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ovea\Documents\Рынок\"/>
    </mc:Choice>
  </mc:AlternateContent>
  <xr:revisionPtr revIDLastSave="0" documentId="13_ncr:1_{64A05196-D071-42C5-9AC9-D92D73BEA468}" xr6:coauthVersionLast="47" xr6:coauthVersionMax="47" xr10:uidLastSave="{00000000-0000-0000-0000-000000000000}"/>
  <bookViews>
    <workbookView xWindow="-120" yWindow="-120" windowWidth="29040" windowHeight="15840" activeTab="5" xr2:uid="{92F7D9BE-ED5A-431A-B1C2-01A715F51369}"/>
  </bookViews>
  <sheets>
    <sheet name="Лист1" sheetId="1" r:id="rId1"/>
    <sheet name="Лист3" sheetId="7" r:id="rId2"/>
    <sheet name="штуки" sheetId="3" r:id="rId3"/>
    <sheet name="свод" sheetId="5" r:id="rId4"/>
    <sheet name="Лист6" sheetId="6" r:id="rId5"/>
    <sheet name="рубли" sheetId="4" r:id="rId6"/>
    <sheet name="Лист2" sheetId="2" r:id="rId7"/>
  </sheets>
  <definedNames>
    <definedName name="_xlnm._FilterDatabase" localSheetId="0" hidden="1">Лист1!$B$1:$DD$88</definedName>
    <definedName name="_xlnm._FilterDatabase" localSheetId="5" hidden="1">рубли!$A$1:$CV$86</definedName>
    <definedName name="_xlnm._FilterDatabase" localSheetId="3" hidden="1">свод!$A$1:$K$69</definedName>
    <definedName name="_xlnm._FilterDatabase" localSheetId="2" hidden="1">штуки!$B$1:$CW$86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D15" i="4" l="1"/>
  <c r="ED16" i="4"/>
  <c r="ED17" i="4"/>
  <c r="ED18" i="4"/>
  <c r="ED19" i="4"/>
  <c r="ED20" i="4"/>
  <c r="ED21" i="4"/>
  <c r="ED22" i="4"/>
  <c r="ED23" i="4"/>
  <c r="ED24" i="4"/>
  <c r="ED25" i="4"/>
  <c r="ED26" i="4"/>
  <c r="ED27" i="4"/>
  <c r="ED28" i="4"/>
  <c r="ED29" i="4"/>
  <c r="ED30" i="4"/>
  <c r="ED31" i="4"/>
  <c r="ED32" i="4"/>
  <c r="ED33" i="4"/>
  <c r="ED34" i="4"/>
  <c r="ED35" i="4"/>
  <c r="ED36" i="4"/>
  <c r="ED37" i="4"/>
  <c r="ED38" i="4"/>
  <c r="ED39" i="4"/>
  <c r="ED40" i="4"/>
  <c r="ED41" i="4"/>
  <c r="ED42" i="4"/>
  <c r="ED43" i="4"/>
  <c r="ED44" i="4"/>
  <c r="ED45" i="4"/>
  <c r="ED46" i="4"/>
  <c r="ED47" i="4"/>
  <c r="ED48" i="4"/>
  <c r="ED49" i="4"/>
  <c r="ED50" i="4"/>
  <c r="ED51" i="4"/>
  <c r="ED52" i="4"/>
  <c r="ED53" i="4"/>
  <c r="ED54" i="4"/>
  <c r="ED55" i="4"/>
  <c r="ED56" i="4"/>
  <c r="ED57" i="4"/>
  <c r="ED58" i="4"/>
  <c r="ED59" i="4"/>
  <c r="ED60" i="4"/>
  <c r="ED61" i="4"/>
  <c r="ED62" i="4"/>
  <c r="ED63" i="4"/>
  <c r="ED64" i="4"/>
  <c r="ED65" i="4"/>
  <c r="ED66" i="4"/>
  <c r="ED67" i="4"/>
  <c r="ED68" i="4"/>
  <c r="ED69" i="4"/>
  <c r="ED70" i="4"/>
  <c r="ED71" i="4"/>
  <c r="ED72" i="4"/>
  <c r="ED73" i="4"/>
  <c r="ED74" i="4"/>
  <c r="ED75" i="4"/>
  <c r="ED76" i="4"/>
  <c r="ED77" i="4"/>
  <c r="ED78" i="4"/>
  <c r="ED79" i="4"/>
  <c r="ED80" i="4"/>
  <c r="ED81" i="4"/>
  <c r="ED82" i="4"/>
  <c r="ED5" i="4"/>
  <c r="ED6" i="4"/>
  <c r="ED7" i="4"/>
  <c r="ED8" i="4"/>
  <c r="ED9" i="4"/>
  <c r="ED10" i="4"/>
  <c r="ED11" i="4"/>
  <c r="ED12" i="4"/>
  <c r="ED13" i="4"/>
  <c r="ED14" i="4"/>
  <c r="ED4" i="4"/>
  <c r="DY4" i="4"/>
  <c r="DZ4" i="4"/>
  <c r="EA4" i="4"/>
  <c r="EB4" i="4"/>
  <c r="EC4" i="4"/>
  <c r="DY5" i="4"/>
  <c r="DZ5" i="4"/>
  <c r="EA5" i="4"/>
  <c r="EB5" i="4"/>
  <c r="EC5" i="4"/>
  <c r="DY6" i="4"/>
  <c r="DZ6" i="4"/>
  <c r="EA6" i="4"/>
  <c r="EB6" i="4"/>
  <c r="EC6" i="4"/>
  <c r="DY7" i="4"/>
  <c r="DZ7" i="4"/>
  <c r="EA7" i="4"/>
  <c r="EB7" i="4"/>
  <c r="EC7" i="4"/>
  <c r="DY8" i="4"/>
  <c r="DZ8" i="4"/>
  <c r="EA8" i="4"/>
  <c r="EB8" i="4"/>
  <c r="EC8" i="4"/>
  <c r="DY9" i="4"/>
  <c r="DZ9" i="4"/>
  <c r="EA9" i="4"/>
  <c r="EB9" i="4"/>
  <c r="EC9" i="4"/>
  <c r="DY10" i="4"/>
  <c r="DZ10" i="4"/>
  <c r="EA10" i="4"/>
  <c r="EB10" i="4"/>
  <c r="EC10" i="4"/>
  <c r="DY11" i="4"/>
  <c r="DZ11" i="4"/>
  <c r="EA11" i="4"/>
  <c r="EB11" i="4"/>
  <c r="EC11" i="4"/>
  <c r="DY12" i="4"/>
  <c r="DZ12" i="4"/>
  <c r="EA12" i="4"/>
  <c r="EB12" i="4"/>
  <c r="EC12" i="4"/>
  <c r="DY13" i="4"/>
  <c r="DZ13" i="4"/>
  <c r="EA13" i="4"/>
  <c r="EB13" i="4"/>
  <c r="EC13" i="4"/>
  <c r="DY14" i="4"/>
  <c r="DZ14" i="4"/>
  <c r="EA14" i="4"/>
  <c r="EB14" i="4"/>
  <c r="EC14" i="4"/>
  <c r="DY15" i="4"/>
  <c r="DZ15" i="4"/>
  <c r="EA15" i="4"/>
  <c r="EB15" i="4"/>
  <c r="EC15" i="4"/>
  <c r="DY16" i="4"/>
  <c r="DZ16" i="4"/>
  <c r="EA16" i="4"/>
  <c r="EB16" i="4"/>
  <c r="EC16" i="4"/>
  <c r="DY17" i="4"/>
  <c r="DZ17" i="4"/>
  <c r="EA17" i="4"/>
  <c r="EB17" i="4"/>
  <c r="EC17" i="4"/>
  <c r="DY18" i="4"/>
  <c r="DZ18" i="4"/>
  <c r="EA18" i="4"/>
  <c r="EB18" i="4"/>
  <c r="EC18" i="4"/>
  <c r="DY19" i="4"/>
  <c r="DZ19" i="4"/>
  <c r="EA19" i="4"/>
  <c r="EB19" i="4"/>
  <c r="EC19" i="4"/>
  <c r="DY20" i="4"/>
  <c r="DZ20" i="4"/>
  <c r="EA20" i="4"/>
  <c r="EB20" i="4"/>
  <c r="EC20" i="4"/>
  <c r="DY21" i="4"/>
  <c r="DZ21" i="4"/>
  <c r="EA21" i="4"/>
  <c r="EB21" i="4"/>
  <c r="EC21" i="4"/>
  <c r="DY22" i="4"/>
  <c r="DZ22" i="4"/>
  <c r="EA22" i="4"/>
  <c r="EB22" i="4"/>
  <c r="EC22" i="4"/>
  <c r="DY23" i="4"/>
  <c r="DZ23" i="4"/>
  <c r="EA23" i="4"/>
  <c r="EB23" i="4"/>
  <c r="EC23" i="4"/>
  <c r="DY24" i="4"/>
  <c r="DZ24" i="4"/>
  <c r="EA24" i="4"/>
  <c r="EB24" i="4"/>
  <c r="EC24" i="4"/>
  <c r="DY25" i="4"/>
  <c r="DZ25" i="4"/>
  <c r="EA25" i="4"/>
  <c r="EB25" i="4"/>
  <c r="EC25" i="4"/>
  <c r="DY26" i="4"/>
  <c r="DZ26" i="4"/>
  <c r="EA26" i="4"/>
  <c r="EB26" i="4"/>
  <c r="EC26" i="4"/>
  <c r="DY27" i="4"/>
  <c r="DZ27" i="4"/>
  <c r="EA27" i="4"/>
  <c r="EB27" i="4"/>
  <c r="EC27" i="4"/>
  <c r="DY28" i="4"/>
  <c r="DZ28" i="4"/>
  <c r="EA28" i="4"/>
  <c r="EB28" i="4"/>
  <c r="EC28" i="4"/>
  <c r="DY29" i="4"/>
  <c r="DZ29" i="4"/>
  <c r="EA29" i="4"/>
  <c r="EB29" i="4"/>
  <c r="EC29" i="4"/>
  <c r="DY30" i="4"/>
  <c r="DZ30" i="4"/>
  <c r="EA30" i="4"/>
  <c r="EB30" i="4"/>
  <c r="EC30" i="4"/>
  <c r="DY31" i="4"/>
  <c r="DZ31" i="4"/>
  <c r="EA31" i="4"/>
  <c r="EB31" i="4"/>
  <c r="EC31" i="4"/>
  <c r="DY32" i="4"/>
  <c r="DZ32" i="4"/>
  <c r="EA32" i="4"/>
  <c r="EB32" i="4"/>
  <c r="EC32" i="4"/>
  <c r="DY33" i="4"/>
  <c r="DZ33" i="4"/>
  <c r="EA33" i="4"/>
  <c r="EB33" i="4"/>
  <c r="EC33" i="4"/>
  <c r="DY34" i="4"/>
  <c r="DZ34" i="4"/>
  <c r="EA34" i="4"/>
  <c r="EB34" i="4"/>
  <c r="EC34" i="4"/>
  <c r="DY35" i="4"/>
  <c r="DZ35" i="4"/>
  <c r="EA35" i="4"/>
  <c r="EB35" i="4"/>
  <c r="EC35" i="4"/>
  <c r="DY36" i="4"/>
  <c r="DZ36" i="4"/>
  <c r="EA36" i="4"/>
  <c r="EB36" i="4"/>
  <c r="EC36" i="4"/>
  <c r="DY37" i="4"/>
  <c r="DZ37" i="4"/>
  <c r="EA37" i="4"/>
  <c r="EB37" i="4"/>
  <c r="EC37" i="4"/>
  <c r="DY38" i="4"/>
  <c r="DZ38" i="4"/>
  <c r="EA38" i="4"/>
  <c r="EB38" i="4"/>
  <c r="EC38" i="4"/>
  <c r="DY39" i="4"/>
  <c r="DZ39" i="4"/>
  <c r="EA39" i="4"/>
  <c r="EB39" i="4"/>
  <c r="EC39" i="4"/>
  <c r="DY40" i="4"/>
  <c r="DZ40" i="4"/>
  <c r="EA40" i="4"/>
  <c r="EB40" i="4"/>
  <c r="EC40" i="4"/>
  <c r="DY41" i="4"/>
  <c r="DZ41" i="4"/>
  <c r="EA41" i="4"/>
  <c r="EB41" i="4"/>
  <c r="EC41" i="4"/>
  <c r="DY42" i="4"/>
  <c r="DZ42" i="4"/>
  <c r="EA42" i="4"/>
  <c r="EB42" i="4"/>
  <c r="EC42" i="4"/>
  <c r="DY43" i="4"/>
  <c r="DZ43" i="4"/>
  <c r="EA43" i="4"/>
  <c r="EB43" i="4"/>
  <c r="EC43" i="4"/>
  <c r="DY44" i="4"/>
  <c r="DZ44" i="4"/>
  <c r="EA44" i="4"/>
  <c r="EB44" i="4"/>
  <c r="EC44" i="4"/>
  <c r="DY45" i="4"/>
  <c r="DZ45" i="4"/>
  <c r="EA45" i="4"/>
  <c r="EB45" i="4"/>
  <c r="EC45" i="4"/>
  <c r="DY46" i="4"/>
  <c r="DZ46" i="4"/>
  <c r="EA46" i="4"/>
  <c r="EB46" i="4"/>
  <c r="EC46" i="4"/>
  <c r="DY47" i="4"/>
  <c r="DZ47" i="4"/>
  <c r="EA47" i="4"/>
  <c r="EB47" i="4"/>
  <c r="EC47" i="4"/>
  <c r="DY48" i="4"/>
  <c r="DZ48" i="4"/>
  <c r="EA48" i="4"/>
  <c r="EB48" i="4"/>
  <c r="EC48" i="4"/>
  <c r="DY49" i="4"/>
  <c r="DZ49" i="4"/>
  <c r="EA49" i="4"/>
  <c r="EB49" i="4"/>
  <c r="EC49" i="4"/>
  <c r="DY50" i="4"/>
  <c r="DZ50" i="4"/>
  <c r="EA50" i="4"/>
  <c r="EB50" i="4"/>
  <c r="EC50" i="4"/>
  <c r="DY51" i="4"/>
  <c r="DZ51" i="4"/>
  <c r="EA51" i="4"/>
  <c r="EB51" i="4"/>
  <c r="EC51" i="4"/>
  <c r="DY52" i="4"/>
  <c r="DZ52" i="4"/>
  <c r="EA52" i="4"/>
  <c r="EB52" i="4"/>
  <c r="EC52" i="4"/>
  <c r="DY53" i="4"/>
  <c r="DZ53" i="4"/>
  <c r="EA53" i="4"/>
  <c r="EB53" i="4"/>
  <c r="EC53" i="4"/>
  <c r="DY54" i="4"/>
  <c r="DZ54" i="4"/>
  <c r="EA54" i="4"/>
  <c r="EB54" i="4"/>
  <c r="EC54" i="4"/>
  <c r="DY55" i="4"/>
  <c r="DZ55" i="4"/>
  <c r="EA55" i="4"/>
  <c r="EB55" i="4"/>
  <c r="EC55" i="4"/>
  <c r="DY56" i="4"/>
  <c r="DZ56" i="4"/>
  <c r="EA56" i="4"/>
  <c r="EB56" i="4"/>
  <c r="EC56" i="4"/>
  <c r="DY57" i="4"/>
  <c r="DZ57" i="4"/>
  <c r="EA57" i="4"/>
  <c r="EB57" i="4"/>
  <c r="EC57" i="4"/>
  <c r="DY58" i="4"/>
  <c r="DZ58" i="4"/>
  <c r="EA58" i="4"/>
  <c r="EB58" i="4"/>
  <c r="EC58" i="4"/>
  <c r="DY59" i="4"/>
  <c r="DZ59" i="4"/>
  <c r="EA59" i="4"/>
  <c r="EB59" i="4"/>
  <c r="EC59" i="4"/>
  <c r="DY60" i="4"/>
  <c r="DZ60" i="4"/>
  <c r="EA60" i="4"/>
  <c r="EB60" i="4"/>
  <c r="EC60" i="4"/>
  <c r="DY61" i="4"/>
  <c r="DZ61" i="4"/>
  <c r="EA61" i="4"/>
  <c r="EB61" i="4"/>
  <c r="EC61" i="4"/>
  <c r="DY62" i="4"/>
  <c r="DZ62" i="4"/>
  <c r="EA62" i="4"/>
  <c r="EB62" i="4"/>
  <c r="EC62" i="4"/>
  <c r="DY63" i="4"/>
  <c r="DZ63" i="4"/>
  <c r="EA63" i="4"/>
  <c r="EB63" i="4"/>
  <c r="EC63" i="4"/>
  <c r="DY64" i="4"/>
  <c r="DZ64" i="4"/>
  <c r="EA64" i="4"/>
  <c r="EB64" i="4"/>
  <c r="EC64" i="4"/>
  <c r="DY65" i="4"/>
  <c r="DZ65" i="4"/>
  <c r="EA65" i="4"/>
  <c r="EB65" i="4"/>
  <c r="EC65" i="4"/>
  <c r="DY66" i="4"/>
  <c r="DZ66" i="4"/>
  <c r="EA66" i="4"/>
  <c r="EB66" i="4"/>
  <c r="EC66" i="4"/>
  <c r="DY67" i="4"/>
  <c r="DZ67" i="4"/>
  <c r="EA67" i="4"/>
  <c r="EB67" i="4"/>
  <c r="EC67" i="4"/>
  <c r="DY68" i="4"/>
  <c r="DZ68" i="4"/>
  <c r="EA68" i="4"/>
  <c r="EB68" i="4"/>
  <c r="EC68" i="4"/>
  <c r="DY69" i="4"/>
  <c r="DZ69" i="4"/>
  <c r="EA69" i="4"/>
  <c r="EB69" i="4"/>
  <c r="EC69" i="4"/>
  <c r="DY70" i="4"/>
  <c r="DZ70" i="4"/>
  <c r="EA70" i="4"/>
  <c r="EB70" i="4"/>
  <c r="EC70" i="4"/>
  <c r="DY71" i="4"/>
  <c r="DZ71" i="4"/>
  <c r="EA71" i="4"/>
  <c r="EB71" i="4"/>
  <c r="EC71" i="4"/>
  <c r="DY72" i="4"/>
  <c r="DZ72" i="4"/>
  <c r="EA72" i="4"/>
  <c r="EB72" i="4"/>
  <c r="EC72" i="4"/>
  <c r="DY73" i="4"/>
  <c r="DZ73" i="4"/>
  <c r="EA73" i="4"/>
  <c r="EB73" i="4"/>
  <c r="EC73" i="4"/>
  <c r="DY74" i="4"/>
  <c r="DZ74" i="4"/>
  <c r="EA74" i="4"/>
  <c r="EB74" i="4"/>
  <c r="EC74" i="4"/>
  <c r="DY75" i="4"/>
  <c r="DZ75" i="4"/>
  <c r="EA75" i="4"/>
  <c r="EB75" i="4"/>
  <c r="EC75" i="4"/>
  <c r="DY76" i="4"/>
  <c r="DZ76" i="4"/>
  <c r="EA76" i="4"/>
  <c r="EB76" i="4"/>
  <c r="EC76" i="4"/>
  <c r="DY77" i="4"/>
  <c r="DZ77" i="4"/>
  <c r="EA77" i="4"/>
  <c r="EB77" i="4"/>
  <c r="EC77" i="4"/>
  <c r="DY78" i="4"/>
  <c r="DZ78" i="4"/>
  <c r="EA78" i="4"/>
  <c r="EB78" i="4"/>
  <c r="EC78" i="4"/>
  <c r="DY79" i="4"/>
  <c r="DZ79" i="4"/>
  <c r="EA79" i="4"/>
  <c r="EB79" i="4"/>
  <c r="EC79" i="4"/>
  <c r="DY80" i="4"/>
  <c r="DZ80" i="4"/>
  <c r="EA80" i="4"/>
  <c r="EB80" i="4"/>
  <c r="EC80" i="4"/>
  <c r="DY81" i="4"/>
  <c r="DZ81" i="4"/>
  <c r="EA81" i="4"/>
  <c r="EB81" i="4"/>
  <c r="EC81" i="4"/>
  <c r="DY82" i="4"/>
  <c r="DZ82" i="4"/>
  <c r="EA82" i="4"/>
  <c r="EB82" i="4"/>
  <c r="EC82" i="4"/>
  <c r="EC3" i="4"/>
  <c r="EB3" i="4"/>
  <c r="EA3" i="4"/>
  <c r="DZ3" i="4"/>
  <c r="DY3" i="4"/>
  <c r="DX6" i="4"/>
  <c r="DU4" i="4"/>
  <c r="DV4" i="4"/>
  <c r="DW4" i="4"/>
  <c r="DX4" i="4"/>
  <c r="DU5" i="4"/>
  <c r="DV5" i="4"/>
  <c r="DW5" i="4"/>
  <c r="DX5" i="4"/>
  <c r="DU6" i="4"/>
  <c r="DV6" i="4"/>
  <c r="DW6" i="4"/>
  <c r="DU7" i="4"/>
  <c r="DV7" i="4"/>
  <c r="DW7" i="4"/>
  <c r="DX7" i="4"/>
  <c r="DU8" i="4"/>
  <c r="DV8" i="4"/>
  <c r="DW8" i="4"/>
  <c r="DX8" i="4"/>
  <c r="DU9" i="4"/>
  <c r="DV9" i="4"/>
  <c r="DW9" i="4"/>
  <c r="DX9" i="4"/>
  <c r="DU10" i="4"/>
  <c r="DV10" i="4"/>
  <c r="DW10" i="4"/>
  <c r="DX10" i="4"/>
  <c r="DU11" i="4"/>
  <c r="DV11" i="4"/>
  <c r="DW11" i="4"/>
  <c r="DX11" i="4"/>
  <c r="DU12" i="4"/>
  <c r="DV12" i="4"/>
  <c r="DW12" i="4"/>
  <c r="DX12" i="4"/>
  <c r="DU13" i="4"/>
  <c r="DV13" i="4"/>
  <c r="DW13" i="4"/>
  <c r="DX13" i="4"/>
  <c r="DU14" i="4"/>
  <c r="DV14" i="4"/>
  <c r="DW14" i="4"/>
  <c r="DX14" i="4"/>
  <c r="DU15" i="4"/>
  <c r="DV15" i="4"/>
  <c r="DW15" i="4"/>
  <c r="DX15" i="4"/>
  <c r="DU16" i="4"/>
  <c r="DV16" i="4"/>
  <c r="DW16" i="4"/>
  <c r="DX16" i="4"/>
  <c r="DU17" i="4"/>
  <c r="DV17" i="4"/>
  <c r="DW17" i="4"/>
  <c r="DX17" i="4"/>
  <c r="DU18" i="4"/>
  <c r="DV18" i="4"/>
  <c r="DW18" i="4"/>
  <c r="DX18" i="4"/>
  <c r="DU19" i="4"/>
  <c r="DV19" i="4"/>
  <c r="DW19" i="4"/>
  <c r="DX19" i="4"/>
  <c r="DU20" i="4"/>
  <c r="DV20" i="4"/>
  <c r="DW20" i="4"/>
  <c r="DX20" i="4"/>
  <c r="DU21" i="4"/>
  <c r="DV21" i="4"/>
  <c r="DW21" i="4"/>
  <c r="DX21" i="4"/>
  <c r="DU22" i="4"/>
  <c r="DV22" i="4"/>
  <c r="DW22" i="4"/>
  <c r="DX22" i="4"/>
  <c r="DU23" i="4"/>
  <c r="DV23" i="4"/>
  <c r="DW23" i="4"/>
  <c r="DX23" i="4"/>
  <c r="DU24" i="4"/>
  <c r="DV24" i="4"/>
  <c r="DW24" i="4"/>
  <c r="DX24" i="4"/>
  <c r="DU25" i="4"/>
  <c r="DV25" i="4"/>
  <c r="DW25" i="4"/>
  <c r="DX25" i="4"/>
  <c r="DU26" i="4"/>
  <c r="DV26" i="4"/>
  <c r="DW26" i="4"/>
  <c r="DX26" i="4"/>
  <c r="DU27" i="4"/>
  <c r="DV27" i="4"/>
  <c r="DW27" i="4"/>
  <c r="DX27" i="4"/>
  <c r="DU28" i="4"/>
  <c r="DV28" i="4"/>
  <c r="DW28" i="4"/>
  <c r="DX28" i="4"/>
  <c r="DU29" i="4"/>
  <c r="DV29" i="4"/>
  <c r="DW29" i="4"/>
  <c r="DX29" i="4"/>
  <c r="DU30" i="4"/>
  <c r="DV30" i="4"/>
  <c r="DW30" i="4"/>
  <c r="DX30" i="4"/>
  <c r="DU31" i="4"/>
  <c r="DV31" i="4"/>
  <c r="DW31" i="4"/>
  <c r="DX31" i="4"/>
  <c r="DU32" i="4"/>
  <c r="DV32" i="4"/>
  <c r="DW32" i="4"/>
  <c r="DX32" i="4"/>
  <c r="DU33" i="4"/>
  <c r="DV33" i="4"/>
  <c r="DW33" i="4"/>
  <c r="DX33" i="4"/>
  <c r="DU34" i="4"/>
  <c r="DV34" i="4"/>
  <c r="DW34" i="4"/>
  <c r="DX34" i="4"/>
  <c r="DU35" i="4"/>
  <c r="DV35" i="4"/>
  <c r="DW35" i="4"/>
  <c r="DX35" i="4"/>
  <c r="DU36" i="4"/>
  <c r="DV36" i="4"/>
  <c r="DW36" i="4"/>
  <c r="DX36" i="4"/>
  <c r="DU37" i="4"/>
  <c r="DV37" i="4"/>
  <c r="DW37" i="4"/>
  <c r="DX37" i="4"/>
  <c r="DU38" i="4"/>
  <c r="DV38" i="4"/>
  <c r="DW38" i="4"/>
  <c r="DX38" i="4"/>
  <c r="DU39" i="4"/>
  <c r="DV39" i="4"/>
  <c r="DW39" i="4"/>
  <c r="DX39" i="4"/>
  <c r="DU40" i="4"/>
  <c r="DV40" i="4"/>
  <c r="DW40" i="4"/>
  <c r="DX40" i="4"/>
  <c r="DU41" i="4"/>
  <c r="DV41" i="4"/>
  <c r="DW41" i="4"/>
  <c r="DX41" i="4"/>
  <c r="DU42" i="4"/>
  <c r="DV42" i="4"/>
  <c r="DW42" i="4"/>
  <c r="DX42" i="4"/>
  <c r="DU43" i="4"/>
  <c r="DV43" i="4"/>
  <c r="DW43" i="4"/>
  <c r="DX43" i="4"/>
  <c r="DU44" i="4"/>
  <c r="DV44" i="4"/>
  <c r="DW44" i="4"/>
  <c r="DX44" i="4"/>
  <c r="DU45" i="4"/>
  <c r="DV45" i="4"/>
  <c r="DW45" i="4"/>
  <c r="DX45" i="4"/>
  <c r="DU46" i="4"/>
  <c r="DV46" i="4"/>
  <c r="DW46" i="4"/>
  <c r="DX46" i="4"/>
  <c r="DU47" i="4"/>
  <c r="DV47" i="4"/>
  <c r="DW47" i="4"/>
  <c r="DX47" i="4"/>
  <c r="DU48" i="4"/>
  <c r="DV48" i="4"/>
  <c r="DW48" i="4"/>
  <c r="DX48" i="4"/>
  <c r="DU49" i="4"/>
  <c r="DV49" i="4"/>
  <c r="DW49" i="4"/>
  <c r="DX49" i="4"/>
  <c r="DU50" i="4"/>
  <c r="DV50" i="4"/>
  <c r="DW50" i="4"/>
  <c r="DX50" i="4"/>
  <c r="DU51" i="4"/>
  <c r="DV51" i="4"/>
  <c r="DW51" i="4"/>
  <c r="DX51" i="4"/>
  <c r="DU52" i="4"/>
  <c r="DV52" i="4"/>
  <c r="DW52" i="4"/>
  <c r="DX52" i="4"/>
  <c r="DU53" i="4"/>
  <c r="DV53" i="4"/>
  <c r="DW53" i="4"/>
  <c r="DX53" i="4"/>
  <c r="DU54" i="4"/>
  <c r="DV54" i="4"/>
  <c r="DW54" i="4"/>
  <c r="DX54" i="4"/>
  <c r="DU55" i="4"/>
  <c r="DV55" i="4"/>
  <c r="DW55" i="4"/>
  <c r="DX55" i="4"/>
  <c r="DU56" i="4"/>
  <c r="DV56" i="4"/>
  <c r="DW56" i="4"/>
  <c r="DX56" i="4"/>
  <c r="DU57" i="4"/>
  <c r="DV57" i="4"/>
  <c r="DW57" i="4"/>
  <c r="DX57" i="4"/>
  <c r="DU58" i="4"/>
  <c r="DV58" i="4"/>
  <c r="DW58" i="4"/>
  <c r="DX58" i="4"/>
  <c r="DU59" i="4"/>
  <c r="DV59" i="4"/>
  <c r="DW59" i="4"/>
  <c r="DX59" i="4"/>
  <c r="DU60" i="4"/>
  <c r="DV60" i="4"/>
  <c r="DW60" i="4"/>
  <c r="DX60" i="4"/>
  <c r="DU61" i="4"/>
  <c r="DV61" i="4"/>
  <c r="DW61" i="4"/>
  <c r="DX61" i="4"/>
  <c r="DU62" i="4"/>
  <c r="DV62" i="4"/>
  <c r="DW62" i="4"/>
  <c r="DX62" i="4"/>
  <c r="DU63" i="4"/>
  <c r="DV63" i="4"/>
  <c r="DW63" i="4"/>
  <c r="DX63" i="4"/>
  <c r="DU64" i="4"/>
  <c r="DV64" i="4"/>
  <c r="DW64" i="4"/>
  <c r="DX64" i="4"/>
  <c r="DU65" i="4"/>
  <c r="DV65" i="4"/>
  <c r="DW65" i="4"/>
  <c r="DX65" i="4"/>
  <c r="DU66" i="4"/>
  <c r="DV66" i="4"/>
  <c r="DW66" i="4"/>
  <c r="DX66" i="4"/>
  <c r="DU67" i="4"/>
  <c r="DV67" i="4"/>
  <c r="DW67" i="4"/>
  <c r="DX67" i="4"/>
  <c r="DU68" i="4"/>
  <c r="DV68" i="4"/>
  <c r="DW68" i="4"/>
  <c r="DX68" i="4"/>
  <c r="DU69" i="4"/>
  <c r="DV69" i="4"/>
  <c r="DW69" i="4"/>
  <c r="DX69" i="4"/>
  <c r="DU70" i="4"/>
  <c r="DV70" i="4"/>
  <c r="DW70" i="4"/>
  <c r="DX70" i="4"/>
  <c r="DU71" i="4"/>
  <c r="DV71" i="4"/>
  <c r="DW71" i="4"/>
  <c r="DX71" i="4"/>
  <c r="DU72" i="4"/>
  <c r="DV72" i="4"/>
  <c r="DW72" i="4"/>
  <c r="DX72" i="4"/>
  <c r="DU73" i="4"/>
  <c r="DV73" i="4"/>
  <c r="DW73" i="4"/>
  <c r="DX73" i="4"/>
  <c r="DU74" i="4"/>
  <c r="DV74" i="4"/>
  <c r="DW74" i="4"/>
  <c r="DX74" i="4"/>
  <c r="DU75" i="4"/>
  <c r="DV75" i="4"/>
  <c r="DW75" i="4"/>
  <c r="DX75" i="4"/>
  <c r="DU76" i="4"/>
  <c r="DV76" i="4"/>
  <c r="DW76" i="4"/>
  <c r="DX76" i="4"/>
  <c r="DU77" i="4"/>
  <c r="DV77" i="4"/>
  <c r="DW77" i="4"/>
  <c r="DX77" i="4"/>
  <c r="DU78" i="4"/>
  <c r="DV78" i="4"/>
  <c r="DW78" i="4"/>
  <c r="DX78" i="4"/>
  <c r="DU79" i="4"/>
  <c r="DV79" i="4"/>
  <c r="DW79" i="4"/>
  <c r="DX79" i="4"/>
  <c r="DU80" i="4"/>
  <c r="DV80" i="4"/>
  <c r="DW80" i="4"/>
  <c r="DX80" i="4"/>
  <c r="DU81" i="4"/>
  <c r="DV81" i="4"/>
  <c r="DW81" i="4"/>
  <c r="DX81" i="4"/>
  <c r="DU82" i="4"/>
  <c r="DV82" i="4"/>
  <c r="DW82" i="4"/>
  <c r="DX82" i="4"/>
  <c r="DX3" i="4"/>
  <c r="DW3" i="4"/>
  <c r="DV3" i="4"/>
  <c r="DU3" i="4"/>
  <c r="DT4" i="4"/>
  <c r="DT5" i="4"/>
  <c r="DT6" i="4"/>
  <c r="DT7" i="4"/>
  <c r="DT8" i="4"/>
  <c r="DT9" i="4"/>
  <c r="DT10" i="4"/>
  <c r="DT11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27" i="4"/>
  <c r="DT28" i="4"/>
  <c r="DT29" i="4"/>
  <c r="DT30" i="4"/>
  <c r="DT31" i="4"/>
  <c r="DT32" i="4"/>
  <c r="DT33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6" i="4"/>
  <c r="DT57" i="4"/>
  <c r="DT58" i="4"/>
  <c r="DT59" i="4"/>
  <c r="DT60" i="4"/>
  <c r="DT61" i="4"/>
  <c r="DT62" i="4"/>
  <c r="DT63" i="4"/>
  <c r="DT64" i="4"/>
  <c r="DT65" i="4"/>
  <c r="DT66" i="4"/>
  <c r="DT67" i="4"/>
  <c r="DT68" i="4"/>
  <c r="DT69" i="4"/>
  <c r="DT70" i="4"/>
  <c r="DT71" i="4"/>
  <c r="DT72" i="4"/>
  <c r="DT73" i="4"/>
  <c r="DT74" i="4"/>
  <c r="DT75" i="4"/>
  <c r="DT76" i="4"/>
  <c r="DT77" i="4"/>
  <c r="DT78" i="4"/>
  <c r="DT79" i="4"/>
  <c r="DT80" i="4"/>
  <c r="DT81" i="4"/>
  <c r="DT82" i="4"/>
  <c r="DT3" i="4"/>
  <c r="DS4" i="4"/>
  <c r="DS5" i="4"/>
  <c r="DS6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53" i="4"/>
  <c r="DS54" i="4"/>
  <c r="DS55" i="4"/>
  <c r="DS56" i="4"/>
  <c r="DS57" i="4"/>
  <c r="DS58" i="4"/>
  <c r="DS59" i="4"/>
  <c r="DS60" i="4"/>
  <c r="DS61" i="4"/>
  <c r="DS62" i="4"/>
  <c r="DS63" i="4"/>
  <c r="DS64" i="4"/>
  <c r="DS65" i="4"/>
  <c r="DS66" i="4"/>
  <c r="DS67" i="4"/>
  <c r="DS68" i="4"/>
  <c r="DS69" i="4"/>
  <c r="DS70" i="4"/>
  <c r="DS71" i="4"/>
  <c r="DS72" i="4"/>
  <c r="DS73" i="4"/>
  <c r="DS74" i="4"/>
  <c r="DS75" i="4"/>
  <c r="DS76" i="4"/>
  <c r="DS77" i="4"/>
  <c r="DS78" i="4"/>
  <c r="DS79" i="4"/>
  <c r="DS80" i="4"/>
  <c r="DS81" i="4"/>
  <c r="DS82" i="4"/>
  <c r="DS3" i="4"/>
  <c r="DR4" i="4"/>
  <c r="DR5" i="4"/>
  <c r="DR6" i="4"/>
  <c r="DR7" i="4"/>
  <c r="DR8" i="4"/>
  <c r="DR9" i="4"/>
  <c r="DR10" i="4"/>
  <c r="DR11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3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56" i="4"/>
  <c r="DR57" i="4"/>
  <c r="DR58" i="4"/>
  <c r="DR59" i="4"/>
  <c r="DR60" i="4"/>
  <c r="DR61" i="4"/>
  <c r="DR62" i="4"/>
  <c r="DR63" i="4"/>
  <c r="DR64" i="4"/>
  <c r="DR65" i="4"/>
  <c r="DR66" i="4"/>
  <c r="DR67" i="4"/>
  <c r="DR68" i="4"/>
  <c r="DR69" i="4"/>
  <c r="DR70" i="4"/>
  <c r="DR71" i="4"/>
  <c r="DR72" i="4"/>
  <c r="DR73" i="4"/>
  <c r="DR74" i="4"/>
  <c r="DR75" i="4"/>
  <c r="DR76" i="4"/>
  <c r="DR77" i="4"/>
  <c r="DR78" i="4"/>
  <c r="DR79" i="4"/>
  <c r="DR80" i="4"/>
  <c r="DR81" i="4"/>
  <c r="DR82" i="4"/>
  <c r="DR3" i="4"/>
  <c r="DO4" i="4"/>
  <c r="DP4" i="4"/>
  <c r="DQ4" i="4"/>
  <c r="DO5" i="4"/>
  <c r="DP5" i="4"/>
  <c r="DQ5" i="4"/>
  <c r="DO6" i="4"/>
  <c r="DP6" i="4"/>
  <c r="DQ6" i="4"/>
  <c r="DO7" i="4"/>
  <c r="DP7" i="4"/>
  <c r="DQ7" i="4"/>
  <c r="DO8" i="4"/>
  <c r="DP8" i="4"/>
  <c r="DQ8" i="4"/>
  <c r="DO9" i="4"/>
  <c r="DP9" i="4"/>
  <c r="DQ9" i="4"/>
  <c r="DO10" i="4"/>
  <c r="DP10" i="4"/>
  <c r="DQ10" i="4"/>
  <c r="DO11" i="4"/>
  <c r="DP11" i="4"/>
  <c r="DQ11" i="4"/>
  <c r="DO12" i="4"/>
  <c r="DP12" i="4"/>
  <c r="DQ12" i="4"/>
  <c r="DO13" i="4"/>
  <c r="DP13" i="4"/>
  <c r="DQ13" i="4"/>
  <c r="DO14" i="4"/>
  <c r="DP14" i="4"/>
  <c r="DQ14" i="4"/>
  <c r="DO15" i="4"/>
  <c r="DP15" i="4"/>
  <c r="DQ15" i="4"/>
  <c r="DO16" i="4"/>
  <c r="DP16" i="4"/>
  <c r="DQ16" i="4"/>
  <c r="DO17" i="4"/>
  <c r="DP17" i="4"/>
  <c r="DQ17" i="4"/>
  <c r="DO18" i="4"/>
  <c r="DP18" i="4"/>
  <c r="DQ18" i="4"/>
  <c r="DO19" i="4"/>
  <c r="DP19" i="4"/>
  <c r="DQ19" i="4"/>
  <c r="DO20" i="4"/>
  <c r="DP20" i="4"/>
  <c r="DQ20" i="4"/>
  <c r="DO21" i="4"/>
  <c r="DP21" i="4"/>
  <c r="DQ21" i="4"/>
  <c r="DO22" i="4"/>
  <c r="DP22" i="4"/>
  <c r="DQ22" i="4"/>
  <c r="DO23" i="4"/>
  <c r="DP23" i="4"/>
  <c r="DQ23" i="4"/>
  <c r="DO24" i="4"/>
  <c r="DP24" i="4"/>
  <c r="DQ24" i="4"/>
  <c r="DO25" i="4"/>
  <c r="DP25" i="4"/>
  <c r="DQ25" i="4"/>
  <c r="DO26" i="4"/>
  <c r="DP26" i="4"/>
  <c r="DQ26" i="4"/>
  <c r="DO27" i="4"/>
  <c r="DP27" i="4"/>
  <c r="DQ27" i="4"/>
  <c r="DO28" i="4"/>
  <c r="DP28" i="4"/>
  <c r="DQ28" i="4"/>
  <c r="DO29" i="4"/>
  <c r="DP29" i="4"/>
  <c r="DQ29" i="4"/>
  <c r="DO30" i="4"/>
  <c r="DP30" i="4"/>
  <c r="DQ30" i="4"/>
  <c r="DO31" i="4"/>
  <c r="DP31" i="4"/>
  <c r="DQ31" i="4"/>
  <c r="DO32" i="4"/>
  <c r="DP32" i="4"/>
  <c r="DQ32" i="4"/>
  <c r="DO33" i="4"/>
  <c r="DP33" i="4"/>
  <c r="DQ33" i="4"/>
  <c r="DO34" i="4"/>
  <c r="DP34" i="4"/>
  <c r="DQ34" i="4"/>
  <c r="DO35" i="4"/>
  <c r="DP35" i="4"/>
  <c r="DQ35" i="4"/>
  <c r="DO36" i="4"/>
  <c r="DP36" i="4"/>
  <c r="DQ36" i="4"/>
  <c r="DO37" i="4"/>
  <c r="DP37" i="4"/>
  <c r="DQ37" i="4"/>
  <c r="DO38" i="4"/>
  <c r="DP38" i="4"/>
  <c r="DQ38" i="4"/>
  <c r="DO39" i="4"/>
  <c r="DP39" i="4"/>
  <c r="DQ39" i="4"/>
  <c r="DO40" i="4"/>
  <c r="DP40" i="4"/>
  <c r="DQ40" i="4"/>
  <c r="DO41" i="4"/>
  <c r="DP41" i="4"/>
  <c r="DQ41" i="4"/>
  <c r="DO42" i="4"/>
  <c r="DP42" i="4"/>
  <c r="DQ42" i="4"/>
  <c r="DO43" i="4"/>
  <c r="DP43" i="4"/>
  <c r="DQ43" i="4"/>
  <c r="DO44" i="4"/>
  <c r="DP44" i="4"/>
  <c r="DQ44" i="4"/>
  <c r="DO45" i="4"/>
  <c r="DP45" i="4"/>
  <c r="DQ45" i="4"/>
  <c r="DO46" i="4"/>
  <c r="DP46" i="4"/>
  <c r="DQ46" i="4"/>
  <c r="DO47" i="4"/>
  <c r="DP47" i="4"/>
  <c r="DQ47" i="4"/>
  <c r="DO48" i="4"/>
  <c r="DP48" i="4"/>
  <c r="DQ48" i="4"/>
  <c r="DO49" i="4"/>
  <c r="DP49" i="4"/>
  <c r="DQ49" i="4"/>
  <c r="DO50" i="4"/>
  <c r="DP50" i="4"/>
  <c r="DQ50" i="4"/>
  <c r="DO51" i="4"/>
  <c r="DP51" i="4"/>
  <c r="DQ51" i="4"/>
  <c r="DO52" i="4"/>
  <c r="DP52" i="4"/>
  <c r="DQ52" i="4"/>
  <c r="DO53" i="4"/>
  <c r="DP53" i="4"/>
  <c r="DQ53" i="4"/>
  <c r="DO54" i="4"/>
  <c r="DP54" i="4"/>
  <c r="DQ54" i="4"/>
  <c r="DO55" i="4"/>
  <c r="DP55" i="4"/>
  <c r="DQ55" i="4"/>
  <c r="DO56" i="4"/>
  <c r="DP56" i="4"/>
  <c r="DQ56" i="4"/>
  <c r="DO57" i="4"/>
  <c r="DP57" i="4"/>
  <c r="DQ57" i="4"/>
  <c r="DO58" i="4"/>
  <c r="DP58" i="4"/>
  <c r="DQ58" i="4"/>
  <c r="DO59" i="4"/>
  <c r="DP59" i="4"/>
  <c r="DQ59" i="4"/>
  <c r="DO60" i="4"/>
  <c r="DP60" i="4"/>
  <c r="DQ60" i="4"/>
  <c r="DO61" i="4"/>
  <c r="DP61" i="4"/>
  <c r="DQ61" i="4"/>
  <c r="DO62" i="4"/>
  <c r="DP62" i="4"/>
  <c r="DQ62" i="4"/>
  <c r="DO63" i="4"/>
  <c r="DP63" i="4"/>
  <c r="DQ63" i="4"/>
  <c r="DO64" i="4"/>
  <c r="DP64" i="4"/>
  <c r="DQ64" i="4"/>
  <c r="DO65" i="4"/>
  <c r="DP65" i="4"/>
  <c r="DQ65" i="4"/>
  <c r="DO66" i="4"/>
  <c r="DP66" i="4"/>
  <c r="DQ66" i="4"/>
  <c r="DO67" i="4"/>
  <c r="DP67" i="4"/>
  <c r="DQ67" i="4"/>
  <c r="DO68" i="4"/>
  <c r="DP68" i="4"/>
  <c r="DQ68" i="4"/>
  <c r="DO69" i="4"/>
  <c r="DP69" i="4"/>
  <c r="DQ69" i="4"/>
  <c r="DO70" i="4"/>
  <c r="DP70" i="4"/>
  <c r="DQ70" i="4"/>
  <c r="DO71" i="4"/>
  <c r="DP71" i="4"/>
  <c r="DQ71" i="4"/>
  <c r="DO72" i="4"/>
  <c r="DP72" i="4"/>
  <c r="DQ72" i="4"/>
  <c r="DO73" i="4"/>
  <c r="DP73" i="4"/>
  <c r="DQ73" i="4"/>
  <c r="DO74" i="4"/>
  <c r="DP74" i="4"/>
  <c r="DQ74" i="4"/>
  <c r="DO75" i="4"/>
  <c r="DP75" i="4"/>
  <c r="DQ75" i="4"/>
  <c r="DO76" i="4"/>
  <c r="DP76" i="4"/>
  <c r="DQ76" i="4"/>
  <c r="DO77" i="4"/>
  <c r="DP77" i="4"/>
  <c r="DQ77" i="4"/>
  <c r="DO78" i="4"/>
  <c r="DP78" i="4"/>
  <c r="DQ78" i="4"/>
  <c r="DO79" i="4"/>
  <c r="DP79" i="4"/>
  <c r="DQ79" i="4"/>
  <c r="DO80" i="4"/>
  <c r="DP80" i="4"/>
  <c r="DQ80" i="4"/>
  <c r="DO81" i="4"/>
  <c r="DP81" i="4"/>
  <c r="DQ81" i="4"/>
  <c r="DO82" i="4"/>
  <c r="DP82" i="4"/>
  <c r="DQ82" i="4"/>
  <c r="DQ3" i="4"/>
  <c r="DP3" i="4"/>
  <c r="DO3" i="4"/>
  <c r="DM4" i="4"/>
  <c r="DM5" i="4"/>
  <c r="DM6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79" i="4"/>
  <c r="DM80" i="4"/>
  <c r="DM81" i="4"/>
  <c r="DM82" i="4"/>
  <c r="DN4" i="4"/>
  <c r="DN5" i="4"/>
  <c r="DN6" i="4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79" i="4"/>
  <c r="DN80" i="4"/>
  <c r="DN81" i="4"/>
  <c r="DN82" i="4"/>
  <c r="DN3" i="4"/>
  <c r="DM3" i="4"/>
  <c r="DL4" i="4"/>
  <c r="DL5" i="4"/>
  <c r="DL6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L73" i="4"/>
  <c r="DL74" i="4"/>
  <c r="DL75" i="4"/>
  <c r="DL76" i="4"/>
  <c r="DL77" i="4"/>
  <c r="DL78" i="4"/>
  <c r="DL79" i="4"/>
  <c r="DL80" i="4"/>
  <c r="DL81" i="4"/>
  <c r="DL82" i="4"/>
  <c r="DL3" i="4"/>
  <c r="DK4" i="4"/>
  <c r="DK5" i="4"/>
  <c r="DK6" i="4"/>
  <c r="DK7" i="4"/>
  <c r="DK8" i="4"/>
  <c r="DK9" i="4"/>
  <c r="DK10" i="4"/>
  <c r="DK11" i="4"/>
  <c r="DK12" i="4"/>
  <c r="DK13" i="4"/>
  <c r="DK14" i="4"/>
  <c r="DK15" i="4"/>
  <c r="DK16" i="4"/>
  <c r="DK17" i="4"/>
  <c r="DK18" i="4"/>
  <c r="DK19" i="4"/>
  <c r="DK20" i="4"/>
  <c r="DK21" i="4"/>
  <c r="DK22" i="4"/>
  <c r="DK23" i="4"/>
  <c r="DK24" i="4"/>
  <c r="DK25" i="4"/>
  <c r="DK26" i="4"/>
  <c r="DK27" i="4"/>
  <c r="DK28" i="4"/>
  <c r="DK29" i="4"/>
  <c r="DK30" i="4"/>
  <c r="DK31" i="4"/>
  <c r="DK32" i="4"/>
  <c r="DK33" i="4"/>
  <c r="DK34" i="4"/>
  <c r="DK35" i="4"/>
  <c r="DK36" i="4"/>
  <c r="DK37" i="4"/>
  <c r="DK38" i="4"/>
  <c r="DK39" i="4"/>
  <c r="DK40" i="4"/>
  <c r="DK41" i="4"/>
  <c r="DK42" i="4"/>
  <c r="DK43" i="4"/>
  <c r="DK44" i="4"/>
  <c r="DK45" i="4"/>
  <c r="DK46" i="4"/>
  <c r="DK47" i="4"/>
  <c r="DK48" i="4"/>
  <c r="DK49" i="4"/>
  <c r="DK50" i="4"/>
  <c r="DK51" i="4"/>
  <c r="DK52" i="4"/>
  <c r="DK53" i="4"/>
  <c r="DK54" i="4"/>
  <c r="DK55" i="4"/>
  <c r="DK56" i="4"/>
  <c r="DK57" i="4"/>
  <c r="DK58" i="4"/>
  <c r="DK59" i="4"/>
  <c r="DK60" i="4"/>
  <c r="DK61" i="4"/>
  <c r="DK62" i="4"/>
  <c r="DK63" i="4"/>
  <c r="DK64" i="4"/>
  <c r="DK65" i="4"/>
  <c r="DK66" i="4"/>
  <c r="DK67" i="4"/>
  <c r="DK68" i="4"/>
  <c r="DK69" i="4"/>
  <c r="DK70" i="4"/>
  <c r="DK71" i="4"/>
  <c r="DK72" i="4"/>
  <c r="DK73" i="4"/>
  <c r="DK74" i="4"/>
  <c r="DK75" i="4"/>
  <c r="DK76" i="4"/>
  <c r="DK77" i="4"/>
  <c r="DK78" i="4"/>
  <c r="DK79" i="4"/>
  <c r="DK80" i="4"/>
  <c r="DK81" i="4"/>
  <c r="DK82" i="4"/>
  <c r="DK3" i="4"/>
  <c r="DJ4" i="4"/>
  <c r="DJ5" i="4"/>
  <c r="DJ6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73" i="4"/>
  <c r="DJ74" i="4"/>
  <c r="DJ75" i="4"/>
  <c r="DJ76" i="4"/>
  <c r="DJ77" i="4"/>
  <c r="DJ78" i="4"/>
  <c r="DJ79" i="4"/>
  <c r="DJ80" i="4"/>
  <c r="DJ81" i="4"/>
  <c r="DJ82" i="4"/>
  <c r="DJ3" i="4"/>
  <c r="DI4" i="4"/>
  <c r="DI5" i="4"/>
  <c r="DI6" i="4"/>
  <c r="DI7" i="4"/>
  <c r="DI8" i="4"/>
  <c r="DI9" i="4"/>
  <c r="DI10" i="4"/>
  <c r="DI11" i="4"/>
  <c r="DI12" i="4"/>
  <c r="DI13" i="4"/>
  <c r="DI14" i="4"/>
  <c r="DI15" i="4"/>
  <c r="DI16" i="4"/>
  <c r="DI17" i="4"/>
  <c r="DI18" i="4"/>
  <c r="DI19" i="4"/>
  <c r="DI20" i="4"/>
  <c r="DI21" i="4"/>
  <c r="DI22" i="4"/>
  <c r="DI23" i="4"/>
  <c r="DI24" i="4"/>
  <c r="DI25" i="4"/>
  <c r="DI26" i="4"/>
  <c r="DI27" i="4"/>
  <c r="DI28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73" i="4"/>
  <c r="DI74" i="4"/>
  <c r="DI75" i="4"/>
  <c r="DI76" i="4"/>
  <c r="DI77" i="4"/>
  <c r="DI78" i="4"/>
  <c r="DI79" i="4"/>
  <c r="DI80" i="4"/>
  <c r="DI81" i="4"/>
  <c r="DI82" i="4"/>
  <c r="DI3" i="4"/>
  <c r="DH4" i="4"/>
  <c r="DH5" i="4"/>
  <c r="DH6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21" i="4"/>
  <c r="DH22" i="4"/>
  <c r="DH23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H73" i="4"/>
  <c r="DH74" i="4"/>
  <c r="DH75" i="4"/>
  <c r="DH76" i="4"/>
  <c r="DH77" i="4"/>
  <c r="DH78" i="4"/>
  <c r="DH79" i="4"/>
  <c r="DH80" i="4"/>
  <c r="DH81" i="4"/>
  <c r="DH82" i="4"/>
  <c r="DH3" i="4"/>
  <c r="DG4" i="4"/>
  <c r="DG5" i="4"/>
  <c r="DG6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DG69" i="4"/>
  <c r="DG70" i="4"/>
  <c r="DG71" i="4"/>
  <c r="DG72" i="4"/>
  <c r="DG73" i="4"/>
  <c r="DG74" i="4"/>
  <c r="DG75" i="4"/>
  <c r="DG76" i="4"/>
  <c r="DG77" i="4"/>
  <c r="DG78" i="4"/>
  <c r="DG79" i="4"/>
  <c r="DG80" i="4"/>
  <c r="DG81" i="4"/>
  <c r="DG82" i="4"/>
  <c r="DG3" i="4"/>
  <c r="DF4" i="4"/>
  <c r="DF5" i="4"/>
  <c r="DF6" i="4"/>
  <c r="DF7" i="4"/>
  <c r="DF8" i="4"/>
  <c r="DF9" i="4"/>
  <c r="DF10" i="4"/>
  <c r="DF11" i="4"/>
  <c r="DF12" i="4"/>
  <c r="DF13" i="4"/>
  <c r="DF14" i="4"/>
  <c r="DF15" i="4"/>
  <c r="DF16" i="4"/>
  <c r="DF17" i="4"/>
  <c r="DF18" i="4"/>
  <c r="DF19" i="4"/>
  <c r="DF20" i="4"/>
  <c r="DF21" i="4"/>
  <c r="DF22" i="4"/>
  <c r="DF23" i="4"/>
  <c r="DF24" i="4"/>
  <c r="DF25" i="4"/>
  <c r="DF26" i="4"/>
  <c r="DF27" i="4"/>
  <c r="DF28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65" i="4"/>
  <c r="DF66" i="4"/>
  <c r="DF67" i="4"/>
  <c r="DF68" i="4"/>
  <c r="DF69" i="4"/>
  <c r="DF70" i="4"/>
  <c r="DF71" i="4"/>
  <c r="DF72" i="4"/>
  <c r="DF73" i="4"/>
  <c r="DF74" i="4"/>
  <c r="DF75" i="4"/>
  <c r="DF76" i="4"/>
  <c r="DF77" i="4"/>
  <c r="DF78" i="4"/>
  <c r="DF79" i="4"/>
  <c r="DF80" i="4"/>
  <c r="DF81" i="4"/>
  <c r="DF82" i="4"/>
  <c r="DF3" i="4"/>
  <c r="CX99" i="1"/>
  <c r="CX98" i="1"/>
  <c r="CX97" i="1"/>
  <c r="CS80" i="3"/>
  <c r="CT80" i="3"/>
  <c r="CV80" i="3" l="1"/>
  <c r="CU80" i="3"/>
  <c r="CV81" i="3"/>
  <c r="CU81" i="3"/>
  <c r="CO81" i="3"/>
  <c r="CC81" i="3"/>
  <c r="CN81" i="3" l="1"/>
  <c r="CB81" i="3"/>
  <c r="CZ8" i="1"/>
  <c r="P68" i="5" l="1"/>
  <c r="Q68" i="5"/>
  <c r="R68" i="5"/>
  <c r="P33" i="5"/>
  <c r="Q33" i="5"/>
  <c r="R33" i="5"/>
  <c r="P36" i="5"/>
  <c r="Q36" i="5"/>
  <c r="R36" i="5"/>
  <c r="P39" i="5"/>
  <c r="Q39" i="5"/>
  <c r="R39" i="5"/>
  <c r="P42" i="5"/>
  <c r="Q42" i="5"/>
  <c r="R42" i="5"/>
  <c r="P43" i="5"/>
  <c r="Q43" i="5"/>
  <c r="R43" i="5"/>
  <c r="P44" i="5"/>
  <c r="Q44" i="5"/>
  <c r="R44" i="5"/>
  <c r="P45" i="5"/>
  <c r="Q45" i="5"/>
  <c r="S45" i="5" s="1"/>
  <c r="R45" i="5"/>
  <c r="P46" i="5"/>
  <c r="Q46" i="5"/>
  <c r="R46" i="5"/>
  <c r="P47" i="5"/>
  <c r="Q47" i="5"/>
  <c r="S47" i="5" s="1"/>
  <c r="R47" i="5"/>
  <c r="P50" i="5"/>
  <c r="Q50" i="5"/>
  <c r="R50" i="5"/>
  <c r="P52" i="5"/>
  <c r="Q52" i="5"/>
  <c r="R52" i="5"/>
  <c r="P53" i="5"/>
  <c r="Q53" i="5"/>
  <c r="R53" i="5"/>
  <c r="P55" i="5"/>
  <c r="Q55" i="5"/>
  <c r="R55" i="5"/>
  <c r="P56" i="5"/>
  <c r="Q56" i="5"/>
  <c r="R56" i="5"/>
  <c r="P57" i="5"/>
  <c r="Q57" i="5"/>
  <c r="R57" i="5"/>
  <c r="P4" i="5"/>
  <c r="Q4" i="5"/>
  <c r="R4" i="5"/>
  <c r="P5" i="5"/>
  <c r="Q5" i="5"/>
  <c r="R5" i="5"/>
  <c r="P6" i="5"/>
  <c r="Q6" i="5"/>
  <c r="R6" i="5"/>
  <c r="P7" i="5"/>
  <c r="Q7" i="5"/>
  <c r="R7" i="5"/>
  <c r="P8" i="5"/>
  <c r="Q8" i="5"/>
  <c r="R8" i="5"/>
  <c r="P9" i="5"/>
  <c r="Q9" i="5"/>
  <c r="R9" i="5"/>
  <c r="P10" i="5"/>
  <c r="Q10" i="5"/>
  <c r="R10" i="5"/>
  <c r="P11" i="5"/>
  <c r="Q11" i="5"/>
  <c r="R11" i="5"/>
  <c r="P12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19" i="5"/>
  <c r="Q19" i="5"/>
  <c r="R19" i="5"/>
  <c r="P20" i="5"/>
  <c r="Q20" i="5"/>
  <c r="R20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7" i="5"/>
  <c r="Q27" i="5"/>
  <c r="R27" i="5"/>
  <c r="P28" i="5"/>
  <c r="Q28" i="5"/>
  <c r="R28" i="5"/>
  <c r="P29" i="5"/>
  <c r="Q29" i="5"/>
  <c r="R29" i="5"/>
  <c r="P30" i="5"/>
  <c r="Q30" i="5"/>
  <c r="R30" i="5"/>
  <c r="P31" i="5"/>
  <c r="Q31" i="5"/>
  <c r="R31" i="5"/>
  <c r="P32" i="5"/>
  <c r="Q32" i="5"/>
  <c r="R32" i="5"/>
  <c r="R3" i="5"/>
  <c r="Q3" i="5"/>
  <c r="P3" i="5"/>
  <c r="H82" i="7"/>
  <c r="I82" i="7"/>
  <c r="G82" i="7"/>
  <c r="G4" i="7"/>
  <c r="H4" i="7"/>
  <c r="I4" i="7" s="1"/>
  <c r="G5" i="7"/>
  <c r="H5" i="7"/>
  <c r="I5" i="7" s="1"/>
  <c r="G6" i="7"/>
  <c r="H6" i="7"/>
  <c r="I6" i="7" s="1"/>
  <c r="G7" i="7"/>
  <c r="H7" i="7"/>
  <c r="I7" i="7" s="1"/>
  <c r="G8" i="7"/>
  <c r="H8" i="7"/>
  <c r="I8" i="7" s="1"/>
  <c r="G9" i="7"/>
  <c r="H9" i="7"/>
  <c r="I9" i="7" s="1"/>
  <c r="G10" i="7"/>
  <c r="H10" i="7"/>
  <c r="I10" i="7" s="1"/>
  <c r="G11" i="7"/>
  <c r="H11" i="7"/>
  <c r="I11" i="7" s="1"/>
  <c r="G12" i="7"/>
  <c r="H12" i="7"/>
  <c r="I12" i="7" s="1"/>
  <c r="G13" i="7"/>
  <c r="H13" i="7"/>
  <c r="I13" i="7" s="1"/>
  <c r="G14" i="7"/>
  <c r="H14" i="7"/>
  <c r="I14" i="7" s="1"/>
  <c r="G15" i="7"/>
  <c r="H15" i="7"/>
  <c r="I15" i="7" s="1"/>
  <c r="G16" i="7"/>
  <c r="H16" i="7"/>
  <c r="I16" i="7" s="1"/>
  <c r="G17" i="7"/>
  <c r="H17" i="7"/>
  <c r="I17" i="7" s="1"/>
  <c r="G18" i="7"/>
  <c r="H18" i="7"/>
  <c r="I18" i="7" s="1"/>
  <c r="G19" i="7"/>
  <c r="H19" i="7"/>
  <c r="I19" i="7" s="1"/>
  <c r="G20" i="7"/>
  <c r="H20" i="7"/>
  <c r="I20" i="7" s="1"/>
  <c r="G21" i="7"/>
  <c r="H21" i="7"/>
  <c r="I21" i="7" s="1"/>
  <c r="G22" i="7"/>
  <c r="H22" i="7"/>
  <c r="I22" i="7" s="1"/>
  <c r="G23" i="7"/>
  <c r="H23" i="7"/>
  <c r="I23" i="7" s="1"/>
  <c r="G24" i="7"/>
  <c r="H24" i="7"/>
  <c r="I24" i="7" s="1"/>
  <c r="G25" i="7"/>
  <c r="H25" i="7"/>
  <c r="I25" i="7" s="1"/>
  <c r="G26" i="7"/>
  <c r="H26" i="7"/>
  <c r="I26" i="7" s="1"/>
  <c r="G27" i="7"/>
  <c r="H27" i="7"/>
  <c r="I27" i="7" s="1"/>
  <c r="G28" i="7"/>
  <c r="H28" i="7"/>
  <c r="I28" i="7" s="1"/>
  <c r="G29" i="7"/>
  <c r="H29" i="7"/>
  <c r="I29" i="7" s="1"/>
  <c r="G30" i="7"/>
  <c r="H30" i="7"/>
  <c r="I30" i="7" s="1"/>
  <c r="G31" i="7"/>
  <c r="H31" i="7"/>
  <c r="I31" i="7" s="1"/>
  <c r="G32" i="7"/>
  <c r="H32" i="7"/>
  <c r="I32" i="7" s="1"/>
  <c r="G33" i="7"/>
  <c r="H33" i="7"/>
  <c r="I33" i="7" s="1"/>
  <c r="G34" i="7"/>
  <c r="H34" i="7"/>
  <c r="I34" i="7" s="1"/>
  <c r="G35" i="7"/>
  <c r="H35" i="7"/>
  <c r="I35" i="7" s="1"/>
  <c r="G36" i="7"/>
  <c r="H36" i="7"/>
  <c r="I36" i="7" s="1"/>
  <c r="G37" i="7"/>
  <c r="H37" i="7"/>
  <c r="I37" i="7" s="1"/>
  <c r="G38" i="7"/>
  <c r="H38" i="7"/>
  <c r="I38" i="7" s="1"/>
  <c r="G39" i="7"/>
  <c r="H39" i="7"/>
  <c r="I39" i="7" s="1"/>
  <c r="G40" i="7"/>
  <c r="H40" i="7"/>
  <c r="I40" i="7" s="1"/>
  <c r="G41" i="7"/>
  <c r="H41" i="7"/>
  <c r="I41" i="7" s="1"/>
  <c r="G42" i="7"/>
  <c r="H42" i="7"/>
  <c r="I42" i="7" s="1"/>
  <c r="G43" i="7"/>
  <c r="H43" i="7"/>
  <c r="I43" i="7" s="1"/>
  <c r="G44" i="7"/>
  <c r="H44" i="7"/>
  <c r="I44" i="7" s="1"/>
  <c r="G45" i="7"/>
  <c r="H45" i="7"/>
  <c r="I45" i="7" s="1"/>
  <c r="G46" i="7"/>
  <c r="H46" i="7"/>
  <c r="I46" i="7" s="1"/>
  <c r="G47" i="7"/>
  <c r="H47" i="7"/>
  <c r="I47" i="7" s="1"/>
  <c r="G48" i="7"/>
  <c r="H48" i="7"/>
  <c r="I48" i="7" s="1"/>
  <c r="G49" i="7"/>
  <c r="H49" i="7"/>
  <c r="I49" i="7" s="1"/>
  <c r="G50" i="7"/>
  <c r="H50" i="7"/>
  <c r="I50" i="7" s="1"/>
  <c r="G51" i="7"/>
  <c r="H51" i="7"/>
  <c r="I51" i="7" s="1"/>
  <c r="G52" i="7"/>
  <c r="H52" i="7"/>
  <c r="I52" i="7" s="1"/>
  <c r="G53" i="7"/>
  <c r="H53" i="7"/>
  <c r="I53" i="7" s="1"/>
  <c r="G54" i="7"/>
  <c r="H54" i="7"/>
  <c r="I54" i="7" s="1"/>
  <c r="G55" i="7"/>
  <c r="H55" i="7"/>
  <c r="I55" i="7" s="1"/>
  <c r="G56" i="7"/>
  <c r="H56" i="7"/>
  <c r="I56" i="7" s="1"/>
  <c r="G57" i="7"/>
  <c r="H57" i="7"/>
  <c r="I57" i="7" s="1"/>
  <c r="G58" i="7"/>
  <c r="H58" i="7"/>
  <c r="I58" i="7" s="1"/>
  <c r="G59" i="7"/>
  <c r="H59" i="7"/>
  <c r="I59" i="7"/>
  <c r="G60" i="7"/>
  <c r="H60" i="7"/>
  <c r="I60" i="7" s="1"/>
  <c r="G61" i="7"/>
  <c r="H61" i="7"/>
  <c r="I61" i="7"/>
  <c r="G62" i="7"/>
  <c r="H62" i="7"/>
  <c r="I62" i="7" s="1"/>
  <c r="G63" i="7"/>
  <c r="H63" i="7"/>
  <c r="I63" i="7"/>
  <c r="G64" i="7"/>
  <c r="H64" i="7"/>
  <c r="I64" i="7" s="1"/>
  <c r="G65" i="7"/>
  <c r="H65" i="7"/>
  <c r="I65" i="7"/>
  <c r="G66" i="7"/>
  <c r="H66" i="7"/>
  <c r="I66" i="7" s="1"/>
  <c r="G67" i="7"/>
  <c r="H67" i="7"/>
  <c r="I67" i="7"/>
  <c r="G68" i="7"/>
  <c r="H68" i="7"/>
  <c r="I68" i="7" s="1"/>
  <c r="G69" i="7"/>
  <c r="H69" i="7"/>
  <c r="I69" i="7"/>
  <c r="G70" i="7"/>
  <c r="H70" i="7"/>
  <c r="I70" i="7" s="1"/>
  <c r="G71" i="7"/>
  <c r="H71" i="7"/>
  <c r="I71" i="7"/>
  <c r="G72" i="7"/>
  <c r="H72" i="7"/>
  <c r="I72" i="7" s="1"/>
  <c r="G73" i="7"/>
  <c r="H73" i="7"/>
  <c r="I73" i="7"/>
  <c r="G74" i="7"/>
  <c r="H74" i="7"/>
  <c r="I74" i="7" s="1"/>
  <c r="G75" i="7"/>
  <c r="H75" i="7"/>
  <c r="I75" i="7"/>
  <c r="G76" i="7"/>
  <c r="H76" i="7"/>
  <c r="I76" i="7" s="1"/>
  <c r="G77" i="7"/>
  <c r="H77" i="7"/>
  <c r="I77" i="7"/>
  <c r="G78" i="7"/>
  <c r="H78" i="7"/>
  <c r="I78" i="7" s="1"/>
  <c r="G79" i="7"/>
  <c r="H79" i="7"/>
  <c r="I79" i="7"/>
  <c r="G80" i="7"/>
  <c r="H80" i="7"/>
  <c r="I80" i="7" s="1"/>
  <c r="G81" i="7"/>
  <c r="H81" i="7"/>
  <c r="I81" i="7"/>
  <c r="I3" i="7"/>
  <c r="H3" i="7"/>
  <c r="G3" i="7"/>
  <c r="F82" i="7"/>
  <c r="E82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E34" i="7"/>
  <c r="F34" i="7"/>
  <c r="E35" i="7"/>
  <c r="F35" i="7"/>
  <c r="E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E46" i="7"/>
  <c r="F46" i="7"/>
  <c r="E47" i="7"/>
  <c r="E48" i="7"/>
  <c r="F48" i="7"/>
  <c r="E49" i="7"/>
  <c r="F49" i="7"/>
  <c r="E50" i="7"/>
  <c r="F50" i="7"/>
  <c r="E51" i="7"/>
  <c r="E52" i="7"/>
  <c r="F52" i="7"/>
  <c r="E53" i="7"/>
  <c r="E54" i="7"/>
  <c r="E55" i="7"/>
  <c r="E56" i="7"/>
  <c r="E57" i="7"/>
  <c r="F57" i="7"/>
  <c r="E58" i="7"/>
  <c r="F58" i="7"/>
  <c r="E59" i="7"/>
  <c r="E60" i="7"/>
  <c r="E61" i="7"/>
  <c r="E62" i="7"/>
  <c r="F62" i="7"/>
  <c r="E63" i="7"/>
  <c r="F63" i="7"/>
  <c r="E64" i="7"/>
  <c r="F64" i="7"/>
  <c r="E65" i="7"/>
  <c r="F65" i="7"/>
  <c r="E66" i="7"/>
  <c r="E67" i="7"/>
  <c r="F67" i="7"/>
  <c r="E68" i="7"/>
  <c r="F68" i="7"/>
  <c r="E69" i="7"/>
  <c r="F69" i="7"/>
  <c r="E70" i="7"/>
  <c r="E71" i="7"/>
  <c r="E72" i="7"/>
  <c r="F72" i="7"/>
  <c r="E73" i="7"/>
  <c r="F73" i="7"/>
  <c r="E74" i="7"/>
  <c r="F74" i="7"/>
  <c r="E75" i="7"/>
  <c r="F75" i="7"/>
  <c r="E76" i="7"/>
  <c r="E77" i="7"/>
  <c r="E78" i="7"/>
  <c r="E79" i="7"/>
  <c r="F79" i="7"/>
  <c r="E80" i="7"/>
  <c r="E81" i="7"/>
  <c r="F3" i="7"/>
  <c r="E3" i="7"/>
  <c r="D82" i="7"/>
  <c r="C82" i="7"/>
  <c r="E6" i="5"/>
  <c r="E12" i="5"/>
  <c r="E13" i="5"/>
  <c r="E18" i="5"/>
  <c r="E25" i="5"/>
  <c r="E31" i="5"/>
  <c r="D4" i="5"/>
  <c r="E4" i="5" s="1"/>
  <c r="D5" i="5"/>
  <c r="E5" i="5" s="1"/>
  <c r="D6" i="5"/>
  <c r="D7" i="5"/>
  <c r="E7" i="5" s="1"/>
  <c r="D8" i="5"/>
  <c r="E8" i="5" s="1"/>
  <c r="D9" i="5"/>
  <c r="E9" i="5" s="1"/>
  <c r="D10" i="5"/>
  <c r="E10" i="5" s="1"/>
  <c r="D11" i="5"/>
  <c r="E11" i="5" s="1"/>
  <c r="D12" i="5"/>
  <c r="D13" i="5"/>
  <c r="D14" i="5"/>
  <c r="E14" i="5" s="1"/>
  <c r="D15" i="5"/>
  <c r="E15" i="5" s="1"/>
  <c r="D16" i="5"/>
  <c r="E16" i="5" s="1"/>
  <c r="D17" i="5"/>
  <c r="E17" i="5" s="1"/>
  <c r="D18" i="5"/>
  <c r="D19" i="5"/>
  <c r="D20" i="5"/>
  <c r="E20" i="5" s="1"/>
  <c r="D21" i="5"/>
  <c r="E21" i="5" s="1"/>
  <c r="D22" i="5"/>
  <c r="E22" i="5" s="1"/>
  <c r="D23" i="5"/>
  <c r="E23" i="5" s="1"/>
  <c r="D24" i="5"/>
  <c r="E24" i="5" s="1"/>
  <c r="D25" i="5"/>
  <c r="D26" i="5"/>
  <c r="E26" i="5" s="1"/>
  <c r="D27" i="5"/>
  <c r="E27" i="5" s="1"/>
  <c r="D28" i="5"/>
  <c r="E28" i="5" s="1"/>
  <c r="D29" i="5"/>
  <c r="E29" i="5" s="1"/>
  <c r="D30" i="5"/>
  <c r="E30" i="5" s="1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3" i="5"/>
  <c r="E3" i="5" s="1"/>
  <c r="CN92" i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3" i="5"/>
  <c r="T10" i="5" l="1"/>
  <c r="U33" i="5"/>
  <c r="U14" i="5"/>
  <c r="S14" i="5"/>
  <c r="S12" i="5"/>
  <c r="T21" i="5"/>
  <c r="T4" i="5"/>
  <c r="S3" i="5"/>
  <c r="S15" i="5"/>
  <c r="S5" i="5"/>
  <c r="U8" i="5"/>
  <c r="S8" i="5"/>
  <c r="T16" i="5"/>
  <c r="S20" i="5"/>
  <c r="U31" i="5"/>
  <c r="U29" i="5"/>
  <c r="U27" i="5"/>
  <c r="U3" i="5"/>
  <c r="S19" i="5"/>
  <c r="U15" i="5"/>
  <c r="S46" i="5"/>
  <c r="S44" i="5"/>
  <c r="S36" i="5"/>
  <c r="T7" i="5"/>
  <c r="T33" i="5"/>
  <c r="U46" i="5"/>
  <c r="U44" i="5"/>
  <c r="U36" i="5"/>
  <c r="T3" i="5"/>
  <c r="S10" i="5"/>
  <c r="U32" i="5"/>
  <c r="U30" i="5"/>
  <c r="U28" i="5"/>
  <c r="U26" i="5"/>
  <c r="U24" i="5"/>
  <c r="U22" i="5"/>
  <c r="T13" i="5"/>
  <c r="S4" i="5"/>
  <c r="U47" i="5"/>
  <c r="U45" i="5"/>
  <c r="S33" i="5"/>
  <c r="S16" i="5"/>
  <c r="T17" i="5"/>
  <c r="U23" i="5"/>
  <c r="T14" i="5"/>
  <c r="S13" i="5"/>
  <c r="U12" i="5"/>
  <c r="T8" i="5"/>
  <c r="S7" i="5"/>
  <c r="S31" i="5"/>
  <c r="S29" i="5"/>
  <c r="S27" i="5"/>
  <c r="S23" i="5"/>
  <c r="S21" i="5"/>
  <c r="U19" i="5"/>
  <c r="T15" i="5"/>
  <c r="U13" i="5"/>
  <c r="U7" i="5"/>
  <c r="T5" i="5"/>
  <c r="S32" i="5"/>
  <c r="S30" i="5"/>
  <c r="S28" i="5"/>
  <c r="S26" i="5"/>
  <c r="S24" i="5"/>
  <c r="S22" i="5"/>
  <c r="T20" i="5"/>
  <c r="S17" i="5"/>
  <c r="U16" i="5"/>
  <c r="T12" i="5"/>
  <c r="U10" i="5"/>
  <c r="U4" i="5"/>
  <c r="U56" i="5"/>
  <c r="U52" i="5"/>
  <c r="U50" i="5"/>
  <c r="U17" i="5"/>
  <c r="U5" i="5"/>
  <c r="S56" i="5"/>
  <c r="S52" i="5"/>
  <c r="S50" i="5"/>
  <c r="T56" i="5"/>
  <c r="T52" i="5"/>
  <c r="T50" i="5"/>
  <c r="T47" i="5"/>
  <c r="T46" i="5"/>
  <c r="T45" i="5"/>
  <c r="T44" i="5"/>
  <c r="T36" i="5"/>
  <c r="U21" i="5"/>
  <c r="U20" i="5"/>
  <c r="T32" i="5"/>
  <c r="T31" i="5"/>
  <c r="T30" i="5"/>
  <c r="T29" i="5"/>
  <c r="T28" i="5"/>
  <c r="T27" i="5"/>
  <c r="T26" i="5"/>
  <c r="T24" i="5"/>
  <c r="T23" i="5"/>
  <c r="T22" i="5"/>
  <c r="T19" i="5"/>
  <c r="CY89" i="1"/>
  <c r="CZ90" i="1"/>
  <c r="CY90" i="1"/>
  <c r="CZ91" i="1"/>
  <c r="CY91" i="1"/>
  <c r="CY92" i="1" s="1"/>
  <c r="CZ89" i="1"/>
  <c r="CA9" i="4"/>
  <c r="CB9" i="4"/>
  <c r="CC9" i="4"/>
  <c r="CD9" i="4"/>
  <c r="CE9" i="4"/>
  <c r="CF9" i="4"/>
  <c r="CG9" i="4"/>
  <c r="CH9" i="4"/>
  <c r="CA10" i="4"/>
  <c r="CB10" i="4"/>
  <c r="CC10" i="4"/>
  <c r="CD10" i="4"/>
  <c r="CE10" i="4"/>
  <c r="CF10" i="4"/>
  <c r="CG10" i="4"/>
  <c r="CH10" i="4"/>
  <c r="CA11" i="4"/>
  <c r="CB11" i="4"/>
  <c r="CC11" i="4"/>
  <c r="CD11" i="4"/>
  <c r="CE11" i="4"/>
  <c r="CF11" i="4"/>
  <c r="CG11" i="4"/>
  <c r="CH11" i="4"/>
  <c r="CA12" i="4"/>
  <c r="CB12" i="4"/>
  <c r="CC12" i="4"/>
  <c r="CD12" i="4"/>
  <c r="CE12" i="4"/>
  <c r="CF12" i="4"/>
  <c r="CG12" i="4"/>
  <c r="CH12" i="4"/>
  <c r="CA13" i="4"/>
  <c r="CB13" i="4"/>
  <c r="CC13" i="4"/>
  <c r="CD13" i="4"/>
  <c r="CE13" i="4"/>
  <c r="CF13" i="4"/>
  <c r="CG13" i="4"/>
  <c r="CH13" i="4"/>
  <c r="CA14" i="4"/>
  <c r="CB14" i="4"/>
  <c r="CC14" i="4"/>
  <c r="CD14" i="4"/>
  <c r="CE14" i="4"/>
  <c r="CF14" i="4"/>
  <c r="CG14" i="4"/>
  <c r="CH14" i="4"/>
  <c r="CA15" i="4"/>
  <c r="CB15" i="4"/>
  <c r="CC15" i="4"/>
  <c r="CD15" i="4"/>
  <c r="CE15" i="4"/>
  <c r="CF15" i="4"/>
  <c r="CG15" i="4"/>
  <c r="CH15" i="4"/>
  <c r="CA16" i="4"/>
  <c r="CB16" i="4"/>
  <c r="CC16" i="4"/>
  <c r="CD16" i="4"/>
  <c r="CE16" i="4"/>
  <c r="CF16" i="4"/>
  <c r="CG16" i="4"/>
  <c r="CH16" i="4"/>
  <c r="CA17" i="4"/>
  <c r="CB17" i="4"/>
  <c r="CC17" i="4"/>
  <c r="CD17" i="4"/>
  <c r="CE17" i="4"/>
  <c r="CF17" i="4"/>
  <c r="CG17" i="4"/>
  <c r="CH17" i="4"/>
  <c r="CA18" i="4"/>
  <c r="CB18" i="4"/>
  <c r="CC18" i="4"/>
  <c r="CD18" i="4"/>
  <c r="CE18" i="4"/>
  <c r="CF18" i="4"/>
  <c r="CG18" i="4"/>
  <c r="CH18" i="4"/>
  <c r="CA19" i="4"/>
  <c r="CB19" i="4"/>
  <c r="CC19" i="4"/>
  <c r="CD19" i="4"/>
  <c r="CE19" i="4"/>
  <c r="CF19" i="4"/>
  <c r="CG19" i="4"/>
  <c r="CH19" i="4"/>
  <c r="CA20" i="4"/>
  <c r="CB20" i="4"/>
  <c r="CC20" i="4"/>
  <c r="CD20" i="4"/>
  <c r="CE20" i="4"/>
  <c r="CF20" i="4"/>
  <c r="CG20" i="4"/>
  <c r="CH20" i="4"/>
  <c r="CA21" i="4"/>
  <c r="CB21" i="4"/>
  <c r="CC21" i="4"/>
  <c r="CD21" i="4"/>
  <c r="CE21" i="4"/>
  <c r="CF21" i="4"/>
  <c r="CG21" i="4"/>
  <c r="CH21" i="4"/>
  <c r="CA22" i="4"/>
  <c r="CB22" i="4"/>
  <c r="CC22" i="4"/>
  <c r="CD22" i="4"/>
  <c r="CE22" i="4"/>
  <c r="CF22" i="4"/>
  <c r="CG22" i="4"/>
  <c r="CH22" i="4"/>
  <c r="CA23" i="4"/>
  <c r="CB23" i="4"/>
  <c r="CC23" i="4"/>
  <c r="CD23" i="4"/>
  <c r="CE23" i="4"/>
  <c r="CF23" i="4"/>
  <c r="CG23" i="4"/>
  <c r="CH23" i="4"/>
  <c r="CA24" i="4"/>
  <c r="CB24" i="4"/>
  <c r="CC24" i="4"/>
  <c r="CD24" i="4"/>
  <c r="CE24" i="4"/>
  <c r="CG24" i="4"/>
  <c r="CH24" i="4"/>
  <c r="CA25" i="4"/>
  <c r="CB25" i="4"/>
  <c r="CC25" i="4"/>
  <c r="CD25" i="4"/>
  <c r="CE25" i="4"/>
  <c r="CF25" i="4"/>
  <c r="CG25" i="4"/>
  <c r="CH25" i="4"/>
  <c r="CA26" i="4"/>
  <c r="CB26" i="4"/>
  <c r="CC26" i="4"/>
  <c r="CD26" i="4"/>
  <c r="CE26" i="4"/>
  <c r="CF26" i="4"/>
  <c r="CG26" i="4"/>
  <c r="CH26" i="4"/>
  <c r="CA27" i="4"/>
  <c r="CB27" i="4"/>
  <c r="CC27" i="4"/>
  <c r="CD27" i="4"/>
  <c r="CE27" i="4"/>
  <c r="CF27" i="4"/>
  <c r="CG27" i="4"/>
  <c r="CH27" i="4"/>
  <c r="CA28" i="4"/>
  <c r="CB28" i="4"/>
  <c r="CC28" i="4"/>
  <c r="CD28" i="4"/>
  <c r="CE28" i="4"/>
  <c r="CF28" i="4"/>
  <c r="CG28" i="4"/>
  <c r="CH28" i="4"/>
  <c r="CA29" i="4"/>
  <c r="CB29" i="4"/>
  <c r="CC29" i="4"/>
  <c r="CD29" i="4"/>
  <c r="CE29" i="4"/>
  <c r="CF29" i="4"/>
  <c r="CG29" i="4"/>
  <c r="CH29" i="4"/>
  <c r="CA30" i="4"/>
  <c r="CB30" i="4"/>
  <c r="CC30" i="4"/>
  <c r="CD30" i="4"/>
  <c r="CE30" i="4"/>
  <c r="CF30" i="4"/>
  <c r="CG30" i="4"/>
  <c r="CH30" i="4"/>
  <c r="CA31" i="4"/>
  <c r="CB31" i="4"/>
  <c r="CC31" i="4"/>
  <c r="CD31" i="4"/>
  <c r="CE31" i="4"/>
  <c r="CF31" i="4"/>
  <c r="CG31" i="4"/>
  <c r="CH31" i="4"/>
  <c r="CA32" i="4"/>
  <c r="CB32" i="4"/>
  <c r="CC32" i="4"/>
  <c r="CD32" i="4"/>
  <c r="CE32" i="4"/>
  <c r="CF32" i="4"/>
  <c r="CG32" i="4"/>
  <c r="CH32" i="4"/>
  <c r="CA33" i="4"/>
  <c r="CB33" i="4"/>
  <c r="CC33" i="4"/>
  <c r="CD33" i="4"/>
  <c r="CE33" i="4"/>
  <c r="CF33" i="4"/>
  <c r="CG33" i="4"/>
  <c r="CH33" i="4"/>
  <c r="CA34" i="4"/>
  <c r="CB34" i="4"/>
  <c r="CC34" i="4"/>
  <c r="CD34" i="4"/>
  <c r="CE34" i="4"/>
  <c r="CF34" i="4"/>
  <c r="CG34" i="4"/>
  <c r="CH34" i="4"/>
  <c r="CA35" i="4"/>
  <c r="CB35" i="4"/>
  <c r="CC35" i="4"/>
  <c r="CD35" i="4"/>
  <c r="CE35" i="4"/>
  <c r="CF35" i="4"/>
  <c r="CG35" i="4"/>
  <c r="CH35" i="4"/>
  <c r="CA36" i="4"/>
  <c r="CB36" i="4"/>
  <c r="CC36" i="4"/>
  <c r="CD36" i="4"/>
  <c r="CE36" i="4"/>
  <c r="CF36" i="4"/>
  <c r="CG36" i="4"/>
  <c r="CH36" i="4"/>
  <c r="CA37" i="4"/>
  <c r="CB37" i="4"/>
  <c r="CC37" i="4"/>
  <c r="CE37" i="4"/>
  <c r="CF37" i="4"/>
  <c r="CG37" i="4"/>
  <c r="CH37" i="4"/>
  <c r="CA38" i="4"/>
  <c r="CB38" i="4"/>
  <c r="CC38" i="4"/>
  <c r="CD38" i="4"/>
  <c r="CE38" i="4"/>
  <c r="CF38" i="4"/>
  <c r="CG38" i="4"/>
  <c r="CH38" i="4"/>
  <c r="CA39" i="4"/>
  <c r="CB39" i="4"/>
  <c r="CC39" i="4"/>
  <c r="CD39" i="4"/>
  <c r="CE39" i="4"/>
  <c r="CF39" i="4"/>
  <c r="CG39" i="4"/>
  <c r="CH39" i="4"/>
  <c r="CA40" i="4"/>
  <c r="CB40" i="4"/>
  <c r="CC40" i="4"/>
  <c r="CD40" i="4"/>
  <c r="CE40" i="4"/>
  <c r="CF40" i="4"/>
  <c r="CG40" i="4"/>
  <c r="CH40" i="4"/>
  <c r="CA41" i="4"/>
  <c r="CB41" i="4"/>
  <c r="CC41" i="4"/>
  <c r="CD41" i="4"/>
  <c r="CE41" i="4"/>
  <c r="CF41" i="4"/>
  <c r="CG41" i="4"/>
  <c r="CH41" i="4"/>
  <c r="CA42" i="4"/>
  <c r="CB42" i="4"/>
  <c r="CC42" i="4"/>
  <c r="CD42" i="4"/>
  <c r="CE42" i="4"/>
  <c r="CF42" i="4"/>
  <c r="CG42" i="4"/>
  <c r="CH42" i="4"/>
  <c r="CA43" i="4"/>
  <c r="CB43" i="4"/>
  <c r="CC43" i="4"/>
  <c r="CD43" i="4"/>
  <c r="CE43" i="4"/>
  <c r="CF43" i="4"/>
  <c r="CG43" i="4"/>
  <c r="CH43" i="4"/>
  <c r="CA44" i="4"/>
  <c r="CB44" i="4"/>
  <c r="CC44" i="4"/>
  <c r="CD44" i="4"/>
  <c r="CE44" i="4"/>
  <c r="CF44" i="4"/>
  <c r="CG44" i="4"/>
  <c r="CH44" i="4"/>
  <c r="CA45" i="4"/>
  <c r="CB45" i="4"/>
  <c r="CC45" i="4"/>
  <c r="CD45" i="4"/>
  <c r="CE45" i="4"/>
  <c r="CF45" i="4"/>
  <c r="CG45" i="4"/>
  <c r="CH45" i="4"/>
  <c r="CA46" i="4"/>
  <c r="CB46" i="4"/>
  <c r="CC46" i="4"/>
  <c r="CD46" i="4"/>
  <c r="CE46" i="4"/>
  <c r="CF46" i="4"/>
  <c r="CG46" i="4"/>
  <c r="CH46" i="4"/>
  <c r="CA47" i="4"/>
  <c r="CB47" i="4"/>
  <c r="CC47" i="4"/>
  <c r="CD47" i="4"/>
  <c r="CE47" i="4"/>
  <c r="CF47" i="4"/>
  <c r="CG47" i="4"/>
  <c r="CH47" i="4"/>
  <c r="CA48" i="4"/>
  <c r="CB48" i="4"/>
  <c r="CC48" i="4"/>
  <c r="CD48" i="4"/>
  <c r="CE48" i="4"/>
  <c r="CF48" i="4"/>
  <c r="CG48" i="4"/>
  <c r="CH48" i="4"/>
  <c r="CA49" i="4"/>
  <c r="CB49" i="4"/>
  <c r="CC49" i="4"/>
  <c r="CD49" i="4"/>
  <c r="CE49" i="4"/>
  <c r="CF49" i="4"/>
  <c r="CG49" i="4"/>
  <c r="CH49" i="4"/>
  <c r="CA50" i="4"/>
  <c r="CB50" i="4"/>
  <c r="CC50" i="4"/>
  <c r="CD50" i="4"/>
  <c r="CE50" i="4"/>
  <c r="CF50" i="4"/>
  <c r="CG50" i="4"/>
  <c r="CH50" i="4"/>
  <c r="CA51" i="4"/>
  <c r="CB51" i="4"/>
  <c r="CC51" i="4"/>
  <c r="CD51" i="4"/>
  <c r="CE51" i="4"/>
  <c r="CF51" i="4"/>
  <c r="CG51" i="4"/>
  <c r="CH51" i="4"/>
  <c r="CA52" i="4"/>
  <c r="CB52" i="4"/>
  <c r="CC52" i="4"/>
  <c r="CD52" i="4"/>
  <c r="CE52" i="4"/>
  <c r="CF52" i="4"/>
  <c r="CG52" i="4"/>
  <c r="CH52" i="4"/>
  <c r="CA53" i="4"/>
  <c r="CB53" i="4"/>
  <c r="CC53" i="4"/>
  <c r="CD53" i="4"/>
  <c r="CE53" i="4"/>
  <c r="CF53" i="4"/>
  <c r="CG53" i="4"/>
  <c r="CH53" i="4"/>
  <c r="CA54" i="4"/>
  <c r="CB54" i="4"/>
  <c r="CC54" i="4"/>
  <c r="CD54" i="4"/>
  <c r="CE54" i="4"/>
  <c r="CF54" i="4"/>
  <c r="CG54" i="4"/>
  <c r="CH54" i="4"/>
  <c r="CA55" i="4"/>
  <c r="CB55" i="4"/>
  <c r="CC55" i="4"/>
  <c r="CD55" i="4"/>
  <c r="CE55" i="4"/>
  <c r="CF55" i="4"/>
  <c r="CG55" i="4"/>
  <c r="CH55" i="4"/>
  <c r="CA56" i="4"/>
  <c r="CB56" i="4"/>
  <c r="CC56" i="4"/>
  <c r="CD56" i="4"/>
  <c r="CE56" i="4"/>
  <c r="CF56" i="4"/>
  <c r="CG56" i="4"/>
  <c r="CH56" i="4"/>
  <c r="CA57" i="4"/>
  <c r="CB57" i="4"/>
  <c r="CC57" i="4"/>
  <c r="CD57" i="4"/>
  <c r="CE57" i="4"/>
  <c r="CF57" i="4"/>
  <c r="CG57" i="4"/>
  <c r="CH57" i="4"/>
  <c r="CA58" i="4"/>
  <c r="CB58" i="4"/>
  <c r="CC58" i="4"/>
  <c r="CD58" i="4"/>
  <c r="CE58" i="4"/>
  <c r="CF58" i="4"/>
  <c r="CG58" i="4"/>
  <c r="CH58" i="4"/>
  <c r="CA59" i="4"/>
  <c r="CB59" i="4"/>
  <c r="CC59" i="4"/>
  <c r="CD59" i="4"/>
  <c r="CE59" i="4"/>
  <c r="CF59" i="4"/>
  <c r="CG59" i="4"/>
  <c r="CH59" i="4"/>
  <c r="CA60" i="4"/>
  <c r="CB60" i="4"/>
  <c r="CC60" i="4"/>
  <c r="CD60" i="4"/>
  <c r="CE60" i="4"/>
  <c r="CF60" i="4"/>
  <c r="CG60" i="4"/>
  <c r="CH60" i="4"/>
  <c r="CA61" i="4"/>
  <c r="CB61" i="4"/>
  <c r="CC61" i="4"/>
  <c r="CD61" i="4"/>
  <c r="CE61" i="4"/>
  <c r="CF61" i="4"/>
  <c r="CG61" i="4"/>
  <c r="CH61" i="4"/>
  <c r="CA62" i="4"/>
  <c r="CB62" i="4"/>
  <c r="CC62" i="4"/>
  <c r="CD62" i="4"/>
  <c r="CE62" i="4"/>
  <c r="CF62" i="4"/>
  <c r="CG62" i="4"/>
  <c r="CH62" i="4"/>
  <c r="CA63" i="4"/>
  <c r="CB63" i="4"/>
  <c r="CC63" i="4"/>
  <c r="CD63" i="4"/>
  <c r="CE63" i="4"/>
  <c r="CF63" i="4"/>
  <c r="CG63" i="4"/>
  <c r="CH63" i="4"/>
  <c r="CA64" i="4"/>
  <c r="CB64" i="4"/>
  <c r="CC64" i="4"/>
  <c r="CD64" i="4"/>
  <c r="CE64" i="4"/>
  <c r="CF64" i="4"/>
  <c r="CG64" i="4"/>
  <c r="CH64" i="4"/>
  <c r="CA65" i="4"/>
  <c r="CB65" i="4"/>
  <c r="CC65" i="4"/>
  <c r="CD65" i="4"/>
  <c r="CE65" i="4"/>
  <c r="CF65" i="4"/>
  <c r="CG65" i="4"/>
  <c r="CH65" i="4"/>
  <c r="CA66" i="4"/>
  <c r="CB66" i="4"/>
  <c r="CC66" i="4"/>
  <c r="CD66" i="4"/>
  <c r="CE66" i="4"/>
  <c r="CF66" i="4"/>
  <c r="CG66" i="4"/>
  <c r="CH66" i="4"/>
  <c r="CA67" i="4"/>
  <c r="CB67" i="4"/>
  <c r="CC67" i="4"/>
  <c r="CD67" i="4"/>
  <c r="CE67" i="4"/>
  <c r="CF67" i="4"/>
  <c r="CG67" i="4"/>
  <c r="CH67" i="4"/>
  <c r="CA68" i="4"/>
  <c r="CB68" i="4"/>
  <c r="CC68" i="4"/>
  <c r="CE68" i="4"/>
  <c r="CF68" i="4"/>
  <c r="CG68" i="4"/>
  <c r="CH68" i="4"/>
  <c r="CA69" i="4"/>
  <c r="CB69" i="4"/>
  <c r="CC69" i="4"/>
  <c r="CD69" i="4"/>
  <c r="CE69" i="4"/>
  <c r="CF69" i="4"/>
  <c r="CG69" i="4"/>
  <c r="CH69" i="4"/>
  <c r="CA70" i="4"/>
  <c r="CB70" i="4"/>
  <c r="CC70" i="4"/>
  <c r="CD70" i="4"/>
  <c r="CE70" i="4"/>
  <c r="CF70" i="4"/>
  <c r="CG70" i="4"/>
  <c r="CH70" i="4"/>
  <c r="CA71" i="4"/>
  <c r="CB71" i="4"/>
  <c r="CC71" i="4"/>
  <c r="CD71" i="4"/>
  <c r="CE71" i="4"/>
  <c r="CF71" i="4"/>
  <c r="CG71" i="4"/>
  <c r="CH71" i="4"/>
  <c r="CA72" i="4"/>
  <c r="CB72" i="4"/>
  <c r="CC72" i="4"/>
  <c r="CD72" i="4"/>
  <c r="CE72" i="4"/>
  <c r="CF72" i="4"/>
  <c r="CG72" i="4"/>
  <c r="CH72" i="4"/>
  <c r="CA73" i="4"/>
  <c r="CB73" i="4"/>
  <c r="CC73" i="4"/>
  <c r="CD73" i="4"/>
  <c r="CE73" i="4"/>
  <c r="CF73" i="4"/>
  <c r="CG73" i="4"/>
  <c r="CH73" i="4"/>
  <c r="CA74" i="4"/>
  <c r="CB74" i="4"/>
  <c r="CC74" i="4"/>
  <c r="CD74" i="4"/>
  <c r="CE74" i="4"/>
  <c r="CF74" i="4"/>
  <c r="CG74" i="4"/>
  <c r="CH74" i="4"/>
  <c r="CA75" i="4"/>
  <c r="CB75" i="4"/>
  <c r="CC75" i="4"/>
  <c r="CD75" i="4"/>
  <c r="CE75" i="4"/>
  <c r="CF75" i="4"/>
  <c r="CG75" i="4"/>
  <c r="CH75" i="4"/>
  <c r="CA76" i="4"/>
  <c r="CB76" i="4"/>
  <c r="CC76" i="4"/>
  <c r="CD76" i="4"/>
  <c r="CE76" i="4"/>
  <c r="CF76" i="4"/>
  <c r="CG76" i="4"/>
  <c r="CH76" i="4"/>
  <c r="CA77" i="4"/>
  <c r="CB77" i="4"/>
  <c r="CC77" i="4"/>
  <c r="CD77" i="4"/>
  <c r="CE77" i="4"/>
  <c r="CF77" i="4"/>
  <c r="CG77" i="4"/>
  <c r="CH77" i="4"/>
  <c r="CA78" i="4"/>
  <c r="CB78" i="4"/>
  <c r="CC78" i="4"/>
  <c r="CD78" i="4"/>
  <c r="CE78" i="4"/>
  <c r="CF78" i="4"/>
  <c r="CG78" i="4"/>
  <c r="CH78" i="4"/>
  <c r="CA3" i="4"/>
  <c r="CB3" i="4"/>
  <c r="CC3" i="4"/>
  <c r="CD3" i="4"/>
  <c r="CE3" i="4"/>
  <c r="CF3" i="4"/>
  <c r="CG3" i="4"/>
  <c r="CH3" i="4"/>
  <c r="CA4" i="4"/>
  <c r="CB4" i="4"/>
  <c r="CC4" i="4"/>
  <c r="CD4" i="4"/>
  <c r="CE4" i="4"/>
  <c r="CF4" i="4"/>
  <c r="CG4" i="4"/>
  <c r="CH4" i="4"/>
  <c r="CA5" i="4"/>
  <c r="CB5" i="4"/>
  <c r="CC5" i="4"/>
  <c r="CD5" i="4"/>
  <c r="CE5" i="4"/>
  <c r="CF5" i="4"/>
  <c r="CG5" i="4"/>
  <c r="CH5" i="4"/>
  <c r="CA6" i="4"/>
  <c r="CB6" i="4"/>
  <c r="CC6" i="4"/>
  <c r="CD6" i="4"/>
  <c r="CE6" i="4"/>
  <c r="CF6" i="4"/>
  <c r="CG6" i="4"/>
  <c r="CH6" i="4"/>
  <c r="CA7" i="4"/>
  <c r="CB7" i="4"/>
  <c r="CC7" i="4"/>
  <c r="CD7" i="4"/>
  <c r="CE7" i="4"/>
  <c r="CF7" i="4"/>
  <c r="CG7" i="4"/>
  <c r="CH7" i="4"/>
  <c r="CH8" i="4"/>
  <c r="CG8" i="4"/>
  <c r="CF8" i="4"/>
  <c r="CE8" i="4"/>
  <c r="CD8" i="4"/>
  <c r="CC8" i="4"/>
  <c r="CB8" i="4"/>
  <c r="CA8" i="4"/>
  <c r="DA90" i="1" l="1"/>
  <c r="CZ92" i="1"/>
  <c r="DA92" i="1" s="1"/>
  <c r="CB7" i="1"/>
  <c r="CI4" i="4"/>
  <c r="CB92" i="1"/>
  <c r="CC92" i="1"/>
  <c r="CD92" i="1"/>
  <c r="CE92" i="1"/>
  <c r="CF92" i="1"/>
  <c r="CG92" i="1"/>
  <c r="CH92" i="1"/>
  <c r="CI92" i="1"/>
  <c r="CJ92" i="1"/>
  <c r="CK92" i="1"/>
  <c r="CL92" i="1"/>
  <c r="CM92" i="1"/>
  <c r="CO92" i="1"/>
  <c r="CP92" i="1"/>
  <c r="CQ92" i="1"/>
  <c r="CR92" i="1"/>
  <c r="CS92" i="1"/>
  <c r="CT92" i="1"/>
  <c r="CU92" i="1"/>
  <c r="CV92" i="1"/>
  <c r="CW92" i="1"/>
  <c r="CX92" i="1"/>
  <c r="CA92" i="1"/>
  <c r="CI3" i="4" l="1"/>
  <c r="CJ3" i="4"/>
  <c r="CZ3" i="4" s="1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F83" i="4"/>
  <c r="CJ4" i="4"/>
  <c r="CZ4" i="4" s="1"/>
  <c r="DD4" i="4" s="1"/>
  <c r="CK4" i="4"/>
  <c r="CL4" i="4"/>
  <c r="CM4" i="4"/>
  <c r="CN4" i="4"/>
  <c r="CO4" i="4"/>
  <c r="CP4" i="4"/>
  <c r="CQ4" i="4"/>
  <c r="CR4" i="4"/>
  <c r="DA4" i="4" s="1"/>
  <c r="CS4" i="4"/>
  <c r="CT4" i="4"/>
  <c r="CU4" i="4"/>
  <c r="CV4" i="4"/>
  <c r="CW4" i="4"/>
  <c r="CX4" i="4"/>
  <c r="CY4" i="4"/>
  <c r="CG83" i="4"/>
  <c r="CI5" i="4"/>
  <c r="CZ5" i="4" s="1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B82" i="4"/>
  <c r="CI6" i="4"/>
  <c r="CZ6" i="4" s="1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C82" i="4"/>
  <c r="CC87" i="4" s="1"/>
  <c r="CI7" i="4"/>
  <c r="CJ7" i="4"/>
  <c r="CK7" i="4"/>
  <c r="CL7" i="4"/>
  <c r="CM7" i="4"/>
  <c r="CN7" i="4"/>
  <c r="CO7" i="4"/>
  <c r="CP7" i="4"/>
  <c r="CP83" i="4" s="1"/>
  <c r="CQ7" i="4"/>
  <c r="CR7" i="4"/>
  <c r="CS7" i="4"/>
  <c r="CT7" i="4"/>
  <c r="CU7" i="4"/>
  <c r="CV7" i="4"/>
  <c r="CV83" i="4" s="1"/>
  <c r="CW7" i="4"/>
  <c r="CX7" i="4"/>
  <c r="CY7" i="4"/>
  <c r="CD82" i="4"/>
  <c r="CD87" i="4" s="1"/>
  <c r="CH82" i="4"/>
  <c r="CI8" i="4"/>
  <c r="CJ8" i="4"/>
  <c r="CK8" i="4"/>
  <c r="CL8" i="4"/>
  <c r="CM8" i="4"/>
  <c r="CN8" i="4"/>
  <c r="CN85" i="4" s="1"/>
  <c r="CO8" i="4"/>
  <c r="CP8" i="4"/>
  <c r="CQ8" i="4"/>
  <c r="CR8" i="4"/>
  <c r="CS8" i="4"/>
  <c r="CT8" i="4"/>
  <c r="CT85" i="4" s="1"/>
  <c r="CU8" i="4"/>
  <c r="CV8" i="4"/>
  <c r="CW8" i="4"/>
  <c r="CX8" i="4"/>
  <c r="CY8" i="4"/>
  <c r="CE83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I12" i="4"/>
  <c r="CZ12" i="4" s="1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3" i="4"/>
  <c r="CI13" i="4"/>
  <c r="CJ13" i="4"/>
  <c r="CK13" i="4"/>
  <c r="CL13" i="4"/>
  <c r="CM13" i="4"/>
  <c r="CN13" i="4"/>
  <c r="CN84" i="4" s="1"/>
  <c r="CO13" i="4"/>
  <c r="CP13" i="4"/>
  <c r="CQ13" i="4"/>
  <c r="CR13" i="4"/>
  <c r="CS13" i="4"/>
  <c r="CT13" i="4"/>
  <c r="CT84" i="4" s="1"/>
  <c r="CU13" i="4"/>
  <c r="CV13" i="4"/>
  <c r="CW13" i="4"/>
  <c r="CX13" i="4"/>
  <c r="CY13" i="4"/>
  <c r="DA13" i="4"/>
  <c r="CI14" i="4"/>
  <c r="CJ14" i="4"/>
  <c r="CK14" i="4"/>
  <c r="CZ14" i="4" s="1"/>
  <c r="CL14" i="4"/>
  <c r="CM14" i="4"/>
  <c r="CN14" i="4"/>
  <c r="CO14" i="4"/>
  <c r="CP14" i="4"/>
  <c r="CQ14" i="4"/>
  <c r="CR14" i="4"/>
  <c r="CS14" i="4"/>
  <c r="CS82" i="4" s="1"/>
  <c r="CS87" i="4" s="1"/>
  <c r="CT14" i="4"/>
  <c r="CU14" i="4"/>
  <c r="CV14" i="4"/>
  <c r="CW14" i="4"/>
  <c r="CX14" i="4"/>
  <c r="CY14" i="4"/>
  <c r="CI15" i="4"/>
  <c r="CJ15" i="4"/>
  <c r="CK15" i="4"/>
  <c r="CZ15" i="4" s="1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F84" i="4"/>
  <c r="CI16" i="4"/>
  <c r="CJ16" i="4"/>
  <c r="CZ16" i="4" s="1"/>
  <c r="CK16" i="4"/>
  <c r="CL16" i="4"/>
  <c r="CL84" i="4" s="1"/>
  <c r="CM16" i="4"/>
  <c r="CN16" i="4"/>
  <c r="CO16" i="4"/>
  <c r="CP16" i="4"/>
  <c r="CQ16" i="4"/>
  <c r="CR16" i="4"/>
  <c r="DA16" i="4" s="1"/>
  <c r="CS16" i="4"/>
  <c r="CT16" i="4"/>
  <c r="CU16" i="4"/>
  <c r="CV16" i="4"/>
  <c r="CW16" i="4"/>
  <c r="CX16" i="4"/>
  <c r="CX84" i="4" s="1"/>
  <c r="CY16" i="4"/>
  <c r="CG84" i="4"/>
  <c r="CI17" i="4"/>
  <c r="CZ17" i="4" s="1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I18" i="4"/>
  <c r="CJ18" i="4"/>
  <c r="CZ18" i="4" s="1"/>
  <c r="CK18" i="4"/>
  <c r="CQ18" i="4"/>
  <c r="CR18" i="4"/>
  <c r="CT18" i="4"/>
  <c r="CU18" i="4"/>
  <c r="CV18" i="4"/>
  <c r="CW18" i="4"/>
  <c r="CX18" i="4"/>
  <c r="CY18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I20" i="4"/>
  <c r="CJ20" i="4"/>
  <c r="CZ20" i="4" s="1"/>
  <c r="DD20" i="4" s="1"/>
  <c r="CK20" i="4"/>
  <c r="CL20" i="4"/>
  <c r="CM20" i="4"/>
  <c r="CN20" i="4"/>
  <c r="CO20" i="4"/>
  <c r="CP20" i="4"/>
  <c r="DA20" i="4" s="1"/>
  <c r="CQ20" i="4"/>
  <c r="CR20" i="4"/>
  <c r="CS20" i="4"/>
  <c r="CT20" i="4"/>
  <c r="CU20" i="4"/>
  <c r="CV20" i="4"/>
  <c r="CW20" i="4"/>
  <c r="CX20" i="4"/>
  <c r="CY20" i="4"/>
  <c r="CI21" i="4"/>
  <c r="CJ21" i="4"/>
  <c r="CZ21" i="4" s="1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I22" i="4"/>
  <c r="CJ22" i="4"/>
  <c r="CZ22" i="4" s="1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I23" i="4"/>
  <c r="CJ23" i="4"/>
  <c r="CZ23" i="4" s="1"/>
  <c r="DD23" i="4" s="1"/>
  <c r="CK23" i="4"/>
  <c r="CL23" i="4"/>
  <c r="CM23" i="4"/>
  <c r="CN23" i="4"/>
  <c r="CO23" i="4"/>
  <c r="CP23" i="4"/>
  <c r="DA23" i="4" s="1"/>
  <c r="CQ23" i="4"/>
  <c r="CR23" i="4"/>
  <c r="CS23" i="4"/>
  <c r="CT23" i="4"/>
  <c r="CU23" i="4"/>
  <c r="CV23" i="4"/>
  <c r="CW23" i="4"/>
  <c r="CX23" i="4"/>
  <c r="CY23" i="4"/>
  <c r="CI24" i="4"/>
  <c r="CJ24" i="4"/>
  <c r="CZ24" i="4" s="1"/>
  <c r="CK24" i="4"/>
  <c r="CL24" i="4"/>
  <c r="CM24" i="4"/>
  <c r="CN24" i="4"/>
  <c r="CO24" i="4"/>
  <c r="CP24" i="4"/>
  <c r="DA24" i="4" s="1"/>
  <c r="CQ24" i="4"/>
  <c r="CR24" i="4"/>
  <c r="CS24" i="4"/>
  <c r="CT24" i="4"/>
  <c r="CU24" i="4"/>
  <c r="CV24" i="4"/>
  <c r="CW24" i="4"/>
  <c r="CX24" i="4"/>
  <c r="CY24" i="4"/>
  <c r="CI25" i="4"/>
  <c r="CZ25" i="4" s="1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I26" i="4"/>
  <c r="CZ26" i="4" s="1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I27" i="4"/>
  <c r="CZ27" i="4" s="1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I28" i="4"/>
  <c r="CZ28" i="4" s="1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I29" i="4"/>
  <c r="CZ29" i="4" s="1"/>
  <c r="CJ29" i="4"/>
  <c r="CK29" i="4"/>
  <c r="CL29" i="4"/>
  <c r="CM29" i="4"/>
  <c r="CN29" i="4"/>
  <c r="CO29" i="4"/>
  <c r="DA29" i="4" s="1"/>
  <c r="CP29" i="4"/>
  <c r="CQ29" i="4"/>
  <c r="CR29" i="4"/>
  <c r="CS29" i="4"/>
  <c r="CT29" i="4"/>
  <c r="CU29" i="4"/>
  <c r="CV29" i="4"/>
  <c r="CW29" i="4"/>
  <c r="CX29" i="4"/>
  <c r="CY29" i="4"/>
  <c r="CZ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I33" i="4"/>
  <c r="CZ33" i="4" s="1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4" i="4"/>
  <c r="CI34" i="4"/>
  <c r="CJ34" i="4"/>
  <c r="CK34" i="4"/>
  <c r="CL34" i="4"/>
  <c r="CM34" i="4"/>
  <c r="CN34" i="4"/>
  <c r="DA34" i="4" s="1"/>
  <c r="DD34" i="4" s="1"/>
  <c r="CO34" i="4"/>
  <c r="CP34" i="4"/>
  <c r="CQ34" i="4"/>
  <c r="CR34" i="4"/>
  <c r="CS34" i="4"/>
  <c r="CT34" i="4"/>
  <c r="CU34" i="4"/>
  <c r="CV34" i="4"/>
  <c r="CW34" i="4"/>
  <c r="CX34" i="4"/>
  <c r="CY34" i="4"/>
  <c r="CI35" i="4"/>
  <c r="CJ35" i="4"/>
  <c r="CK35" i="4"/>
  <c r="CZ35" i="4" s="1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I36" i="4"/>
  <c r="CJ36" i="4"/>
  <c r="CK36" i="4"/>
  <c r="CZ36" i="4" s="1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I37" i="4"/>
  <c r="CJ37" i="4"/>
  <c r="CK37" i="4"/>
  <c r="CZ37" i="4" s="1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B83" i="4"/>
  <c r="CH83" i="4"/>
  <c r="CI38" i="4"/>
  <c r="CJ38" i="4"/>
  <c r="CZ38" i="4" s="1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I39" i="4"/>
  <c r="CZ39" i="4" s="1"/>
  <c r="CJ39" i="4"/>
  <c r="CK39" i="4"/>
  <c r="CL39" i="4"/>
  <c r="CM39" i="4"/>
  <c r="CN39" i="4"/>
  <c r="CO39" i="4"/>
  <c r="DA39" i="4" s="1"/>
  <c r="CP39" i="4"/>
  <c r="CQ39" i="4"/>
  <c r="CR39" i="4"/>
  <c r="CS39" i="4"/>
  <c r="CT39" i="4"/>
  <c r="CU39" i="4"/>
  <c r="CV39" i="4"/>
  <c r="CW39" i="4"/>
  <c r="CX39" i="4"/>
  <c r="CY39" i="4"/>
  <c r="CI40" i="4"/>
  <c r="CJ40" i="4"/>
  <c r="CZ40" i="4" s="1"/>
  <c r="CK40" i="4"/>
  <c r="CL40" i="4"/>
  <c r="CM40" i="4"/>
  <c r="CN40" i="4"/>
  <c r="CO40" i="4"/>
  <c r="CP40" i="4"/>
  <c r="DA40" i="4" s="1"/>
  <c r="DD40" i="4" s="1"/>
  <c r="CQ40" i="4"/>
  <c r="CR40" i="4"/>
  <c r="CS40" i="4"/>
  <c r="CT40" i="4"/>
  <c r="CU40" i="4"/>
  <c r="CV40" i="4"/>
  <c r="CW40" i="4"/>
  <c r="CX40" i="4"/>
  <c r="CY40" i="4"/>
  <c r="CI41" i="4"/>
  <c r="CJ41" i="4"/>
  <c r="CZ41" i="4" s="1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I42" i="4"/>
  <c r="CZ42" i="4" s="1"/>
  <c r="CJ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I43" i="4"/>
  <c r="CZ43" i="4" s="1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I44" i="4"/>
  <c r="CZ44" i="4" s="1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I45" i="4"/>
  <c r="CZ45" i="4" s="1"/>
  <c r="DD45" i="4" s="1"/>
  <c r="CJ45" i="4"/>
  <c r="CK45" i="4"/>
  <c r="CL45" i="4"/>
  <c r="CM45" i="4"/>
  <c r="CN45" i="4"/>
  <c r="CO45" i="4"/>
  <c r="CP45" i="4"/>
  <c r="CQ45" i="4"/>
  <c r="DA45" i="4" s="1"/>
  <c r="CR45" i="4"/>
  <c r="CS45" i="4"/>
  <c r="CT45" i="4"/>
  <c r="CU45" i="4"/>
  <c r="CV45" i="4"/>
  <c r="CW45" i="4"/>
  <c r="CX45" i="4"/>
  <c r="CY45" i="4"/>
  <c r="CI46" i="4"/>
  <c r="CZ46" i="4" s="1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I47" i="4"/>
  <c r="CJ47" i="4"/>
  <c r="CZ47" i="4" s="1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I48" i="4"/>
  <c r="CZ48" i="4" s="1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I49" i="4"/>
  <c r="CZ49" i="4" s="1"/>
  <c r="CJ49" i="4"/>
  <c r="CK49" i="4"/>
  <c r="CK84" i="4" s="1"/>
  <c r="CL49" i="4"/>
  <c r="CM49" i="4"/>
  <c r="CN49" i="4"/>
  <c r="CO49" i="4"/>
  <c r="CP49" i="4"/>
  <c r="CQ49" i="4"/>
  <c r="CQ84" i="4" s="1"/>
  <c r="CR49" i="4"/>
  <c r="CS49" i="4"/>
  <c r="CT49" i="4"/>
  <c r="CU49" i="4"/>
  <c r="CV49" i="4"/>
  <c r="CW49" i="4"/>
  <c r="CW84" i="4" s="1"/>
  <c r="CX49" i="4"/>
  <c r="CY49" i="4"/>
  <c r="CI50" i="4"/>
  <c r="CZ50" i="4" s="1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I51" i="4"/>
  <c r="CZ51" i="4" s="1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I52" i="4"/>
  <c r="CZ52" i="4" s="1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I53" i="4"/>
  <c r="CZ53" i="4" s="1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I54" i="4"/>
  <c r="CZ54" i="4" s="1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I55" i="4"/>
  <c r="CZ55" i="4" s="1"/>
  <c r="DD55" i="4" s="1"/>
  <c r="CJ55" i="4"/>
  <c r="CK55" i="4"/>
  <c r="CL55" i="4"/>
  <c r="CM55" i="4"/>
  <c r="CN55" i="4"/>
  <c r="CO55" i="4"/>
  <c r="CP55" i="4"/>
  <c r="CQ55" i="4"/>
  <c r="DA55" i="4" s="1"/>
  <c r="CR55" i="4"/>
  <c r="CS55" i="4"/>
  <c r="CT55" i="4"/>
  <c r="CU55" i="4"/>
  <c r="CV55" i="4"/>
  <c r="CW55" i="4"/>
  <c r="CX55" i="4"/>
  <c r="CY55" i="4"/>
  <c r="CI56" i="4"/>
  <c r="CZ56" i="4" s="1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I57" i="4"/>
  <c r="CZ57" i="4" s="1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I58" i="4"/>
  <c r="CZ58" i="4" s="1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I59" i="4"/>
  <c r="CZ59" i="4" s="1"/>
  <c r="CJ59" i="4"/>
  <c r="CK59" i="4"/>
  <c r="CL59" i="4"/>
  <c r="CM59" i="4"/>
  <c r="CN59" i="4"/>
  <c r="CO59" i="4"/>
  <c r="DA59" i="4" s="1"/>
  <c r="CP59" i="4"/>
  <c r="CQ59" i="4"/>
  <c r="CR59" i="4"/>
  <c r="CS59" i="4"/>
  <c r="CT59" i="4"/>
  <c r="CU59" i="4"/>
  <c r="CV59" i="4"/>
  <c r="CW59" i="4"/>
  <c r="CX59" i="4"/>
  <c r="CY59" i="4"/>
  <c r="CI60" i="4"/>
  <c r="CJ60" i="4"/>
  <c r="CZ60" i="4" s="1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I61" i="4"/>
  <c r="CJ61" i="4"/>
  <c r="CZ61" i="4" s="1"/>
  <c r="CK61" i="4"/>
  <c r="CL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I62" i="4"/>
  <c r="CJ62" i="4"/>
  <c r="CZ62" i="4" s="1"/>
  <c r="CK62" i="4"/>
  <c r="CL62" i="4"/>
  <c r="CM62" i="4"/>
  <c r="CN62" i="4"/>
  <c r="CO62" i="4"/>
  <c r="CP62" i="4"/>
  <c r="CQ62" i="4"/>
  <c r="CR62" i="4"/>
  <c r="CT62" i="4"/>
  <c r="CU62" i="4"/>
  <c r="CV62" i="4"/>
  <c r="CW62" i="4"/>
  <c r="CX62" i="4"/>
  <c r="CY62" i="4"/>
  <c r="CI63" i="4"/>
  <c r="CZ63" i="4" s="1"/>
  <c r="CJ63" i="4"/>
  <c r="CK63" i="4"/>
  <c r="CL63" i="4"/>
  <c r="CM63" i="4"/>
  <c r="CN63" i="4"/>
  <c r="CO63" i="4"/>
  <c r="CP63" i="4"/>
  <c r="CQ63" i="4"/>
  <c r="CR63" i="4"/>
  <c r="CS63" i="4"/>
  <c r="CT63" i="4"/>
  <c r="CU63" i="4"/>
  <c r="CV63" i="4"/>
  <c r="CW63" i="4"/>
  <c r="CX63" i="4"/>
  <c r="CY63" i="4"/>
  <c r="CI64" i="4"/>
  <c r="CZ64" i="4" s="1"/>
  <c r="CJ64" i="4"/>
  <c r="CK64" i="4"/>
  <c r="CL64" i="4"/>
  <c r="CM64" i="4"/>
  <c r="CN64" i="4"/>
  <c r="CO64" i="4"/>
  <c r="DA64" i="4" s="1"/>
  <c r="DD64" i="4" s="1"/>
  <c r="CP64" i="4"/>
  <c r="CQ64" i="4"/>
  <c r="CR64" i="4"/>
  <c r="CS64" i="4"/>
  <c r="CT64" i="4"/>
  <c r="CU64" i="4"/>
  <c r="CV64" i="4"/>
  <c r="CW64" i="4"/>
  <c r="CX64" i="4"/>
  <c r="CY64" i="4"/>
  <c r="CI65" i="4"/>
  <c r="CJ65" i="4"/>
  <c r="CZ65" i="4" s="1"/>
  <c r="DD65" i="4" s="1"/>
  <c r="CK65" i="4"/>
  <c r="CL65" i="4"/>
  <c r="CM65" i="4"/>
  <c r="CN65" i="4"/>
  <c r="CO65" i="4"/>
  <c r="CP65" i="4"/>
  <c r="DA65" i="4" s="1"/>
  <c r="CQ65" i="4"/>
  <c r="CR65" i="4"/>
  <c r="CS65" i="4"/>
  <c r="CT65" i="4"/>
  <c r="CU65" i="4"/>
  <c r="CV65" i="4"/>
  <c r="CW65" i="4"/>
  <c r="CX65" i="4"/>
  <c r="CY65" i="4"/>
  <c r="CI66" i="4"/>
  <c r="CJ66" i="4"/>
  <c r="CZ66" i="4" s="1"/>
  <c r="CK66" i="4"/>
  <c r="CL66" i="4"/>
  <c r="CM66" i="4"/>
  <c r="CN66" i="4"/>
  <c r="CO66" i="4"/>
  <c r="CP66" i="4"/>
  <c r="CQ66" i="4"/>
  <c r="CR66" i="4"/>
  <c r="CS66" i="4"/>
  <c r="CT66" i="4"/>
  <c r="CU66" i="4"/>
  <c r="CV66" i="4"/>
  <c r="CW66" i="4"/>
  <c r="CX66" i="4"/>
  <c r="CY66" i="4"/>
  <c r="CI67" i="4"/>
  <c r="CJ67" i="4"/>
  <c r="CZ67" i="4" s="1"/>
  <c r="CL67" i="4"/>
  <c r="CM67" i="4"/>
  <c r="CN67" i="4"/>
  <c r="CO67" i="4"/>
  <c r="CP67" i="4"/>
  <c r="CQ67" i="4"/>
  <c r="CR67" i="4"/>
  <c r="CS67" i="4"/>
  <c r="CT67" i="4"/>
  <c r="CU67" i="4"/>
  <c r="CV67" i="4"/>
  <c r="CW67" i="4"/>
  <c r="CX67" i="4"/>
  <c r="CY67" i="4"/>
  <c r="CI68" i="4"/>
  <c r="CZ68" i="4" s="1"/>
  <c r="CJ68" i="4"/>
  <c r="CK68" i="4"/>
  <c r="CL68" i="4"/>
  <c r="CM68" i="4"/>
  <c r="CN68" i="4"/>
  <c r="CO68" i="4"/>
  <c r="CP68" i="4"/>
  <c r="CQ68" i="4"/>
  <c r="CR68" i="4"/>
  <c r="CS68" i="4"/>
  <c r="CT68" i="4"/>
  <c r="CU68" i="4"/>
  <c r="CV68" i="4"/>
  <c r="CW68" i="4"/>
  <c r="CX68" i="4"/>
  <c r="CY68" i="4"/>
  <c r="CI69" i="4"/>
  <c r="CZ69" i="4" s="1"/>
  <c r="CJ69" i="4"/>
  <c r="CK69" i="4"/>
  <c r="CL69" i="4"/>
  <c r="CM69" i="4"/>
  <c r="CN69" i="4"/>
  <c r="CO69" i="4"/>
  <c r="CP69" i="4"/>
  <c r="CQ69" i="4"/>
  <c r="CR69" i="4"/>
  <c r="CS69" i="4"/>
  <c r="CT69" i="4"/>
  <c r="CU69" i="4"/>
  <c r="CV69" i="4"/>
  <c r="CW69" i="4"/>
  <c r="CX69" i="4"/>
  <c r="CY69" i="4"/>
  <c r="CI70" i="4"/>
  <c r="CZ70" i="4" s="1"/>
  <c r="CJ70" i="4"/>
  <c r="CK70" i="4"/>
  <c r="CL70" i="4"/>
  <c r="CM70" i="4"/>
  <c r="CN70" i="4"/>
  <c r="CO70" i="4"/>
  <c r="CP70" i="4"/>
  <c r="CQ70" i="4"/>
  <c r="DA70" i="4" s="1"/>
  <c r="DD70" i="4" s="1"/>
  <c r="CR70" i="4"/>
  <c r="CS70" i="4"/>
  <c r="CT70" i="4"/>
  <c r="CU70" i="4"/>
  <c r="CV70" i="4"/>
  <c r="CW70" i="4"/>
  <c r="CX70" i="4"/>
  <c r="CY70" i="4"/>
  <c r="CI71" i="4"/>
  <c r="CZ71" i="4" s="1"/>
  <c r="CJ71" i="4"/>
  <c r="CK71" i="4"/>
  <c r="CL71" i="4"/>
  <c r="CM71" i="4"/>
  <c r="CN71" i="4"/>
  <c r="CO71" i="4"/>
  <c r="CP71" i="4"/>
  <c r="CQ71" i="4"/>
  <c r="CR71" i="4"/>
  <c r="CS71" i="4"/>
  <c r="CU71" i="4"/>
  <c r="CV71" i="4"/>
  <c r="CW71" i="4"/>
  <c r="CX71" i="4"/>
  <c r="CY71" i="4"/>
  <c r="CI72" i="4"/>
  <c r="CZ72" i="4" s="1"/>
  <c r="CJ72" i="4"/>
  <c r="CK72" i="4"/>
  <c r="CL72" i="4"/>
  <c r="CM72" i="4"/>
  <c r="CN72" i="4"/>
  <c r="CO72" i="4"/>
  <c r="CP72" i="4"/>
  <c r="CQ72" i="4"/>
  <c r="CR72" i="4"/>
  <c r="CS72" i="4"/>
  <c r="CT72" i="4"/>
  <c r="CU72" i="4"/>
  <c r="CV72" i="4"/>
  <c r="CW72" i="4"/>
  <c r="CX72" i="4"/>
  <c r="CY72" i="4"/>
  <c r="CI73" i="4"/>
  <c r="CK73" i="4"/>
  <c r="CZ73" i="4" s="1"/>
  <c r="CN73" i="4"/>
  <c r="CO73" i="4"/>
  <c r="CP73" i="4"/>
  <c r="CQ73" i="4"/>
  <c r="CT73" i="4"/>
  <c r="CU73" i="4"/>
  <c r="CV73" i="4"/>
  <c r="CW73" i="4"/>
  <c r="CX73" i="4"/>
  <c r="CY73" i="4"/>
  <c r="CI74" i="4"/>
  <c r="CZ74" i="4" s="1"/>
  <c r="CJ74" i="4"/>
  <c r="CK74" i="4"/>
  <c r="CL74" i="4"/>
  <c r="CM74" i="4"/>
  <c r="CN74" i="4"/>
  <c r="CO74" i="4"/>
  <c r="CP74" i="4"/>
  <c r="CQ74" i="4"/>
  <c r="CR74" i="4"/>
  <c r="CS74" i="4"/>
  <c r="CT74" i="4"/>
  <c r="CU74" i="4"/>
  <c r="CV74" i="4"/>
  <c r="CW74" i="4"/>
  <c r="CX74" i="4"/>
  <c r="CY74" i="4"/>
  <c r="CJ75" i="4"/>
  <c r="CZ75" i="4" s="1"/>
  <c r="CK75" i="4"/>
  <c r="CL75" i="4"/>
  <c r="CM75" i="4"/>
  <c r="CN75" i="4"/>
  <c r="CP75" i="4"/>
  <c r="CQ75" i="4"/>
  <c r="CR75" i="4"/>
  <c r="CS75" i="4"/>
  <c r="CT75" i="4"/>
  <c r="CU75" i="4"/>
  <c r="CV75" i="4"/>
  <c r="CW75" i="4"/>
  <c r="CX75" i="4"/>
  <c r="CY75" i="4"/>
  <c r="CI76" i="4"/>
  <c r="CJ76" i="4"/>
  <c r="CK76" i="4"/>
  <c r="CL76" i="4"/>
  <c r="CM76" i="4"/>
  <c r="CZ76" i="4" s="1"/>
  <c r="CN76" i="4"/>
  <c r="CO76" i="4"/>
  <c r="CP76" i="4"/>
  <c r="CQ76" i="4"/>
  <c r="CR76" i="4"/>
  <c r="CS76" i="4"/>
  <c r="CT76" i="4"/>
  <c r="CU76" i="4"/>
  <c r="CV76" i="4"/>
  <c r="CW76" i="4"/>
  <c r="CX76" i="4"/>
  <c r="CY76" i="4"/>
  <c r="CI77" i="4"/>
  <c r="CJ77" i="4"/>
  <c r="CK77" i="4"/>
  <c r="CL77" i="4"/>
  <c r="CM77" i="4"/>
  <c r="CN77" i="4"/>
  <c r="DA77" i="4" s="1"/>
  <c r="CO77" i="4"/>
  <c r="CP77" i="4"/>
  <c r="CQ77" i="4"/>
  <c r="CR77" i="4"/>
  <c r="CS77" i="4"/>
  <c r="CT77" i="4"/>
  <c r="CU77" i="4"/>
  <c r="CV77" i="4"/>
  <c r="CW77" i="4"/>
  <c r="CX77" i="4"/>
  <c r="CY77" i="4"/>
  <c r="CZ77" i="4"/>
  <c r="CI78" i="4"/>
  <c r="CJ78" i="4"/>
  <c r="CK78" i="4"/>
  <c r="CL78" i="4"/>
  <c r="CM78" i="4"/>
  <c r="CZ78" i="4" s="1"/>
  <c r="CN78" i="4"/>
  <c r="CO78" i="4"/>
  <c r="CP78" i="4"/>
  <c r="CQ78" i="4"/>
  <c r="CR78" i="4"/>
  <c r="CS78" i="4"/>
  <c r="CT78" i="4"/>
  <c r="CU78" i="4"/>
  <c r="CV78" i="4"/>
  <c r="CW78" i="4"/>
  <c r="CX78" i="4"/>
  <c r="CY78" i="4"/>
  <c r="CY79" i="4"/>
  <c r="DA79" i="4" s="1"/>
  <c r="DD79" i="4" s="1"/>
  <c r="CZ79" i="4"/>
  <c r="CY80" i="4"/>
  <c r="CZ80" i="4"/>
  <c r="DA80" i="4"/>
  <c r="DD80" i="4" s="1"/>
  <c r="CY81" i="4"/>
  <c r="DA81" i="4" s="1"/>
  <c r="DD81" i="4" s="1"/>
  <c r="CZ81" i="4"/>
  <c r="CA82" i="4"/>
  <c r="CA87" i="4" s="1"/>
  <c r="CG82" i="4"/>
  <c r="CG87" i="4" s="1"/>
  <c r="CM82" i="4"/>
  <c r="CM87" i="4" s="1"/>
  <c r="CC83" i="4"/>
  <c r="CD83" i="4"/>
  <c r="CI83" i="4"/>
  <c r="CJ83" i="4"/>
  <c r="CO83" i="4"/>
  <c r="CU83" i="4"/>
  <c r="CB84" i="4"/>
  <c r="CD84" i="4"/>
  <c r="CH84" i="4"/>
  <c r="CJ84" i="4"/>
  <c r="CP84" i="4"/>
  <c r="CV84" i="4"/>
  <c r="CB85" i="4"/>
  <c r="CC85" i="4"/>
  <c r="CE85" i="4"/>
  <c r="CF85" i="4"/>
  <c r="CG85" i="4"/>
  <c r="CH85" i="4"/>
  <c r="CI85" i="4"/>
  <c r="CK85" i="4"/>
  <c r="CL85" i="4"/>
  <c r="CM85" i="4"/>
  <c r="CO85" i="4"/>
  <c r="CQ85" i="4"/>
  <c r="CR85" i="4"/>
  <c r="CS85" i="4"/>
  <c r="CU85" i="4"/>
  <c r="CW85" i="4"/>
  <c r="CX85" i="4"/>
  <c r="CY85" i="4"/>
  <c r="CZ86" i="4"/>
  <c r="CZ79" i="3"/>
  <c r="CZ80" i="3"/>
  <c r="CZ81" i="3"/>
  <c r="CZ86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V82" i="3" s="1"/>
  <c r="CV87" i="3" s="1"/>
  <c r="CV85" i="3" s="1"/>
  <c r="CW4" i="3"/>
  <c r="CX4" i="3"/>
  <c r="CY4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P84" i="3" s="1"/>
  <c r="CQ16" i="3"/>
  <c r="CR16" i="3"/>
  <c r="CS16" i="3"/>
  <c r="CT16" i="3"/>
  <c r="CU16" i="3"/>
  <c r="CV16" i="3"/>
  <c r="CW16" i="3"/>
  <c r="CX16" i="3"/>
  <c r="CY16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A18" i="3"/>
  <c r="CB18" i="3"/>
  <c r="CC18" i="3"/>
  <c r="CD18" i="3"/>
  <c r="CE18" i="3"/>
  <c r="CF18" i="3"/>
  <c r="CG18" i="3"/>
  <c r="CH18" i="3"/>
  <c r="CI18" i="3"/>
  <c r="CJ18" i="3"/>
  <c r="CK18" i="3"/>
  <c r="CQ18" i="3"/>
  <c r="CR18" i="3"/>
  <c r="CT18" i="3"/>
  <c r="CU18" i="3"/>
  <c r="CV18" i="3"/>
  <c r="CW18" i="3"/>
  <c r="CX18" i="3"/>
  <c r="CY18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A24" i="3"/>
  <c r="CB24" i="3"/>
  <c r="CC24" i="3"/>
  <c r="CD24" i="3"/>
  <c r="CE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A29" i="3"/>
  <c r="CB29" i="3"/>
  <c r="CC29" i="3"/>
  <c r="CD29" i="3"/>
  <c r="CE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A30" i="3"/>
  <c r="CB30" i="3"/>
  <c r="CC30" i="3"/>
  <c r="CD30" i="3"/>
  <c r="CE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A37" i="3"/>
  <c r="CB37" i="3"/>
  <c r="CC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A41" i="3"/>
  <c r="CB41" i="3"/>
  <c r="CC41" i="3"/>
  <c r="CD41" i="3"/>
  <c r="CE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A42" i="3"/>
  <c r="CB42" i="3"/>
  <c r="CC42" i="3"/>
  <c r="CD42" i="3"/>
  <c r="CE42" i="3"/>
  <c r="CF42" i="3"/>
  <c r="CG42" i="3"/>
  <c r="CH42" i="3"/>
  <c r="CI42" i="3"/>
  <c r="CJ42" i="3"/>
  <c r="CL42" i="3"/>
  <c r="CM42" i="3"/>
  <c r="CN42" i="3"/>
  <c r="DA42" i="3" s="1"/>
  <c r="CO42" i="3"/>
  <c r="CP42" i="3"/>
  <c r="CQ42" i="3"/>
  <c r="CR42" i="3"/>
  <c r="CS42" i="3"/>
  <c r="CT42" i="3"/>
  <c r="CU42" i="3"/>
  <c r="CV42" i="3"/>
  <c r="CW42" i="3"/>
  <c r="CX42" i="3"/>
  <c r="CY42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A47" i="3"/>
  <c r="CB47" i="3"/>
  <c r="CC47" i="3"/>
  <c r="CD47" i="3"/>
  <c r="CE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A48" i="3"/>
  <c r="CB48" i="3"/>
  <c r="CC48" i="3"/>
  <c r="CD48" i="3"/>
  <c r="CE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A49" i="3"/>
  <c r="CB49" i="3"/>
  <c r="CC49" i="3"/>
  <c r="CD49" i="3"/>
  <c r="CE49" i="3"/>
  <c r="CF49" i="3"/>
  <c r="CF84" i="3" s="1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T62" i="3"/>
  <c r="CU62" i="3"/>
  <c r="CV62" i="3"/>
  <c r="CW62" i="3"/>
  <c r="CX62" i="3"/>
  <c r="CY62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A67" i="3"/>
  <c r="CB67" i="3"/>
  <c r="CC67" i="3"/>
  <c r="CD67" i="3"/>
  <c r="CE67" i="3"/>
  <c r="CF67" i="3"/>
  <c r="CG67" i="3"/>
  <c r="CH67" i="3"/>
  <c r="CI67" i="3"/>
  <c r="CJ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A68" i="3"/>
  <c r="CB68" i="3"/>
  <c r="CC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U71" i="3"/>
  <c r="CV71" i="3"/>
  <c r="CW71" i="3"/>
  <c r="CX71" i="3"/>
  <c r="CY71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A73" i="3"/>
  <c r="CB73" i="3"/>
  <c r="CC73" i="3"/>
  <c r="CD73" i="3"/>
  <c r="CE73" i="3"/>
  <c r="CF73" i="3"/>
  <c r="CG73" i="3"/>
  <c r="CH73" i="3"/>
  <c r="CI73" i="3"/>
  <c r="CK73" i="3"/>
  <c r="CN73" i="3"/>
  <c r="CO73" i="3"/>
  <c r="CP73" i="3"/>
  <c r="CQ73" i="3"/>
  <c r="CT73" i="3"/>
  <c r="CU73" i="3"/>
  <c r="CV73" i="3"/>
  <c r="CW73" i="3"/>
  <c r="CX73" i="3"/>
  <c r="CY73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A75" i="3"/>
  <c r="CB75" i="3"/>
  <c r="CC75" i="3"/>
  <c r="CD75" i="3"/>
  <c r="CE75" i="3"/>
  <c r="CF75" i="3"/>
  <c r="CG75" i="3"/>
  <c r="CH75" i="3"/>
  <c r="CJ75" i="3"/>
  <c r="CK75" i="3"/>
  <c r="CL75" i="3"/>
  <c r="CM75" i="3"/>
  <c r="CN75" i="3"/>
  <c r="CP75" i="3"/>
  <c r="CQ75" i="3"/>
  <c r="CR75" i="3"/>
  <c r="CS75" i="3"/>
  <c r="CT75" i="3"/>
  <c r="CU75" i="3"/>
  <c r="CV75" i="3"/>
  <c r="CW75" i="3"/>
  <c r="CX75" i="3"/>
  <c r="CY75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Y79" i="3"/>
  <c r="DA79" i="3" s="1"/>
  <c r="CY80" i="3"/>
  <c r="DA80" i="3" s="1"/>
  <c r="CY81" i="3"/>
  <c r="DA81" i="3" s="1"/>
  <c r="CE84" i="3"/>
  <c r="CK84" i="3"/>
  <c r="CL84" i="3"/>
  <c r="CQ84" i="3"/>
  <c r="CR84" i="3"/>
  <c r="CW84" i="3"/>
  <c r="CX84" i="3"/>
  <c r="CD85" i="3"/>
  <c r="CJ85" i="3"/>
  <c r="CP85" i="3"/>
  <c r="CU12" i="1"/>
  <c r="CY81" i="1"/>
  <c r="CY79" i="1"/>
  <c r="CY64" i="1"/>
  <c r="X3" i="2"/>
  <c r="W3" i="2"/>
  <c r="CX20" i="1"/>
  <c r="CX24" i="1"/>
  <c r="CX59" i="1"/>
  <c r="CX54" i="1"/>
  <c r="CX60" i="1"/>
  <c r="CX61" i="1"/>
  <c r="CX67" i="1"/>
  <c r="CX73" i="1"/>
  <c r="CX81" i="1"/>
  <c r="CZ81" i="1" s="1"/>
  <c r="CX64" i="1"/>
  <c r="CZ64" i="1" s="1"/>
  <c r="CX79" i="1"/>
  <c r="CZ79" i="1" s="1"/>
  <c r="CX4" i="1"/>
  <c r="CX22" i="1"/>
  <c r="CX28" i="1"/>
  <c r="CX23" i="1"/>
  <c r="CX55" i="1"/>
  <c r="CX27" i="1"/>
  <c r="CX12" i="1"/>
  <c r="CX29" i="1"/>
  <c r="CX30" i="1"/>
  <c r="CX32" i="1"/>
  <c r="CX33" i="1"/>
  <c r="CX56" i="1"/>
  <c r="CX36" i="1"/>
  <c r="CX6" i="1"/>
  <c r="CX39" i="1"/>
  <c r="CX40" i="1"/>
  <c r="CX41" i="1"/>
  <c r="CX44" i="1"/>
  <c r="CX50" i="1"/>
  <c r="CX46" i="1"/>
  <c r="CX47" i="1"/>
  <c r="CX48" i="1"/>
  <c r="CX49" i="1"/>
  <c r="CX58" i="1"/>
  <c r="CX62" i="1"/>
  <c r="CX57" i="1"/>
  <c r="CX52" i="1"/>
  <c r="CX80" i="1"/>
  <c r="CX78" i="1"/>
  <c r="CX53" i="1"/>
  <c r="CX69" i="1"/>
  <c r="CX66" i="1"/>
  <c r="CX71" i="1"/>
  <c r="CX68" i="1"/>
  <c r="CX74" i="1"/>
  <c r="CX75" i="1"/>
  <c r="CX76" i="1"/>
  <c r="CX77" i="1"/>
  <c r="CX3" i="1"/>
  <c r="CX13" i="1"/>
  <c r="DD74" i="4" l="1"/>
  <c r="DD47" i="4"/>
  <c r="DD29" i="4"/>
  <c r="DD24" i="4"/>
  <c r="DD60" i="4"/>
  <c r="DD59" i="4"/>
  <c r="DD36" i="4"/>
  <c r="DD33" i="4"/>
  <c r="DD66" i="4"/>
  <c r="DD37" i="4"/>
  <c r="DD25" i="4"/>
  <c r="DD62" i="4"/>
  <c r="DD26" i="4"/>
  <c r="DD16" i="4"/>
  <c r="DD14" i="4"/>
  <c r="DD44" i="4"/>
  <c r="DD39" i="4"/>
  <c r="DD15" i="4"/>
  <c r="DD77" i="4"/>
  <c r="DA30" i="4"/>
  <c r="DA9" i="4"/>
  <c r="DA66" i="4"/>
  <c r="DA61" i="4"/>
  <c r="DD61" i="4" s="1"/>
  <c r="DA56" i="4"/>
  <c r="DD56" i="4" s="1"/>
  <c r="DA50" i="4"/>
  <c r="DD50" i="4" s="1"/>
  <c r="DA36" i="4"/>
  <c r="DA28" i="4"/>
  <c r="DD28" i="4" s="1"/>
  <c r="DA25" i="4"/>
  <c r="DA15" i="4"/>
  <c r="CY82" i="4"/>
  <c r="CY87" i="4" s="1"/>
  <c r="DA60" i="4"/>
  <c r="DD13" i="4"/>
  <c r="CL83" i="4"/>
  <c r="DA69" i="4"/>
  <c r="DD69" i="4" s="1"/>
  <c r="DA67" i="4"/>
  <c r="DD67" i="4" s="1"/>
  <c r="DA62" i="4"/>
  <c r="DA57" i="4"/>
  <c r="DD57" i="4" s="1"/>
  <c r="DA54" i="4"/>
  <c r="DD54" i="4" s="1"/>
  <c r="DA51" i="4"/>
  <c r="DD51" i="4" s="1"/>
  <c r="DA48" i="4"/>
  <c r="DD48" i="4" s="1"/>
  <c r="DA46" i="4"/>
  <c r="DD46" i="4" s="1"/>
  <c r="DA33" i="4"/>
  <c r="DA26" i="4"/>
  <c r="DA17" i="4"/>
  <c r="DD17" i="4" s="1"/>
  <c r="DA12" i="4"/>
  <c r="DD12" i="4" s="1"/>
  <c r="CU82" i="4"/>
  <c r="CU87" i="4" s="1"/>
  <c r="CO87" i="4"/>
  <c r="CI82" i="4"/>
  <c r="CI87" i="4" s="1"/>
  <c r="DA5" i="4"/>
  <c r="DD5" i="4" s="1"/>
  <c r="CW82" i="4"/>
  <c r="CW87" i="4" s="1"/>
  <c r="CQ82" i="4"/>
  <c r="CQ87" i="4" s="1"/>
  <c r="CK82" i="4"/>
  <c r="CK87" i="4" s="1"/>
  <c r="DD31" i="4"/>
  <c r="DA18" i="4"/>
  <c r="DD18" i="4" s="1"/>
  <c r="CX83" i="4"/>
  <c r="DA74" i="4"/>
  <c r="DA73" i="4"/>
  <c r="DD73" i="4" s="1"/>
  <c r="DA71" i="4"/>
  <c r="DD71" i="4" s="1"/>
  <c r="DA68" i="4"/>
  <c r="DD68" i="4" s="1"/>
  <c r="DA53" i="4"/>
  <c r="DD53" i="4" s="1"/>
  <c r="DA43" i="4"/>
  <c r="DD43" i="4" s="1"/>
  <c r="DA31" i="4"/>
  <c r="DA21" i="4"/>
  <c r="DD21" i="4" s="1"/>
  <c r="CU84" i="4"/>
  <c r="CO84" i="4"/>
  <c r="CI84" i="4"/>
  <c r="DA10" i="4"/>
  <c r="DD10" i="4" s="1"/>
  <c r="DA7" i="4"/>
  <c r="DA76" i="4"/>
  <c r="DD76" i="4" s="1"/>
  <c r="DA75" i="4"/>
  <c r="DD75" i="4" s="1"/>
  <c r="DA52" i="4"/>
  <c r="DD52" i="4" s="1"/>
  <c r="DA44" i="4"/>
  <c r="DA37" i="4"/>
  <c r="DA35" i="4"/>
  <c r="DD35" i="4" s="1"/>
  <c r="DA27" i="4"/>
  <c r="DD27" i="4" s="1"/>
  <c r="DA19" i="4"/>
  <c r="DD19" i="4" s="1"/>
  <c r="CZ19" i="4"/>
  <c r="DA14" i="4"/>
  <c r="CW83" i="4"/>
  <c r="CQ83" i="4"/>
  <c r="CK83" i="4"/>
  <c r="CZ83" i="4" s="1"/>
  <c r="CT82" i="4"/>
  <c r="CT87" i="4" s="1"/>
  <c r="DA6" i="4"/>
  <c r="DD6" i="4" s="1"/>
  <c r="CO82" i="4"/>
  <c r="DD30" i="4"/>
  <c r="DA78" i="4"/>
  <c r="DD78" i="4" s="1"/>
  <c r="DA72" i="4"/>
  <c r="DD72" i="4" s="1"/>
  <c r="DA63" i="4"/>
  <c r="DD63" i="4" s="1"/>
  <c r="DA58" i="4"/>
  <c r="DD58" i="4" s="1"/>
  <c r="DA47" i="4"/>
  <c r="DA42" i="4"/>
  <c r="DD42" i="4" s="1"/>
  <c r="DA41" i="4"/>
  <c r="DD41" i="4" s="1"/>
  <c r="CT83" i="4"/>
  <c r="CN83" i="4"/>
  <c r="DA32" i="4"/>
  <c r="DD32" i="4" s="1"/>
  <c r="DA22" i="4"/>
  <c r="DD22" i="4" s="1"/>
  <c r="CY84" i="4"/>
  <c r="CS84" i="4"/>
  <c r="CM84" i="4"/>
  <c r="DA11" i="4"/>
  <c r="DD11" i="4" s="1"/>
  <c r="CV82" i="4"/>
  <c r="CV87" i="4" s="1"/>
  <c r="CP82" i="4"/>
  <c r="CP87" i="4" s="1"/>
  <c r="CJ82" i="4"/>
  <c r="CJ87" i="4" s="1"/>
  <c r="CY83" i="4"/>
  <c r="CS83" i="4"/>
  <c r="CM83" i="4"/>
  <c r="CN82" i="4"/>
  <c r="DA3" i="4"/>
  <c r="CZ72" i="3"/>
  <c r="DA71" i="3"/>
  <c r="CZ71" i="3"/>
  <c r="DA63" i="3"/>
  <c r="CZ63" i="3"/>
  <c r="DA62" i="3"/>
  <c r="DA56" i="3"/>
  <c r="DA50" i="3"/>
  <c r="DA41" i="3"/>
  <c r="DA40" i="3"/>
  <c r="CZ40" i="3"/>
  <c r="DA33" i="3"/>
  <c r="CZ33" i="3"/>
  <c r="DA25" i="3"/>
  <c r="CZ24" i="3"/>
  <c r="CZ18" i="3"/>
  <c r="CZ12" i="3"/>
  <c r="CZ6" i="3"/>
  <c r="CP82" i="3"/>
  <c r="CP87" i="3" s="1"/>
  <c r="CJ82" i="3"/>
  <c r="CJ87" i="3" s="1"/>
  <c r="CD82" i="3"/>
  <c r="CD87" i="3" s="1"/>
  <c r="CZ78" i="3"/>
  <c r="DA70" i="3"/>
  <c r="CZ70" i="3"/>
  <c r="DA61" i="3"/>
  <c r="CZ61" i="3"/>
  <c r="DA55" i="3"/>
  <c r="CZ55" i="3"/>
  <c r="DA49" i="3"/>
  <c r="CZ49" i="3"/>
  <c r="CZ48" i="3"/>
  <c r="CZ47" i="3"/>
  <c r="DA39" i="3"/>
  <c r="CZ39" i="3"/>
  <c r="DA32" i="3"/>
  <c r="CZ32" i="3"/>
  <c r="DA23" i="3"/>
  <c r="CZ23" i="3"/>
  <c r="DA17" i="3"/>
  <c r="CZ17" i="3"/>
  <c r="DA11" i="3"/>
  <c r="CZ11" i="3"/>
  <c r="DA5" i="3"/>
  <c r="CZ5" i="3"/>
  <c r="DA77" i="3"/>
  <c r="CZ77" i="3"/>
  <c r="CZ75" i="3"/>
  <c r="DA73" i="3"/>
  <c r="DA69" i="3"/>
  <c r="CZ69" i="3"/>
  <c r="CZ67" i="3"/>
  <c r="CZ60" i="3"/>
  <c r="CZ54" i="3"/>
  <c r="DA47" i="3"/>
  <c r="DA46" i="3"/>
  <c r="CZ46" i="3"/>
  <c r="CZ38" i="3"/>
  <c r="DA31" i="3"/>
  <c r="CZ30" i="3"/>
  <c r="CZ29" i="3"/>
  <c r="DA22" i="3"/>
  <c r="CZ22" i="3"/>
  <c r="DA16" i="3"/>
  <c r="CZ16" i="3"/>
  <c r="DA10" i="3"/>
  <c r="CZ10" i="3"/>
  <c r="DA4" i="3"/>
  <c r="CZ4" i="3"/>
  <c r="DA76" i="3"/>
  <c r="CZ76" i="3"/>
  <c r="DA75" i="3"/>
  <c r="DA74" i="3"/>
  <c r="DA68" i="3"/>
  <c r="DA67" i="3"/>
  <c r="CZ66" i="3"/>
  <c r="DA59" i="3"/>
  <c r="CZ59" i="3"/>
  <c r="DA53" i="3"/>
  <c r="CZ53" i="3"/>
  <c r="DA45" i="3"/>
  <c r="CZ45" i="3"/>
  <c r="DA37" i="3"/>
  <c r="CZ36" i="3"/>
  <c r="DA29" i="3"/>
  <c r="DA28" i="3"/>
  <c r="CZ28" i="3"/>
  <c r="DA21" i="3"/>
  <c r="CZ21" i="3"/>
  <c r="DA15" i="3"/>
  <c r="CZ15" i="3"/>
  <c r="DA9" i="3"/>
  <c r="CZ9" i="3"/>
  <c r="DA3" i="3"/>
  <c r="CZ3" i="3"/>
  <c r="DA78" i="3"/>
  <c r="CZ74" i="3"/>
  <c r="DA72" i="3"/>
  <c r="CZ68" i="3"/>
  <c r="DA66" i="3"/>
  <c r="DA65" i="3"/>
  <c r="CZ65" i="3"/>
  <c r="CZ62" i="3"/>
  <c r="DA60" i="3"/>
  <c r="DA58" i="3"/>
  <c r="CZ58" i="3"/>
  <c r="CZ56" i="3"/>
  <c r="DA54" i="3"/>
  <c r="DA52" i="3"/>
  <c r="CZ52" i="3"/>
  <c r="CZ50" i="3"/>
  <c r="DA48" i="3"/>
  <c r="DA44" i="3"/>
  <c r="CZ44" i="3"/>
  <c r="CZ42" i="3"/>
  <c r="CX83" i="3"/>
  <c r="CR83" i="3"/>
  <c r="CL83" i="3"/>
  <c r="CF83" i="3"/>
  <c r="CZ37" i="3"/>
  <c r="DA36" i="3"/>
  <c r="DA35" i="3"/>
  <c r="CZ35" i="3"/>
  <c r="CZ31" i="3"/>
  <c r="DA30" i="3"/>
  <c r="DA27" i="3"/>
  <c r="CZ27" i="3"/>
  <c r="CZ25" i="3"/>
  <c r="DA24" i="3"/>
  <c r="DA20" i="3"/>
  <c r="CZ20" i="3"/>
  <c r="CZ19" i="3"/>
  <c r="DA18" i="3"/>
  <c r="CT84" i="3"/>
  <c r="DA14" i="3"/>
  <c r="CH84" i="3"/>
  <c r="CB84" i="3"/>
  <c r="CZ13" i="3"/>
  <c r="DA12" i="3"/>
  <c r="DA8" i="3"/>
  <c r="CZ8" i="3"/>
  <c r="CZ7" i="3"/>
  <c r="DA6" i="3"/>
  <c r="CZ73" i="3"/>
  <c r="DA64" i="3"/>
  <c r="CZ64" i="3"/>
  <c r="DA57" i="3"/>
  <c r="CZ57" i="3"/>
  <c r="DA51" i="3"/>
  <c r="CZ51" i="3"/>
  <c r="DA43" i="3"/>
  <c r="CZ43" i="3"/>
  <c r="CZ41" i="3"/>
  <c r="DA34" i="3"/>
  <c r="CZ34" i="3"/>
  <c r="DA26" i="3"/>
  <c r="CZ26" i="3"/>
  <c r="DA19" i="3"/>
  <c r="DA13" i="3"/>
  <c r="DA7" i="3"/>
  <c r="CZ14" i="3"/>
  <c r="CN84" i="3"/>
  <c r="CV84" i="3"/>
  <c r="CJ84" i="3"/>
  <c r="CD84" i="3"/>
  <c r="CY84" i="3"/>
  <c r="CS84" i="3"/>
  <c r="CM84" i="3"/>
  <c r="CG84" i="3"/>
  <c r="CU84" i="3"/>
  <c r="CO84" i="3"/>
  <c r="CI84" i="3"/>
  <c r="CC84" i="3"/>
  <c r="CV83" i="3"/>
  <c r="CT83" i="3"/>
  <c r="CN83" i="3"/>
  <c r="CH83" i="3"/>
  <c r="CB83" i="3"/>
  <c r="CW83" i="3"/>
  <c r="CK83" i="3"/>
  <c r="CE83" i="3"/>
  <c r="DA38" i="3"/>
  <c r="CX95" i="1"/>
  <c r="DD3" i="4"/>
  <c r="CH87" i="4"/>
  <c r="CB87" i="4"/>
  <c r="CC84" i="4"/>
  <c r="DA38" i="4"/>
  <c r="DD38" i="4" s="1"/>
  <c r="CX82" i="4"/>
  <c r="CX87" i="4" s="1"/>
  <c r="CR82" i="4"/>
  <c r="CR87" i="4" s="1"/>
  <c r="CL82" i="4"/>
  <c r="CL87" i="4" s="1"/>
  <c r="CF82" i="4"/>
  <c r="CF87" i="4" s="1"/>
  <c r="DA8" i="4"/>
  <c r="CZ7" i="4"/>
  <c r="DD7" i="4" s="1"/>
  <c r="CR84" i="4"/>
  <c r="CE82" i="4"/>
  <c r="CE87" i="4" s="1"/>
  <c r="DA49" i="4"/>
  <c r="DD49" i="4" s="1"/>
  <c r="CZ8" i="4"/>
  <c r="CV85" i="4"/>
  <c r="CP85" i="4"/>
  <c r="CJ85" i="4"/>
  <c r="CD85" i="4"/>
  <c r="CE84" i="4"/>
  <c r="CR83" i="4"/>
  <c r="CZ9" i="4"/>
  <c r="DD9" i="4" s="1"/>
  <c r="CL82" i="3"/>
  <c r="CL87" i="3" s="1"/>
  <c r="CL85" i="3" s="1"/>
  <c r="CA82" i="3"/>
  <c r="CA87" i="3" s="1"/>
  <c r="CU82" i="3"/>
  <c r="CU87" i="3" s="1"/>
  <c r="CU85" i="3" s="1"/>
  <c r="CW82" i="3"/>
  <c r="CW87" i="3" s="1"/>
  <c r="CW85" i="3" s="1"/>
  <c r="CJ83" i="3"/>
  <c r="CD83" i="3"/>
  <c r="CR82" i="3"/>
  <c r="CR87" i="3" s="1"/>
  <c r="CR85" i="3" s="1"/>
  <c r="CY82" i="3"/>
  <c r="CY87" i="3" s="1"/>
  <c r="CY85" i="3" s="1"/>
  <c r="CN82" i="3"/>
  <c r="CI82" i="3"/>
  <c r="CI87" i="3" s="1"/>
  <c r="CI85" i="3" s="1"/>
  <c r="CP83" i="3"/>
  <c r="CX82" i="3"/>
  <c r="CX87" i="3" s="1"/>
  <c r="CM82" i="3"/>
  <c r="CM87" i="3" s="1"/>
  <c r="CM85" i="3" s="1"/>
  <c r="CE82" i="3"/>
  <c r="CE87" i="3" s="1"/>
  <c r="CE85" i="3" s="1"/>
  <c r="CF82" i="3"/>
  <c r="CG82" i="3"/>
  <c r="CG87" i="3" s="1"/>
  <c r="CG85" i="3" s="1"/>
  <c r="CT82" i="3"/>
  <c r="CT87" i="3" s="1"/>
  <c r="CT85" i="3" s="1"/>
  <c r="CH82" i="3"/>
  <c r="CH87" i="3" s="1"/>
  <c r="CH85" i="3" s="1"/>
  <c r="CC82" i="3"/>
  <c r="CC87" i="3" s="1"/>
  <c r="CC85" i="3" s="1"/>
  <c r="CQ82" i="3"/>
  <c r="CQ87" i="3" s="1"/>
  <c r="CQ85" i="3" s="1"/>
  <c r="CS82" i="3"/>
  <c r="CS87" i="3" s="1"/>
  <c r="CS85" i="3" s="1"/>
  <c r="CB82" i="3"/>
  <c r="CB87" i="3" s="1"/>
  <c r="CB85" i="3" s="1"/>
  <c r="CK82" i="3"/>
  <c r="CQ83" i="3"/>
  <c r="CU83" i="3"/>
  <c r="CO83" i="3"/>
  <c r="CI83" i="3"/>
  <c r="CC83" i="3"/>
  <c r="CO82" i="3"/>
  <c r="CO87" i="3" s="1"/>
  <c r="CO85" i="3" s="1"/>
  <c r="CY83" i="3"/>
  <c r="CS83" i="3"/>
  <c r="CM83" i="3"/>
  <c r="CG83" i="3"/>
  <c r="CX85" i="3"/>
  <c r="CX37" i="1"/>
  <c r="CX63" i="1"/>
  <c r="CX11" i="1"/>
  <c r="CX65" i="1"/>
  <c r="CX70" i="1"/>
  <c r="CX43" i="1"/>
  <c r="CX45" i="1"/>
  <c r="CX8" i="1"/>
  <c r="CX7" i="1"/>
  <c r="CX35" i="1"/>
  <c r="CX10" i="1"/>
  <c r="CX42" i="1"/>
  <c r="CX5" i="1"/>
  <c r="CX21" i="1"/>
  <c r="CX14" i="1"/>
  <c r="CX38" i="1"/>
  <c r="CX19" i="1"/>
  <c r="CX72" i="1"/>
  <c r="CX16" i="1"/>
  <c r="CX51" i="1"/>
  <c r="CX25" i="1"/>
  <c r="DD8" i="4" l="1"/>
  <c r="CZ84" i="3"/>
  <c r="CN87" i="3"/>
  <c r="CN85" i="3" s="1"/>
  <c r="DA82" i="3"/>
  <c r="DC13" i="3" s="1"/>
  <c r="CZ83" i="3"/>
  <c r="CZ82" i="4"/>
  <c r="DB8" i="4" s="1"/>
  <c r="CZ84" i="4"/>
  <c r="CZ85" i="4"/>
  <c r="DA82" i="4"/>
  <c r="CN87" i="4"/>
  <c r="CK87" i="3"/>
  <c r="CK85" i="3" s="1"/>
  <c r="CZ82" i="3"/>
  <c r="CZ87" i="3" s="1"/>
  <c r="CF87" i="3"/>
  <c r="CF85" i="3" s="1"/>
  <c r="CZ85" i="3" s="1"/>
  <c r="CX18" i="1"/>
  <c r="CX26" i="1"/>
  <c r="CX34" i="1"/>
  <c r="CX15" i="1"/>
  <c r="CX31" i="1"/>
  <c r="CX17" i="1"/>
  <c r="CX9" i="1"/>
  <c r="CX85" i="1" s="1"/>
  <c r="DB13" i="4" l="1"/>
  <c r="DB52" i="4"/>
  <c r="DC55" i="3"/>
  <c r="DC64" i="3"/>
  <c r="DC17" i="3"/>
  <c r="DC4" i="3"/>
  <c r="DC16" i="3"/>
  <c r="DC23" i="3"/>
  <c r="DC19" i="3"/>
  <c r="DC38" i="3"/>
  <c r="DC63" i="3"/>
  <c r="DA87" i="3"/>
  <c r="DC65" i="3"/>
  <c r="DC45" i="3"/>
  <c r="DC7" i="3"/>
  <c r="DC24" i="3"/>
  <c r="DC41" i="3"/>
  <c r="DC77" i="3"/>
  <c r="DC8" i="3"/>
  <c r="DC48" i="3"/>
  <c r="DC43" i="3"/>
  <c r="DC11" i="3"/>
  <c r="DC35" i="3"/>
  <c r="DC81" i="3"/>
  <c r="DC71" i="3"/>
  <c r="DC53" i="3"/>
  <c r="DC80" i="3"/>
  <c r="DC44" i="3"/>
  <c r="DC22" i="3"/>
  <c r="DC54" i="3"/>
  <c r="DC18" i="3"/>
  <c r="DC40" i="3"/>
  <c r="DC39" i="3"/>
  <c r="DC61" i="3"/>
  <c r="DC42" i="3"/>
  <c r="DC72" i="3"/>
  <c r="DC51" i="3"/>
  <c r="DC74" i="3"/>
  <c r="DC73" i="3"/>
  <c r="DC12" i="3"/>
  <c r="DC5" i="3"/>
  <c r="DC29" i="3"/>
  <c r="DC32" i="3"/>
  <c r="DC78" i="3"/>
  <c r="DC27" i="3"/>
  <c r="DC49" i="3"/>
  <c r="DC36" i="3"/>
  <c r="DC79" i="3"/>
  <c r="DC33" i="3"/>
  <c r="DC76" i="3"/>
  <c r="DC28" i="3"/>
  <c r="DC26" i="3"/>
  <c r="DC69" i="3"/>
  <c r="DC67" i="3"/>
  <c r="DC21" i="3"/>
  <c r="DC15" i="3"/>
  <c r="DC56" i="3"/>
  <c r="DC20" i="3"/>
  <c r="DC37" i="3"/>
  <c r="DC46" i="3"/>
  <c r="DC66" i="3"/>
  <c r="DC30" i="3"/>
  <c r="DC47" i="3"/>
  <c r="DC59" i="3"/>
  <c r="DC52" i="3"/>
  <c r="DC75" i="3"/>
  <c r="DC6" i="3"/>
  <c r="DC50" i="3"/>
  <c r="DC25" i="3"/>
  <c r="DC34" i="3"/>
  <c r="DC10" i="3"/>
  <c r="DC68" i="3"/>
  <c r="DC70" i="3"/>
  <c r="DC3" i="3"/>
  <c r="DC62" i="3"/>
  <c r="DC58" i="3"/>
  <c r="DC57" i="3"/>
  <c r="DC60" i="3"/>
  <c r="DC14" i="3"/>
  <c r="DC31" i="3"/>
  <c r="DC9" i="3"/>
  <c r="DC82" i="3"/>
  <c r="CX94" i="1"/>
  <c r="CX83" i="1"/>
  <c r="DB12" i="4"/>
  <c r="DB75" i="4"/>
  <c r="DB38" i="4"/>
  <c r="DB33" i="4"/>
  <c r="DB53" i="4"/>
  <c r="DB24" i="4"/>
  <c r="DB67" i="4"/>
  <c r="DB34" i="4"/>
  <c r="DB29" i="4"/>
  <c r="DB48" i="4"/>
  <c r="DB78" i="4"/>
  <c r="DB6" i="4"/>
  <c r="DB7" i="4"/>
  <c r="DB23" i="4"/>
  <c r="DB10" i="4"/>
  <c r="DB66" i="4"/>
  <c r="DB73" i="4"/>
  <c r="DB18" i="4"/>
  <c r="DB70" i="4"/>
  <c r="DB81" i="4"/>
  <c r="DB56" i="4"/>
  <c r="DB43" i="4"/>
  <c r="DB35" i="4"/>
  <c r="DB40" i="4"/>
  <c r="DB51" i="4"/>
  <c r="DB26" i="4"/>
  <c r="CZ87" i="4"/>
  <c r="DB49" i="4"/>
  <c r="DB71" i="4"/>
  <c r="DB76" i="4"/>
  <c r="DB4" i="4"/>
  <c r="DB15" i="4"/>
  <c r="DB20" i="4"/>
  <c r="DB37" i="4"/>
  <c r="DB59" i="4"/>
  <c r="DB82" i="4"/>
  <c r="DB87" i="4" s="1"/>
  <c r="DB16" i="4"/>
  <c r="DB69" i="4"/>
  <c r="DB74" i="4"/>
  <c r="DB79" i="4"/>
  <c r="DB31" i="4"/>
  <c r="DB65" i="4"/>
  <c r="DB17" i="4"/>
  <c r="DB46" i="4"/>
  <c r="DB72" i="4"/>
  <c r="DB39" i="4"/>
  <c r="DB62" i="4"/>
  <c r="DB45" i="4"/>
  <c r="DB9" i="4"/>
  <c r="DB68" i="4"/>
  <c r="DB32" i="4"/>
  <c r="DB60" i="4"/>
  <c r="DB61" i="4"/>
  <c r="DB25" i="4"/>
  <c r="DB3" i="4"/>
  <c r="DB47" i="4"/>
  <c r="DB11" i="4"/>
  <c r="DB64" i="4"/>
  <c r="DB28" i="4"/>
  <c r="DB54" i="4"/>
  <c r="DB63" i="4"/>
  <c r="DB27" i="4"/>
  <c r="DB30" i="4"/>
  <c r="DB50" i="4"/>
  <c r="DB14" i="4"/>
  <c r="DB42" i="4"/>
  <c r="DB55" i="4"/>
  <c r="DB19" i="4"/>
  <c r="DB77" i="4"/>
  <c r="DB41" i="4"/>
  <c r="DB5" i="4"/>
  <c r="DB58" i="4"/>
  <c r="DB22" i="4"/>
  <c r="DB36" i="4"/>
  <c r="DB57" i="4"/>
  <c r="DB21" i="4"/>
  <c r="DB80" i="4"/>
  <c r="DB44" i="4"/>
  <c r="DC5" i="4"/>
  <c r="DC8" i="4"/>
  <c r="DC11" i="4"/>
  <c r="DC14" i="4"/>
  <c r="DC17" i="4"/>
  <c r="DC20" i="4"/>
  <c r="DC23" i="4"/>
  <c r="DC26" i="4"/>
  <c r="DC29" i="4"/>
  <c r="DC32" i="4"/>
  <c r="DC35" i="4"/>
  <c r="DC38" i="4"/>
  <c r="DC41" i="4"/>
  <c r="DC44" i="4"/>
  <c r="DC47" i="4"/>
  <c r="DC50" i="4"/>
  <c r="DC53" i="4"/>
  <c r="DC56" i="4"/>
  <c r="DC59" i="4"/>
  <c r="DC62" i="4"/>
  <c r="DC65" i="4"/>
  <c r="DC68" i="4"/>
  <c r="DC71" i="4"/>
  <c r="DC74" i="4"/>
  <c r="DC77" i="4"/>
  <c r="DC80" i="4"/>
  <c r="DC13" i="4"/>
  <c r="DC19" i="4"/>
  <c r="DC28" i="4"/>
  <c r="DC34" i="4"/>
  <c r="DC43" i="4"/>
  <c r="DC55" i="4"/>
  <c r="DC67" i="4"/>
  <c r="DC79" i="4"/>
  <c r="DC10" i="4"/>
  <c r="DC70" i="4"/>
  <c r="DC6" i="4"/>
  <c r="DC9" i="4"/>
  <c r="DC12" i="4"/>
  <c r="DC15" i="4"/>
  <c r="DC18" i="4"/>
  <c r="DC21" i="4"/>
  <c r="DC24" i="4"/>
  <c r="DC27" i="4"/>
  <c r="DC30" i="4"/>
  <c r="DC33" i="4"/>
  <c r="DC36" i="4"/>
  <c r="DC39" i="4"/>
  <c r="DC42" i="4"/>
  <c r="DC45" i="4"/>
  <c r="DC48" i="4"/>
  <c r="DC51" i="4"/>
  <c r="DC54" i="4"/>
  <c r="DC57" i="4"/>
  <c r="DC60" i="4"/>
  <c r="DC63" i="4"/>
  <c r="DC66" i="4"/>
  <c r="DC69" i="4"/>
  <c r="DC72" i="4"/>
  <c r="DC75" i="4"/>
  <c r="DC78" i="4"/>
  <c r="DC81" i="4"/>
  <c r="DD82" i="4"/>
  <c r="DC7" i="4"/>
  <c r="DC16" i="4"/>
  <c r="DC22" i="4"/>
  <c r="DC31" i="4"/>
  <c r="DC40" i="4"/>
  <c r="DC49" i="4"/>
  <c r="DC58" i="4"/>
  <c r="DC64" i="4"/>
  <c r="DC76" i="4"/>
  <c r="DC3" i="4"/>
  <c r="DC4" i="4"/>
  <c r="DC25" i="4"/>
  <c r="DC37" i="4"/>
  <c r="DC46" i="4"/>
  <c r="DC52" i="4"/>
  <c r="DC61" i="4"/>
  <c r="DC73" i="4"/>
  <c r="DC82" i="4"/>
  <c r="DA87" i="4"/>
  <c r="DB7" i="3"/>
  <c r="DB10" i="3"/>
  <c r="DB13" i="3"/>
  <c r="DB16" i="3"/>
  <c r="DB19" i="3"/>
  <c r="DB22" i="3"/>
  <c r="DB25" i="3"/>
  <c r="DB28" i="3"/>
  <c r="DB31" i="3"/>
  <c r="DB34" i="3"/>
  <c r="DB37" i="3"/>
  <c r="DB43" i="3"/>
  <c r="DB46" i="3"/>
  <c r="DB49" i="3"/>
  <c r="DB55" i="3"/>
  <c r="DB58" i="3"/>
  <c r="DB64" i="3"/>
  <c r="DB73" i="3"/>
  <c r="DB79" i="3"/>
  <c r="DB5" i="3"/>
  <c r="DB87" i="3" s="1"/>
  <c r="DB8" i="3"/>
  <c r="DB11" i="3"/>
  <c r="DB14" i="3"/>
  <c r="DB17" i="3"/>
  <c r="DB20" i="3"/>
  <c r="DB23" i="3"/>
  <c r="DB26" i="3"/>
  <c r="DB29" i="3"/>
  <c r="DB32" i="3"/>
  <c r="DB35" i="3"/>
  <c r="DB38" i="3"/>
  <c r="DB41" i="3"/>
  <c r="DB44" i="3"/>
  <c r="DB47" i="3"/>
  <c r="DB50" i="3"/>
  <c r="DB53" i="3"/>
  <c r="DB56" i="3"/>
  <c r="DB59" i="3"/>
  <c r="DB62" i="3"/>
  <c r="DB65" i="3"/>
  <c r="DB68" i="3"/>
  <c r="DB71" i="3"/>
  <c r="DB74" i="3"/>
  <c r="DB77" i="3"/>
  <c r="DB80" i="3"/>
  <c r="DB3" i="3"/>
  <c r="DB6" i="3"/>
  <c r="DB9" i="3"/>
  <c r="DB12" i="3"/>
  <c r="DB15" i="3"/>
  <c r="DB18" i="3"/>
  <c r="DB21" i="3"/>
  <c r="DB24" i="3"/>
  <c r="DB27" i="3"/>
  <c r="DB30" i="3"/>
  <c r="DB33" i="3"/>
  <c r="DB36" i="3"/>
  <c r="DB39" i="3"/>
  <c r="DB42" i="3"/>
  <c r="DB45" i="3"/>
  <c r="DB48" i="3"/>
  <c r="DB51" i="3"/>
  <c r="DB54" i="3"/>
  <c r="DB57" i="3"/>
  <c r="DB60" i="3"/>
  <c r="DB63" i="3"/>
  <c r="DB66" i="3"/>
  <c r="DB69" i="3"/>
  <c r="DB72" i="3"/>
  <c r="DB75" i="3"/>
  <c r="DB78" i="3"/>
  <c r="DB81" i="3"/>
  <c r="DB4" i="3"/>
  <c r="DB40" i="3"/>
  <c r="DB52" i="3"/>
  <c r="DB61" i="3"/>
  <c r="DB70" i="3"/>
  <c r="DB76" i="3"/>
  <c r="DB82" i="3"/>
  <c r="DB67" i="3"/>
  <c r="CX82" i="1"/>
  <c r="CX84" i="1"/>
  <c r="DC87" i="3" l="1"/>
  <c r="CX88" i="1"/>
  <c r="CX96" i="1"/>
  <c r="CX93" i="1"/>
  <c r="DD87" i="4"/>
  <c r="DC87" i="4"/>
  <c r="CV13" i="1" l="1"/>
  <c r="H5" i="2"/>
  <c r="I5" i="2"/>
  <c r="J5" i="2"/>
  <c r="K5" i="2"/>
  <c r="G5" i="2"/>
  <c r="S3" i="2"/>
  <c r="T3" i="2"/>
  <c r="U3" i="2"/>
  <c r="V3" i="2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O75" i="1"/>
  <c r="CP75" i="1"/>
  <c r="CQ75" i="1"/>
  <c r="CR75" i="1"/>
  <c r="CS75" i="1"/>
  <c r="CT75" i="1"/>
  <c r="CU75" i="1"/>
  <c r="CV75" i="1"/>
  <c r="CW75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BZ8" i="1"/>
  <c r="CA8" i="1"/>
  <c r="CA94" i="1" s="1"/>
  <c r="CB8" i="1"/>
  <c r="CC8" i="1"/>
  <c r="CC94" i="1" s="1"/>
  <c r="CD8" i="1"/>
  <c r="CE8" i="1"/>
  <c r="CE94" i="1" s="1"/>
  <c r="CF8" i="1"/>
  <c r="CF94" i="1" s="1"/>
  <c r="CG8" i="1"/>
  <c r="CG94" i="1" s="1"/>
  <c r="CH8" i="1"/>
  <c r="CI8" i="1"/>
  <c r="CI94" i="1" s="1"/>
  <c r="CJ8" i="1"/>
  <c r="CK8" i="1"/>
  <c r="CK94" i="1" s="1"/>
  <c r="CL8" i="1"/>
  <c r="CL94" i="1" s="1"/>
  <c r="CM8" i="1"/>
  <c r="CM94" i="1" s="1"/>
  <c r="CN8" i="1"/>
  <c r="CO8" i="1"/>
  <c r="CO94" i="1" s="1"/>
  <c r="CP8" i="1"/>
  <c r="CQ8" i="1"/>
  <c r="CQ94" i="1" s="1"/>
  <c r="CR8" i="1"/>
  <c r="CR94" i="1" s="1"/>
  <c r="CS8" i="1"/>
  <c r="CS94" i="1" s="1"/>
  <c r="CT8" i="1"/>
  <c r="CU8" i="1"/>
  <c r="CV8" i="1"/>
  <c r="CW8" i="1"/>
  <c r="CW94" i="1" s="1"/>
  <c r="BZ7" i="1"/>
  <c r="CA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BZ51" i="1"/>
  <c r="CA51" i="1"/>
  <c r="CB51" i="1"/>
  <c r="CC51" i="1"/>
  <c r="CD51" i="1"/>
  <c r="CE51" i="1"/>
  <c r="CF51" i="1"/>
  <c r="CG51" i="1"/>
  <c r="CH51" i="1"/>
  <c r="CI51" i="1"/>
  <c r="CJ51" i="1"/>
  <c r="CP51" i="1"/>
  <c r="CQ51" i="1"/>
  <c r="CS51" i="1"/>
  <c r="CT51" i="1"/>
  <c r="CU51" i="1"/>
  <c r="CV51" i="1"/>
  <c r="CW51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BZ24" i="1"/>
  <c r="CA24" i="1"/>
  <c r="CB24" i="1"/>
  <c r="CC24" i="1"/>
  <c r="CD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V12" i="1"/>
  <c r="CW12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BZ34" i="1"/>
  <c r="CA34" i="1"/>
  <c r="CB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BZ72" i="1"/>
  <c r="CA72" i="1"/>
  <c r="CB72" i="1"/>
  <c r="CC72" i="1"/>
  <c r="CD72" i="1"/>
  <c r="CE72" i="1"/>
  <c r="CF72" i="1"/>
  <c r="CG72" i="1"/>
  <c r="CH72" i="1"/>
  <c r="CI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S80" i="1"/>
  <c r="CT80" i="1"/>
  <c r="CU80" i="1"/>
  <c r="CV80" i="1"/>
  <c r="CW80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BZ70" i="1"/>
  <c r="CA70" i="1"/>
  <c r="CB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T71" i="1"/>
  <c r="CU71" i="1"/>
  <c r="CV71" i="1"/>
  <c r="CW71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BZ73" i="1"/>
  <c r="CA73" i="1"/>
  <c r="CB73" i="1"/>
  <c r="CC73" i="1"/>
  <c r="CD73" i="1"/>
  <c r="CE73" i="1"/>
  <c r="CF73" i="1"/>
  <c r="CG73" i="1"/>
  <c r="CH73" i="1"/>
  <c r="CJ73" i="1"/>
  <c r="CM73" i="1"/>
  <c r="CN73" i="1"/>
  <c r="CO73" i="1"/>
  <c r="CP73" i="1"/>
  <c r="CS73" i="1"/>
  <c r="CT73" i="1"/>
  <c r="CU73" i="1"/>
  <c r="CV73" i="1"/>
  <c r="CW73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W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CS95" i="1" l="1"/>
  <c r="CR95" i="1"/>
  <c r="CT94" i="1"/>
  <c r="CN94" i="1"/>
  <c r="CH94" i="1"/>
  <c r="CB94" i="1"/>
  <c r="CT95" i="1"/>
  <c r="CN95" i="1"/>
  <c r="CH95" i="1"/>
  <c r="CB95" i="1"/>
  <c r="CA95" i="1"/>
  <c r="CF95" i="1"/>
  <c r="CW95" i="1"/>
  <c r="CQ95" i="1"/>
  <c r="CK95" i="1"/>
  <c r="CE95" i="1"/>
  <c r="CG95" i="1"/>
  <c r="CL95" i="1"/>
  <c r="CV94" i="1"/>
  <c r="CP94" i="1"/>
  <c r="CJ94" i="1"/>
  <c r="CD94" i="1"/>
  <c r="CV95" i="1"/>
  <c r="CP95" i="1"/>
  <c r="CJ95" i="1"/>
  <c r="CD95" i="1"/>
  <c r="CM95" i="1"/>
  <c r="CU95" i="1"/>
  <c r="CO95" i="1"/>
  <c r="CI95" i="1"/>
  <c r="CC95" i="1"/>
  <c r="CU85" i="1"/>
  <c r="CU94" i="1"/>
  <c r="CY73" i="1"/>
  <c r="CZ68" i="1"/>
  <c r="CT84" i="1"/>
  <c r="CN84" i="1"/>
  <c r="CH84" i="1"/>
  <c r="CB84" i="1"/>
  <c r="CY68" i="1"/>
  <c r="CZ23" i="1"/>
  <c r="CY23" i="1"/>
  <c r="CZ37" i="1"/>
  <c r="CY37" i="1"/>
  <c r="CZ28" i="1"/>
  <c r="CY28" i="1"/>
  <c r="CZ20" i="1"/>
  <c r="CY20" i="1"/>
  <c r="CY26" i="1"/>
  <c r="CZ22" i="1"/>
  <c r="CY22" i="1"/>
  <c r="CZ11" i="1"/>
  <c r="CY11" i="1"/>
  <c r="CZ10" i="1"/>
  <c r="CY10" i="1"/>
  <c r="CZ9" i="1"/>
  <c r="CZ5" i="1"/>
  <c r="CY5" i="1"/>
  <c r="CZ7" i="1"/>
  <c r="CY7" i="1"/>
  <c r="CS85" i="1"/>
  <c r="CG85" i="1"/>
  <c r="CY8" i="1"/>
  <c r="CY94" i="1" s="1"/>
  <c r="CY42" i="1"/>
  <c r="CY4" i="1"/>
  <c r="CZ3" i="1"/>
  <c r="CY3" i="1"/>
  <c r="CY65" i="1"/>
  <c r="CY77" i="1"/>
  <c r="CZ76" i="1"/>
  <c r="CW85" i="1"/>
  <c r="CQ85" i="1"/>
  <c r="CK85" i="1"/>
  <c r="CE85" i="1"/>
  <c r="CR85" i="1"/>
  <c r="CF85" i="1"/>
  <c r="CV85" i="1"/>
  <c r="CP85" i="1"/>
  <c r="CJ85" i="1"/>
  <c r="CD85" i="1"/>
  <c r="CL85" i="1"/>
  <c r="CO85" i="1"/>
  <c r="CI85" i="1"/>
  <c r="CC85" i="1"/>
  <c r="CR84" i="1"/>
  <c r="CL84" i="1"/>
  <c r="CF84" i="1"/>
  <c r="CT85" i="1"/>
  <c r="CN85" i="1"/>
  <c r="CH85" i="1"/>
  <c r="CB85" i="1"/>
  <c r="CY16" i="1"/>
  <c r="CZ14" i="1"/>
  <c r="CZ19" i="1"/>
  <c r="CZ65" i="1"/>
  <c r="CZ77" i="1"/>
  <c r="CY76" i="1"/>
  <c r="CY34" i="1"/>
  <c r="CZ36" i="1"/>
  <c r="CY36" i="1"/>
  <c r="CZ56" i="1"/>
  <c r="CY56" i="1"/>
  <c r="CZ25" i="1"/>
  <c r="CY25" i="1"/>
  <c r="CZ33" i="1"/>
  <c r="CY33" i="1"/>
  <c r="CZ32" i="1"/>
  <c r="CY32" i="1"/>
  <c r="CZ45" i="1"/>
  <c r="CY45" i="1"/>
  <c r="CZ30" i="1"/>
  <c r="CY30" i="1"/>
  <c r="CZ29" i="1"/>
  <c r="CY29" i="1"/>
  <c r="CZ12" i="1"/>
  <c r="CY12" i="1"/>
  <c r="CZ27" i="1"/>
  <c r="CY27" i="1"/>
  <c r="CZ55" i="1"/>
  <c r="CY55" i="1"/>
  <c r="CZ18" i="1"/>
  <c r="CY18" i="1"/>
  <c r="CZ24" i="1"/>
  <c r="BZ82" i="1"/>
  <c r="BZ88" i="1" s="1"/>
  <c r="CY72" i="1"/>
  <c r="CZ41" i="1"/>
  <c r="CY41" i="1"/>
  <c r="CZ40" i="1"/>
  <c r="CY40" i="1"/>
  <c r="CZ39" i="1"/>
  <c r="CY39" i="1"/>
  <c r="CZ6" i="1"/>
  <c r="CA83" i="1"/>
  <c r="CY6" i="1"/>
  <c r="CZ34" i="1"/>
  <c r="CZ51" i="1"/>
  <c r="CY24" i="1"/>
  <c r="CY14" i="1"/>
  <c r="CY9" i="1"/>
  <c r="CA85" i="1"/>
  <c r="CY13" i="1"/>
  <c r="CZ13" i="1"/>
  <c r="CZ73" i="1"/>
  <c r="CZ80" i="1"/>
  <c r="CY80" i="1"/>
  <c r="CZ61" i="1"/>
  <c r="CY61" i="1"/>
  <c r="CZ60" i="1"/>
  <c r="CY60" i="1"/>
  <c r="CZ43" i="1"/>
  <c r="CY43" i="1"/>
  <c r="CZ52" i="1"/>
  <c r="CY52" i="1"/>
  <c r="CZ57" i="1"/>
  <c r="CY57" i="1"/>
  <c r="CZ62" i="1"/>
  <c r="CY62" i="1"/>
  <c r="CZ21" i="1"/>
  <c r="CY21" i="1"/>
  <c r="CZ54" i="1"/>
  <c r="CY54" i="1"/>
  <c r="CZ17" i="1"/>
  <c r="CY17" i="1"/>
  <c r="CZ58" i="1"/>
  <c r="CY58" i="1"/>
  <c r="CZ35" i="1"/>
  <c r="CY35" i="1"/>
  <c r="CZ49" i="1"/>
  <c r="CY49" i="1"/>
  <c r="CS84" i="1"/>
  <c r="CM84" i="1"/>
  <c r="CZ31" i="1"/>
  <c r="CG84" i="1"/>
  <c r="CA84" i="1"/>
  <c r="CY31" i="1"/>
  <c r="CZ48" i="1"/>
  <c r="CY48" i="1"/>
  <c r="CZ47" i="1"/>
  <c r="CY47" i="1"/>
  <c r="CZ46" i="1"/>
  <c r="CY46" i="1"/>
  <c r="CZ50" i="1"/>
  <c r="CY50" i="1"/>
  <c r="CZ44" i="1"/>
  <c r="CY44" i="1"/>
  <c r="CZ59" i="1"/>
  <c r="CY59" i="1"/>
  <c r="CZ72" i="1"/>
  <c r="CZ16" i="1"/>
  <c r="CY51" i="1"/>
  <c r="CZ15" i="1"/>
  <c r="CY19" i="1"/>
  <c r="CZ4" i="1"/>
  <c r="CY70" i="1"/>
  <c r="CZ67" i="1"/>
  <c r="CY67" i="1"/>
  <c r="CZ69" i="1"/>
  <c r="CY69" i="1"/>
  <c r="CZ63" i="1"/>
  <c r="CY63" i="1"/>
  <c r="CZ53" i="1"/>
  <c r="CY53" i="1"/>
  <c r="CZ78" i="1"/>
  <c r="CY78" i="1"/>
  <c r="CZ26" i="1"/>
  <c r="CY15" i="1"/>
  <c r="CM85" i="1"/>
  <c r="CZ42" i="1"/>
  <c r="CZ74" i="1"/>
  <c r="CY74" i="1"/>
  <c r="CZ71" i="1"/>
  <c r="CY71" i="1"/>
  <c r="CZ66" i="1"/>
  <c r="CY66" i="1"/>
  <c r="CZ38" i="1"/>
  <c r="CY38" i="1"/>
  <c r="CZ70" i="1"/>
  <c r="CZ75" i="1"/>
  <c r="CY75" i="1"/>
  <c r="CW83" i="1"/>
  <c r="CW84" i="1"/>
  <c r="CQ84" i="1"/>
  <c r="CK84" i="1"/>
  <c r="CE84" i="1"/>
  <c r="CW82" i="1"/>
  <c r="CV84" i="1"/>
  <c r="CP84" i="1"/>
  <c r="CJ84" i="1"/>
  <c r="CD84" i="1"/>
  <c r="CK83" i="1"/>
  <c r="CQ83" i="1"/>
  <c r="CE83" i="1"/>
  <c r="CL82" i="1"/>
  <c r="CV83" i="1"/>
  <c r="CP83" i="1"/>
  <c r="CJ83" i="1"/>
  <c r="CD83" i="1"/>
  <c r="CU83" i="1"/>
  <c r="CO83" i="1"/>
  <c r="CI83" i="1"/>
  <c r="CC83" i="1"/>
  <c r="CQ82" i="1"/>
  <c r="CU84" i="1"/>
  <c r="CO84" i="1"/>
  <c r="CI84" i="1"/>
  <c r="CC84" i="1"/>
  <c r="CT83" i="1"/>
  <c r="CN83" i="1"/>
  <c r="CH83" i="1"/>
  <c r="CB83" i="1"/>
  <c r="CE82" i="1"/>
  <c r="CS83" i="1"/>
  <c r="CM83" i="1"/>
  <c r="CG83" i="1"/>
  <c r="CK82" i="1"/>
  <c r="CR83" i="1"/>
  <c r="CL83" i="1"/>
  <c r="CF83" i="1"/>
  <c r="CD82" i="1"/>
  <c r="CJ82" i="1"/>
  <c r="CP82" i="1"/>
  <c r="CV82" i="1"/>
  <c r="CR82" i="1"/>
  <c r="CF82" i="1"/>
  <c r="CA82" i="1"/>
  <c r="CG82" i="1"/>
  <c r="CM82" i="1"/>
  <c r="CS82" i="1"/>
  <c r="CB82" i="1"/>
  <c r="CH82" i="1"/>
  <c r="CN82" i="1"/>
  <c r="CT82" i="1"/>
  <c r="CC82" i="1"/>
  <c r="CO82" i="1"/>
  <c r="CU82" i="1"/>
  <c r="CI82" i="1"/>
  <c r="CZ82" i="1" l="1"/>
  <c r="DB65" i="1" s="1"/>
  <c r="CZ94" i="1"/>
  <c r="DA94" i="1" s="1"/>
  <c r="CI88" i="1"/>
  <c r="CI96" i="1"/>
  <c r="CI93" i="1"/>
  <c r="CH88" i="1"/>
  <c r="CH96" i="1"/>
  <c r="CH93" i="1"/>
  <c r="CF88" i="1"/>
  <c r="CF96" i="1"/>
  <c r="CF93" i="1"/>
  <c r="CD88" i="1"/>
  <c r="CD96" i="1"/>
  <c r="CD93" i="1"/>
  <c r="CB88" i="1"/>
  <c r="CB93" i="1"/>
  <c r="CB96" i="1"/>
  <c r="CO88" i="1"/>
  <c r="CO96" i="1"/>
  <c r="CO93" i="1"/>
  <c r="CV88" i="1"/>
  <c r="CV96" i="1"/>
  <c r="CV93" i="1"/>
  <c r="CA88" i="1"/>
  <c r="CA96" i="1"/>
  <c r="CA93" i="1"/>
  <c r="CR88" i="1"/>
  <c r="CR96" i="1"/>
  <c r="CR93" i="1"/>
  <c r="CL88" i="1"/>
  <c r="CL96" i="1"/>
  <c r="CL93" i="1"/>
  <c r="CS88" i="1"/>
  <c r="CS96" i="1"/>
  <c r="CS93" i="1"/>
  <c r="CP88" i="1"/>
  <c r="CP96" i="1"/>
  <c r="CP93" i="1"/>
  <c r="CK88" i="1"/>
  <c r="CK96" i="1"/>
  <c r="CK93" i="1"/>
  <c r="CW88" i="1"/>
  <c r="CW96" i="1"/>
  <c r="CW93" i="1"/>
  <c r="CN88" i="1"/>
  <c r="CN96" i="1"/>
  <c r="CN93" i="1"/>
  <c r="CU88" i="1"/>
  <c r="CU96" i="1"/>
  <c r="CU93" i="1"/>
  <c r="CE88" i="1"/>
  <c r="CE96" i="1"/>
  <c r="CE93" i="1"/>
  <c r="CC88" i="1"/>
  <c r="CC96" i="1"/>
  <c r="CC93" i="1"/>
  <c r="CM88" i="1"/>
  <c r="CM96" i="1"/>
  <c r="CM93" i="1"/>
  <c r="CT88" i="1"/>
  <c r="CT96" i="1"/>
  <c r="CT93" i="1"/>
  <c r="CG88" i="1"/>
  <c r="CG96" i="1"/>
  <c r="CG93" i="1"/>
  <c r="CJ88" i="1"/>
  <c r="CJ96" i="1"/>
  <c r="CJ93" i="1"/>
  <c r="CQ88" i="1"/>
  <c r="CQ96" i="1"/>
  <c r="CQ93" i="1"/>
  <c r="CY82" i="1"/>
  <c r="CY93" i="1" s="1"/>
  <c r="DB8" i="1" l="1"/>
  <c r="DB46" i="1"/>
  <c r="DB37" i="1"/>
  <c r="DB57" i="1"/>
  <c r="DA55" i="1"/>
  <c r="CY96" i="1"/>
  <c r="DB23" i="1"/>
  <c r="CZ96" i="1"/>
  <c r="CZ93" i="1"/>
  <c r="DA93" i="1" s="1"/>
  <c r="DB76" i="1"/>
  <c r="DB34" i="1"/>
  <c r="DB49" i="1"/>
  <c r="DB24" i="1"/>
  <c r="DB67" i="1"/>
  <c r="DB45" i="1"/>
  <c r="DB48" i="1"/>
  <c r="DB79" i="1"/>
  <c r="DB69" i="1"/>
  <c r="DB40" i="1"/>
  <c r="DB60" i="1"/>
  <c r="DA41" i="1"/>
  <c r="DB36" i="1"/>
  <c r="DB33" i="1"/>
  <c r="DB75" i="1"/>
  <c r="DB56" i="1"/>
  <c r="DB77" i="1"/>
  <c r="DB18" i="1"/>
  <c r="DB19" i="1"/>
  <c r="DB32" i="1"/>
  <c r="DB39" i="1"/>
  <c r="DB61" i="1"/>
  <c r="DB9" i="1"/>
  <c r="DB6" i="1"/>
  <c r="DB35" i="1"/>
  <c r="DB63" i="1"/>
  <c r="DA46" i="1"/>
  <c r="DB12" i="1"/>
  <c r="DB50" i="1"/>
  <c r="DB73" i="1"/>
  <c r="DB80" i="1"/>
  <c r="DB13" i="1"/>
  <c r="DB74" i="1"/>
  <c r="DB62" i="1"/>
  <c r="DB16" i="1"/>
  <c r="DB71" i="1"/>
  <c r="DB81" i="1"/>
  <c r="DB68" i="1"/>
  <c r="DB66" i="1"/>
  <c r="DB42" i="1"/>
  <c r="DA57" i="1"/>
  <c r="DB59" i="1"/>
  <c r="DB11" i="1"/>
  <c r="DB72" i="1"/>
  <c r="DB41" i="1"/>
  <c r="DB20" i="1"/>
  <c r="DB43" i="1"/>
  <c r="DB54" i="1"/>
  <c r="DB29" i="1"/>
  <c r="DB38" i="1"/>
  <c r="DB51" i="1"/>
  <c r="DB52" i="1"/>
  <c r="DB55" i="1"/>
  <c r="DB17" i="1"/>
  <c r="DB30" i="1"/>
  <c r="DB15" i="1"/>
  <c r="DB22" i="1"/>
  <c r="DB58" i="1"/>
  <c r="DB70" i="1"/>
  <c r="DB64" i="1"/>
  <c r="DB7" i="1"/>
  <c r="DB3" i="1"/>
  <c r="DB27" i="1"/>
  <c r="DA33" i="1"/>
  <c r="DA5" i="1"/>
  <c r="DA48" i="1"/>
  <c r="DA39" i="1"/>
  <c r="DA71" i="1"/>
  <c r="DA61" i="1"/>
  <c r="DA7" i="1"/>
  <c r="DA66" i="1"/>
  <c r="DA45" i="1"/>
  <c r="DB4" i="1"/>
  <c r="DB31" i="1"/>
  <c r="DA72" i="1"/>
  <c r="DA38" i="1"/>
  <c r="DA3" i="1"/>
  <c r="DA49" i="1"/>
  <c r="DA70" i="1"/>
  <c r="DA75" i="1"/>
  <c r="DA23" i="1"/>
  <c r="DA19" i="1"/>
  <c r="DB26" i="1"/>
  <c r="DB47" i="1"/>
  <c r="DB53" i="1"/>
  <c r="DB25" i="1"/>
  <c r="DB21" i="1"/>
  <c r="DB5" i="1"/>
  <c r="DB44" i="1"/>
  <c r="DB14" i="1"/>
  <c r="DB78" i="1"/>
  <c r="DB10" i="1"/>
  <c r="DA26" i="1"/>
  <c r="DA77" i="1"/>
  <c r="DA43" i="1"/>
  <c r="DA28" i="1"/>
  <c r="DA12" i="1"/>
  <c r="DA29" i="1"/>
  <c r="DA11" i="1"/>
  <c r="DA58" i="1"/>
  <c r="DA37" i="1"/>
  <c r="DA51" i="1"/>
  <c r="DA56" i="1"/>
  <c r="DA76" i="1"/>
  <c r="DA80" i="1"/>
  <c r="DA17" i="1"/>
  <c r="DA4" i="1"/>
  <c r="DA15" i="1"/>
  <c r="DA81" i="1"/>
  <c r="DA79" i="1"/>
  <c r="DA64" i="1"/>
  <c r="DA73" i="1"/>
  <c r="DA69" i="1"/>
  <c r="DA40" i="1"/>
  <c r="DA52" i="1"/>
  <c r="DA24" i="1"/>
  <c r="DA54" i="1"/>
  <c r="DA30" i="1"/>
  <c r="DA67" i="1"/>
  <c r="DA10" i="1"/>
  <c r="DA35" i="1"/>
  <c r="DA22" i="1"/>
  <c r="DA59" i="1"/>
  <c r="DA16" i="1"/>
  <c r="DA18" i="1"/>
  <c r="DA63" i="1"/>
  <c r="DA74" i="1"/>
  <c r="DA13" i="1"/>
  <c r="DA60" i="1"/>
  <c r="DA44" i="1"/>
  <c r="DA36" i="1"/>
  <c r="DA53" i="1"/>
  <c r="DA65" i="1"/>
  <c r="DA47" i="1"/>
  <c r="DA9" i="1"/>
  <c r="DA62" i="1"/>
  <c r="DA25" i="1"/>
  <c r="DA6" i="1"/>
  <c r="DA32" i="1"/>
  <c r="DB28" i="1"/>
  <c r="DA34" i="1"/>
  <c r="DA21" i="1"/>
  <c r="DA50" i="1"/>
  <c r="DA8" i="1"/>
  <c r="DA14" i="1"/>
  <c r="DA20" i="1"/>
  <c r="DA27" i="1"/>
  <c r="DA42" i="1"/>
  <c r="DA31" i="1"/>
  <c r="DA68" i="1"/>
  <c r="DA78" i="1"/>
  <c r="DA96" i="1" l="1"/>
</calcChain>
</file>

<file path=xl/sharedStrings.xml><?xml version="1.0" encoding="utf-8"?>
<sst xmlns="http://schemas.openxmlformats.org/spreadsheetml/2006/main" count="989" uniqueCount="213">
  <si>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</si>
  <si>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</si>
  <si>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</si>
  <si>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</si>
  <si>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</si>
  <si>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</si>
  <si>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</si>
  <si>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</si>
  <si>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</si>
  <si>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</si>
  <si>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</si>
  <si>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</si>
  <si>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проект</t>
  </si>
  <si>
    <t>площадь, декабрь</t>
  </si>
  <si>
    <t>количество квартир</t>
  </si>
  <si>
    <t>выручка</t>
  </si>
  <si>
    <t>площадь, январь</t>
  </si>
  <si>
    <t>площадь, февраль</t>
  </si>
  <si>
    <t>площадь, апрель</t>
  </si>
  <si>
    <t>площадь, май</t>
  </si>
  <si>
    <t>площадь, июнь</t>
  </si>
  <si>
    <t>площадь, июль</t>
  </si>
  <si>
    <t>площадь, август</t>
  </si>
  <si>
    <t>площадь, сентябрь</t>
  </si>
  <si>
    <t>площадь, октябрь</t>
  </si>
  <si>
    <t>площадь, ноябрь</t>
  </si>
  <si>
    <t>площадь, март</t>
  </si>
  <si>
    <t>ЖК Заречье</t>
  </si>
  <si>
    <t>Южный город</t>
  </si>
  <si>
    <t>Новая Самара</t>
  </si>
  <si>
    <t>ЖК "Садовая"</t>
  </si>
  <si>
    <t>ЖК "Уют-Парк"</t>
  </si>
  <si>
    <t>Амград</t>
  </si>
  <si>
    <t>Волгарь</t>
  </si>
  <si>
    <t>ЖК Королев</t>
  </si>
  <si>
    <t>ЖК "Времена года"</t>
  </si>
  <si>
    <t>Green River</t>
  </si>
  <si>
    <t>ЖК "Дом у Космопорта-2"</t>
  </si>
  <si>
    <t>ЖК "Самара Сити"</t>
  </si>
  <si>
    <t>ЖК "Эстетика"</t>
  </si>
  <si>
    <t>ЖК Зеленый квартал</t>
  </si>
  <si>
    <t>ЖК "Развитие"</t>
  </si>
  <si>
    <t>ЖК Спутник</t>
  </si>
  <si>
    <t>ЖК "Комфорт"</t>
  </si>
  <si>
    <t>ЖК "КАПИТАЛ"</t>
  </si>
  <si>
    <t>ЖК Аура</t>
  </si>
  <si>
    <t>НОВАЯ ЖИЗНЬ на Корабельной</t>
  </si>
  <si>
    <t>Пятая линия</t>
  </si>
  <si>
    <t>ЖК «Димитрова 74А»</t>
  </si>
  <si>
    <t>ЖК "Квадро"</t>
  </si>
  <si>
    <t>ЖК "Логика-2"</t>
  </si>
  <si>
    <t>ЖК "Волжские Огни"</t>
  </si>
  <si>
    <t>ЖК "Легенда"</t>
  </si>
  <si>
    <t>ЖК "Две реки"</t>
  </si>
  <si>
    <t>ЖК "Журавли"</t>
  </si>
  <si>
    <t>ЖК "Дом у озера"</t>
  </si>
  <si>
    <t>ЖК "Весна"</t>
  </si>
  <si>
    <t>ЖК Приволжский</t>
  </si>
  <si>
    <t>ЖК Московский</t>
  </si>
  <si>
    <t>ЖК "Радуга-2"</t>
  </si>
  <si>
    <t>River Хаус</t>
  </si>
  <si>
    <t>Жилые башни "Баланс Towers"</t>
  </si>
  <si>
    <t>ЖК "ПЕРЕМЕНА"</t>
  </si>
  <si>
    <t>ЖК Олимп</t>
  </si>
  <si>
    <t>ЖК Радужный Омега</t>
  </si>
  <si>
    <t>ЖК "АКВАРИУМ"</t>
  </si>
  <si>
    <t>Дом в Петра Дубрава (НН)</t>
  </si>
  <si>
    <t>ЖК Зодиак</t>
  </si>
  <si>
    <t>ЖК "Видный 2"</t>
  </si>
  <si>
    <t>ЖК Созвездие</t>
  </si>
  <si>
    <t>Дом на Митерева</t>
  </si>
  <si>
    <t>Объект ООО "Горос"</t>
  </si>
  <si>
    <t>Объект СК на Московском</t>
  </si>
  <si>
    <t>ЖК Рекорд</t>
  </si>
  <si>
    <t>ЭЛРИ</t>
  </si>
  <si>
    <t>ЖК"АРТХОЛЛ"</t>
  </si>
  <si>
    <t>Жилой комплекс "СОКОЛ"</t>
  </si>
  <si>
    <t>ЗИМ Галерея</t>
  </si>
  <si>
    <t>ПАНОВА ПАРК</t>
  </si>
  <si>
    <t>ЖК КУЛЬТУРА</t>
  </si>
  <si>
    <t>ЖК "Гранд Империалъ"</t>
  </si>
  <si>
    <t>ЖК Унисон</t>
  </si>
  <si>
    <t>ЖК "Горизонт-2"</t>
  </si>
  <si>
    <t>ЖД "Салют"</t>
  </si>
  <si>
    <t>Акварель</t>
  </si>
  <si>
    <t>Стройкерамика, ул Народная</t>
  </si>
  <si>
    <t>ЖК "СОЛО"</t>
  </si>
  <si>
    <t>ЖК "Высота"</t>
  </si>
  <si>
    <t>Водников, д. 99-105</t>
  </si>
  <si>
    <t>ЖК "Вознесенский"</t>
  </si>
  <si>
    <t>Речной клуб</t>
  </si>
  <si>
    <t>Космолет</t>
  </si>
  <si>
    <t>ЖК Сова</t>
  </si>
  <si>
    <t>ЖК Возрождение</t>
  </si>
  <si>
    <t>Riverside Club</t>
  </si>
  <si>
    <t>ЖК "Престиж"</t>
  </si>
  <si>
    <t>ЖК "Маяковский NEW"</t>
  </si>
  <si>
    <t>ЖК "Гвардейский"</t>
  </si>
  <si>
    <t>Атмосфера</t>
  </si>
  <si>
    <t>Дом в Петра Дубрава (Скала)</t>
  </si>
  <si>
    <t>Дом у Локомотива</t>
  </si>
  <si>
    <t>ЖК "ГЕРМЕС"</t>
  </si>
  <si>
    <t>Волжские Паруса</t>
  </si>
  <si>
    <t>желтые</t>
  </si>
  <si>
    <t>золотые</t>
  </si>
  <si>
    <t>ИТОГО</t>
  </si>
  <si>
    <t>декабрь</t>
  </si>
  <si>
    <t>ЖК Ласточка</t>
  </si>
  <si>
    <t>ЖК Сокольи Горы</t>
  </si>
  <si>
    <t>ЖК Волна-Клуб</t>
  </si>
  <si>
    <t>2023 г</t>
  </si>
  <si>
    <t>2024 г</t>
  </si>
  <si>
    <t>ЖК Король Лев</t>
  </si>
  <si>
    <t>штуки</t>
  </si>
  <si>
    <t>рубли</t>
  </si>
  <si>
    <t>2023</t>
  </si>
  <si>
    <t>2024</t>
  </si>
  <si>
    <t>юг</t>
  </si>
  <si>
    <t>ЮГ</t>
  </si>
  <si>
    <t>Рынок</t>
  </si>
  <si>
    <t>Названия строк</t>
  </si>
  <si>
    <t>Количество запроектированных квартир</t>
  </si>
  <si>
    <t>Количество реализованных квартир</t>
  </si>
  <si>
    <t>Дом на Климова</t>
  </si>
  <si>
    <t>Кислород</t>
  </si>
  <si>
    <t>Король Лев</t>
  </si>
  <si>
    <t>Перемена</t>
  </si>
  <si>
    <t>Легенда</t>
  </si>
  <si>
    <t>Самара-Сити</t>
  </si>
  <si>
    <t>Заречье</t>
  </si>
  <si>
    <t>Времена года</t>
  </si>
  <si>
    <t>Дом у Космопорта-2</t>
  </si>
  <si>
    <t>Зеленый квартал</t>
  </si>
  <si>
    <t>Уют-Парк</t>
  </si>
  <si>
    <t>Московский</t>
  </si>
  <si>
    <t>Комфорт</t>
  </si>
  <si>
    <t>Аура</t>
  </si>
  <si>
    <t>Рекорд</t>
  </si>
  <si>
    <t>Квадро</t>
  </si>
  <si>
    <t>Развитие</t>
  </si>
  <si>
    <t>КАПИТАЛ</t>
  </si>
  <si>
    <t>Эстетика</t>
  </si>
  <si>
    <t>КУЛЬТУРА</t>
  </si>
  <si>
    <t>Баланс Towers</t>
  </si>
  <si>
    <t>Салют</t>
  </si>
  <si>
    <t>АРТХОЛЛ</t>
  </si>
  <si>
    <t>Возрождение</t>
  </si>
  <si>
    <t>Дом у озера</t>
  </si>
  <si>
    <t>Садовая</t>
  </si>
  <si>
    <t>Спутник</t>
  </si>
  <si>
    <t>Горизонт-2</t>
  </si>
  <si>
    <t>СОКОЛ</t>
  </si>
  <si>
    <t>Зодиак</t>
  </si>
  <si>
    <t>Гранд Империалъ</t>
  </si>
  <si>
    <t>Волна-Клуб</t>
  </si>
  <si>
    <t>Вознесенский</t>
  </si>
  <si>
    <t>Маяковский NEW</t>
  </si>
  <si>
    <t>Сова</t>
  </si>
  <si>
    <t>Сокольи Горы</t>
  </si>
  <si>
    <t>Высота</t>
  </si>
  <si>
    <t>Соло</t>
  </si>
  <si>
    <t>Ласточка</t>
  </si>
  <si>
    <t>Унисон</t>
  </si>
  <si>
    <t>2 кв 2025</t>
  </si>
  <si>
    <t>1 кв 2025</t>
  </si>
  <si>
    <t>Продажи, шт.</t>
  </si>
  <si>
    <t>Доля рынка, %</t>
  </si>
  <si>
    <t>3 кв 2025</t>
  </si>
  <si>
    <t>4 кв 2025</t>
  </si>
  <si>
    <t>1 кв 2026</t>
  </si>
  <si>
    <t>4 кв 2026</t>
  </si>
  <si>
    <t>3 кв 2026</t>
  </si>
  <si>
    <t>4 кв 2027</t>
  </si>
  <si>
    <t>3 кв 2027</t>
  </si>
  <si>
    <t>2 кв 2027</t>
  </si>
  <si>
    <t>2 кв 2026</t>
  </si>
  <si>
    <t>1 кв 2028</t>
  </si>
  <si>
    <t>изм.</t>
  </si>
  <si>
    <t>Квартир на этапе строительства, шт.</t>
  </si>
  <si>
    <t>Из них продано квартир, шт.</t>
  </si>
  <si>
    <t>Остаток непроданных квартир, шт.</t>
  </si>
  <si>
    <t>изм., шт.</t>
  </si>
  <si>
    <t>изм., %</t>
  </si>
  <si>
    <t>№</t>
  </si>
  <si>
    <t>Итого</t>
  </si>
  <si>
    <t>продажи, м2</t>
  </si>
  <si>
    <t>доля, %</t>
  </si>
  <si>
    <t>шт</t>
  </si>
  <si>
    <t>руб</t>
  </si>
  <si>
    <t>площадь</t>
  </si>
  <si>
    <t>цена 1м2</t>
  </si>
  <si>
    <t>площадь квартиры</t>
  </si>
  <si>
    <t>цена лота</t>
  </si>
  <si>
    <t>Объект ООО Горос</t>
  </si>
  <si>
    <t>Жилой комплекс СОКОЛ</t>
  </si>
  <si>
    <t>«Димитрова 74А»</t>
  </si>
  <si>
    <t>Логика-2</t>
  </si>
  <si>
    <t>Волжские Огни</t>
  </si>
  <si>
    <t>Две реки</t>
  </si>
  <si>
    <t>Журавли</t>
  </si>
  <si>
    <t>Весна</t>
  </si>
  <si>
    <t>Приволжский</t>
  </si>
  <si>
    <t>Радуга-2</t>
  </si>
  <si>
    <t>ПЕРЕМЕНА</t>
  </si>
  <si>
    <t>Олимп</t>
  </si>
  <si>
    <t>Радужный Омега</t>
  </si>
  <si>
    <t>АКВАРИУМ</t>
  </si>
  <si>
    <t>Видный 2</t>
  </si>
  <si>
    <t>Созвездие</t>
  </si>
  <si>
    <t>СОЛО</t>
  </si>
  <si>
    <t>Престиж</t>
  </si>
  <si>
    <t>Гвардейский</t>
  </si>
  <si>
    <t>ГЕРМЕС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</si>
</sst>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1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11" borderId="0" xfId="1" applyNumberFormat="1" applyFont="1" applyFill="1" applyBorder="1" applyAlignment="1">
      <alignment horizontal="center" vertical="center"/>
    </xf>
    <xf numFmtId="165" fontId="0" fillId="11" borderId="0" xfId="0" applyNumberFormat="1" applyFill="1" applyAlignment="1">
      <alignment horizontal="center" vertical="center"/>
    </xf>
    <xf numFmtId="3" fontId="0" fillId="11" borderId="1" xfId="0" applyNumberFormat="1" applyFill="1" applyBorder="1" applyAlignment="1">
      <alignment horizontal="center" vertical="center"/>
    </xf>
    <xf numFmtId="3" fontId="0" fillId="11" borderId="2" xfId="0" applyNumberFormat="1" applyFill="1" applyBorder="1" applyAlignment="1">
      <alignment horizontal="center" vertical="center"/>
    </xf>
    <xf numFmtId="3" fontId="0" fillId="11" borderId="8" xfId="0" applyNumberFormat="1" applyFill="1" applyBorder="1" applyAlignment="1">
      <alignment horizontal="center" vertical="center"/>
    </xf>
    <xf numFmtId="1" fontId="0" fillId="11" borderId="0" xfId="0" applyNumberFormat="1" applyFill="1"/>
    <xf numFmtId="0" fontId="0" fillId="11" borderId="0" xfId="0" applyFill="1"/>
    <xf numFmtId="0" fontId="0" fillId="12" borderId="0" xfId="0" applyFill="1"/>
    <xf numFmtId="1" fontId="0" fillId="2" borderId="0" xfId="0" applyNumberFormat="1" applyFill="1"/>
    <xf numFmtId="1" fontId="0" fillId="12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/>
    <xf numFmtId="0" fontId="0" fillId="12" borderId="0" xfId="0" applyFill="1" applyAlignment="1">
      <alignment horizontal="center" vertical="center"/>
    </xf>
    <xf numFmtId="3" fontId="0" fillId="12" borderId="0" xfId="0" applyNumberFormat="1" applyFill="1" applyAlignment="1">
      <alignment horizontal="center" vertical="center"/>
    </xf>
    <xf numFmtId="1" fontId="0" fillId="12" borderId="0" xfId="0" applyNumberFormat="1" applyFill="1" applyAlignment="1">
      <alignment horizontal="center" vertical="center"/>
    </xf>
    <xf numFmtId="165" fontId="0" fillId="12" borderId="0" xfId="0" applyNumberFormat="1" applyFill="1" applyAlignment="1">
      <alignment horizontal="center" vertical="center"/>
    </xf>
    <xf numFmtId="2" fontId="0" fillId="12" borderId="0" xfId="1" applyNumberFormat="1" applyFont="1" applyFill="1" applyBorder="1" applyAlignment="1">
      <alignment horizontal="center" vertical="center"/>
    </xf>
    <xf numFmtId="3" fontId="0" fillId="12" borderId="1" xfId="0" applyNumberFormat="1" applyFill="1" applyBorder="1" applyAlignment="1">
      <alignment horizontal="center" vertical="center"/>
    </xf>
    <xf numFmtId="3" fontId="0" fillId="12" borderId="2" xfId="0" applyNumberFormat="1" applyFill="1" applyBorder="1" applyAlignment="1">
      <alignment horizontal="center" vertical="center"/>
    </xf>
    <xf numFmtId="3" fontId="0" fillId="12" borderId="8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3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165" fontId="0" fillId="9" borderId="0" xfId="0" applyNumberFormat="1" applyFill="1" applyAlignment="1">
      <alignment horizontal="center" vertical="center"/>
    </xf>
    <xf numFmtId="2" fontId="0" fillId="9" borderId="0" xfId="1" applyNumberFormat="1" applyFont="1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3" fontId="0" fillId="9" borderId="2" xfId="0" applyNumberFormat="1" applyFill="1" applyBorder="1" applyAlignment="1">
      <alignment horizontal="center" vertical="center"/>
    </xf>
    <xf numFmtId="3" fontId="0" fillId="9" borderId="8" xfId="0" applyNumberFormat="1" applyFill="1" applyBorder="1" applyAlignment="1">
      <alignment horizontal="center" vertical="center"/>
    </xf>
    <xf numFmtId="1" fontId="0" fillId="9" borderId="0" xfId="0" applyNumberFormat="1" applyFill="1"/>
    <xf numFmtId="0" fontId="0" fillId="9" borderId="0" xfId="0" applyFill="1"/>
    <xf numFmtId="2" fontId="0" fillId="0" borderId="0" xfId="1" applyNumberFormat="1" applyFon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2" fontId="0" fillId="3" borderId="0" xfId="1" applyNumberFormat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/>
    </xf>
    <xf numFmtId="0" fontId="0" fillId="5" borderId="0" xfId="0" applyFill="1"/>
    <xf numFmtId="164" fontId="0" fillId="5" borderId="0" xfId="0" applyNumberFormat="1" applyFill="1"/>
    <xf numFmtId="3" fontId="2" fillId="5" borderId="1" xfId="0" applyNumberFormat="1" applyFont="1" applyFill="1" applyBorder="1" applyAlignment="1">
      <alignment horizontal="center" vertical="center"/>
    </xf>
    <xf numFmtId="0" fontId="0" fillId="5" borderId="2" xfId="0" applyFill="1" applyBorder="1"/>
    <xf numFmtId="3" fontId="2" fillId="5" borderId="2" xfId="0" applyNumberFormat="1" applyFont="1" applyFill="1" applyBorder="1" applyAlignment="1">
      <alignment horizontal="center" vertical="center"/>
    </xf>
    <xf numFmtId="3" fontId="2" fillId="5" borderId="8" xfId="0" applyNumberFormat="1" applyFont="1" applyFill="1" applyBorder="1" applyAlignment="1">
      <alignment horizontal="center" vertical="center"/>
    </xf>
    <xf numFmtId="0" fontId="0" fillId="5" borderId="8" xfId="0" applyFill="1" applyBorder="1"/>
    <xf numFmtId="1" fontId="0" fillId="5" borderId="0" xfId="0" applyNumberFormat="1" applyFill="1"/>
    <xf numFmtId="0" fontId="0" fillId="5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3" fontId="0" fillId="13" borderId="0" xfId="0" applyNumberFormat="1" applyFill="1" applyAlignment="1">
      <alignment horizontal="center" vertical="center"/>
    </xf>
    <xf numFmtId="1" fontId="0" fillId="13" borderId="0" xfId="0" applyNumberFormat="1" applyFill="1" applyAlignment="1">
      <alignment horizontal="center" vertical="center"/>
    </xf>
    <xf numFmtId="165" fontId="0" fillId="13" borderId="0" xfId="0" applyNumberFormat="1" applyFill="1" applyAlignment="1">
      <alignment horizontal="center" vertical="center"/>
    </xf>
    <xf numFmtId="2" fontId="0" fillId="13" borderId="0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8" xfId="0" applyBorder="1"/>
    <xf numFmtId="0" fontId="0" fillId="6" borderId="0" xfId="0" applyFill="1"/>
    <xf numFmtId="0" fontId="0" fillId="14" borderId="0" xfId="0" applyFill="1" applyAlignment="1">
      <alignment horizontal="center" vertical="center"/>
    </xf>
    <xf numFmtId="3" fontId="0" fillId="14" borderId="0" xfId="0" applyNumberFormat="1" applyFill="1" applyAlignment="1">
      <alignment horizontal="center" vertical="center"/>
    </xf>
    <xf numFmtId="1" fontId="0" fillId="14" borderId="0" xfId="0" applyNumberFormat="1" applyFill="1" applyAlignment="1">
      <alignment horizontal="center" vertical="center"/>
    </xf>
    <xf numFmtId="165" fontId="0" fillId="14" borderId="0" xfId="0" applyNumberFormat="1" applyFill="1" applyAlignment="1">
      <alignment horizontal="center" vertical="center"/>
    </xf>
    <xf numFmtId="2" fontId="0" fillId="14" borderId="0" xfId="1" applyNumberFormat="1" applyFon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3" fontId="0" fillId="5" borderId="2" xfId="0" applyNumberFormat="1" applyFill="1" applyBorder="1" applyAlignment="1">
      <alignment horizontal="center" vertical="center"/>
    </xf>
    <xf numFmtId="3" fontId="0" fillId="5" borderId="8" xfId="0" applyNumberForma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3" fontId="0" fillId="15" borderId="0" xfId="0" applyNumberFormat="1" applyFill="1" applyAlignment="1">
      <alignment horizontal="center" vertical="center"/>
    </xf>
    <xf numFmtId="1" fontId="0" fillId="15" borderId="0" xfId="0" applyNumberFormat="1" applyFill="1" applyAlignment="1">
      <alignment horizontal="center" vertical="center"/>
    </xf>
    <xf numFmtId="165" fontId="0" fillId="15" borderId="0" xfId="0" applyNumberFormat="1" applyFill="1" applyAlignment="1">
      <alignment horizontal="center" vertical="center"/>
    </xf>
    <xf numFmtId="2" fontId="0" fillId="15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164" fontId="0" fillId="0" borderId="9" xfId="0" applyNumberFormat="1" applyBorder="1"/>
    <xf numFmtId="3" fontId="2" fillId="0" borderId="10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3" fontId="0" fillId="12" borderId="10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2" applyFont="1"/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14" borderId="7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" fontId="0" fillId="0" borderId="0" xfId="0" applyNumberFormat="1"/>
    <xf numFmtId="3" fontId="0" fillId="0" borderId="0" xfId="0" applyNumberFormat="1"/>
    <xf numFmtId="3" fontId="0" fillId="4" borderId="0" xfId="0" applyNumberFormat="1" applyFill="1"/>
    <xf numFmtId="17" fontId="0" fillId="4" borderId="8" xfId="0" applyNumberFormat="1" applyFill="1" applyBorder="1"/>
    <xf numFmtId="3" fontId="0" fillId="4" borderId="8" xfId="0" applyNumberFormat="1" applyFill="1" applyBorder="1"/>
    <xf numFmtId="17" fontId="0" fillId="16" borderId="8" xfId="0" applyNumberFormat="1" applyFill="1" applyBorder="1"/>
    <xf numFmtId="3" fontId="0" fillId="16" borderId="8" xfId="0" applyNumberFormat="1" applyFill="1" applyBorder="1"/>
    <xf numFmtId="9" fontId="0" fillId="17" borderId="8" xfId="2" applyFont="1" applyFill="1" applyBorder="1"/>
    <xf numFmtId="3" fontId="0" fillId="9" borderId="0" xfId="0" applyNumberFormat="1" applyFill="1"/>
    <xf numFmtId="3" fontId="0" fillId="3" borderId="0" xfId="0" applyNumberFormat="1" applyFill="1"/>
    <xf numFmtId="3" fontId="0" fillId="5" borderId="0" xfId="0" applyNumberFormat="1" applyFill="1"/>
    <xf numFmtId="10" fontId="0" fillId="0" borderId="0" xfId="0" applyNumberFormat="1"/>
    <xf numFmtId="0" fontId="0" fillId="18" borderId="8" xfId="0" applyFill="1" applyBorder="1" applyAlignment="1">
      <alignment horizontal="left"/>
    </xf>
    <xf numFmtId="1" fontId="0" fillId="18" borderId="8" xfId="0" applyNumberFormat="1" applyFill="1" applyBorder="1"/>
    <xf numFmtId="3" fontId="0" fillId="18" borderId="8" xfId="0" applyNumberFormat="1" applyFill="1" applyBorder="1"/>
    <xf numFmtId="164" fontId="0" fillId="0" borderId="0" xfId="2" applyNumberFormat="1" applyFont="1"/>
    <xf numFmtId="17" fontId="0" fillId="0" borderId="0" xfId="0" applyNumberFormat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3" fontId="0" fillId="12" borderId="0" xfId="0" applyNumberForma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0" applyNumberFormat="1"/>
    <xf numFmtId="17" fontId="0" fillId="0" borderId="0" xfId="0" quotePrefix="1" applyNumberFormat="1"/>
    <xf numFmtId="0" fontId="0" fillId="12" borderId="0" xfId="0" applyFill="1" applyBorder="1" applyAlignment="1">
      <alignment horizontal="center" vertical="center"/>
    </xf>
    <xf numFmtId="1" fontId="0" fillId="12" borderId="0" xfId="0" applyNumberFormat="1" applyFill="1" applyBorder="1" applyAlignment="1">
      <alignment horizontal="center" vertical="center"/>
    </xf>
    <xf numFmtId="165" fontId="0" fillId="12" borderId="0" xfId="0" applyNumberFormat="1" applyFill="1" applyBorder="1" applyAlignment="1">
      <alignment horizontal="center" vertical="center"/>
    </xf>
    <xf numFmtId="0" fontId="3" fillId="19" borderId="11" xfId="0" applyFont="1" applyFill="1" applyBorder="1"/>
    <xf numFmtId="0" fontId="0" fillId="6" borderId="8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164" fontId="0" fillId="0" borderId="8" xfId="2" applyNumberFormat="1" applyFont="1" applyBorder="1" applyAlignment="1">
      <alignment horizontal="center"/>
    </xf>
    <xf numFmtId="9" fontId="0" fillId="0" borderId="0" xfId="2" applyFont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9" fontId="0" fillId="0" borderId="8" xfId="2" applyFont="1" applyBorder="1" applyAlignment="1">
      <alignment horizontal="center"/>
    </xf>
    <xf numFmtId="3" fontId="0" fillId="0" borderId="8" xfId="0" applyNumberFormat="1" applyBorder="1"/>
    <xf numFmtId="0" fontId="0" fillId="0" borderId="12" xfId="0" applyBorder="1"/>
    <xf numFmtId="9" fontId="0" fillId="0" borderId="8" xfId="2" applyFont="1" applyBorder="1"/>
    <xf numFmtId="164" fontId="0" fillId="0" borderId="8" xfId="2" applyNumberFormat="1" applyFont="1" applyBorder="1"/>
    <xf numFmtId="164" fontId="0" fillId="0" borderId="8" xfId="0" applyNumberFormat="1" applyBorder="1"/>
    <xf numFmtId="3" fontId="0" fillId="18" borderId="8" xfId="0" quotePrefix="1" applyNumberFormat="1" applyFill="1" applyBorder="1" applyAlignment="1">
      <alignment horizontal="center"/>
    </xf>
    <xf numFmtId="0" fontId="0" fillId="18" borderId="8" xfId="0" applyFill="1" applyBorder="1"/>
    <xf numFmtId="0" fontId="2" fillId="18" borderId="12" xfId="0" applyFont="1" applyFill="1" applyBorder="1"/>
    <xf numFmtId="0" fontId="2" fillId="18" borderId="8" xfId="0" applyFont="1" applyFill="1" applyBorder="1"/>
    <xf numFmtId="3" fontId="2" fillId="18" borderId="8" xfId="0" applyNumberFormat="1" applyFont="1" applyFill="1" applyBorder="1"/>
    <xf numFmtId="9" fontId="2" fillId="18" borderId="8" xfId="2" applyFont="1" applyFill="1" applyBorder="1"/>
    <xf numFmtId="164" fontId="2" fillId="18" borderId="8" xfId="2" applyNumberFormat="1" applyFont="1" applyFill="1" applyBorder="1"/>
    <xf numFmtId="164" fontId="2" fillId="18" borderId="8" xfId="0" applyNumberFormat="1" applyFont="1" applyFill="1" applyBorder="1"/>
    <xf numFmtId="4" fontId="0" fillId="0" borderId="0" xfId="0" applyNumberFormat="1"/>
    <xf numFmtId="0" fontId="0" fillId="18" borderId="8" xfId="0" applyNumberFormat="1" applyFill="1" applyBorder="1" applyAlignment="1">
      <alignment horizontal="center"/>
    </xf>
    <xf numFmtId="0" fontId="0" fillId="18" borderId="8" xfId="0" applyFill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Лист1!$CA$1:$CX$1</c:f>
              <c:numCache>
                <c:formatCode>mmm\-yy</c:formatCode>
                <c:ptCount val="24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</c:numCache>
            </c:numRef>
          </c:cat>
          <c:val>
            <c:numRef>
              <c:f>Лист1!$CA$88:$CX$88</c:f>
              <c:numCache>
                <c:formatCode>0.0%</c:formatCode>
                <c:ptCount val="24"/>
                <c:pt idx="0">
                  <c:v>5.671591114753962E-2</c:v>
                </c:pt>
                <c:pt idx="1">
                  <c:v>9.3591285217675915E-2</c:v>
                </c:pt>
                <c:pt idx="2">
                  <c:v>7.7739042034842651E-2</c:v>
                </c:pt>
                <c:pt idx="3">
                  <c:v>7.1891380469753366E-2</c:v>
                </c:pt>
                <c:pt idx="4">
                  <c:v>4.0959123470641061E-2</c:v>
                </c:pt>
                <c:pt idx="5">
                  <c:v>3.873715821623272E-2</c:v>
                </c:pt>
                <c:pt idx="6">
                  <c:v>3.4687896828311512E-2</c:v>
                </c:pt>
                <c:pt idx="7">
                  <c:v>2.9469521600999929E-2</c:v>
                </c:pt>
                <c:pt idx="8">
                  <c:v>4.8939279825567408E-2</c:v>
                </c:pt>
                <c:pt idx="9">
                  <c:v>1.5085325922741319E-2</c:v>
                </c:pt>
                <c:pt idx="10">
                  <c:v>4.9918352622340248E-2</c:v>
                </c:pt>
                <c:pt idx="11">
                  <c:v>4.7889265492336137E-2</c:v>
                </c:pt>
                <c:pt idx="12">
                  <c:v>3.8770822878487959E-2</c:v>
                </c:pt>
                <c:pt idx="13">
                  <c:v>2.7817162865428995E-2</c:v>
                </c:pt>
                <c:pt idx="14">
                  <c:v>6.8571538026601209E-2</c:v>
                </c:pt>
                <c:pt idx="15">
                  <c:v>5.7715571405983775E-2</c:v>
                </c:pt>
                <c:pt idx="16">
                  <c:v>6.7310007458467783E-2</c:v>
                </c:pt>
                <c:pt idx="17">
                  <c:v>6.2717535920032597E-2</c:v>
                </c:pt>
                <c:pt idx="18">
                  <c:v>6.1810925385726675E-2</c:v>
                </c:pt>
                <c:pt idx="19">
                  <c:v>5.5867128916529375E-2</c:v>
                </c:pt>
                <c:pt idx="20">
                  <c:v>1.8761499280234142E-2</c:v>
                </c:pt>
                <c:pt idx="21">
                  <c:v>6.9546775239401379E-2</c:v>
                </c:pt>
                <c:pt idx="22">
                  <c:v>4.4782232880339591E-2</c:v>
                </c:pt>
                <c:pt idx="23">
                  <c:v>6.9008411506447584E-2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6-4AFA-AA83-755BD12A8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411695"/>
        <c:axId val="760415439"/>
      </c:lineChart>
      <c:dateAx>
        <c:axId val="7604116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415439"/>
        <c:crosses val="autoZero"/>
        <c:auto val="1"/>
        <c:lblOffset val="100"/>
        <c:baseTimeUnit val="months"/>
      </c:dateAx>
      <c:valAx>
        <c:axId val="7604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41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Лист1!$CY$1:$CZ$1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Лист1!$CY$96:$CZ$96</c:f>
              <c:numCache>
                <c:formatCode>0.0</c:formatCode>
                <c:ptCount val="2"/>
                <c:pt idx="0">
                  <c:v>50.500025798406362</c:v>
                </c:pt>
                <c:pt idx="1">
                  <c:v>52.216635720164597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5-424B-AA57-EA53C97D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395887"/>
        <c:axId val="760416687"/>
      </c:barChart>
      <c:catAx>
        <c:axId val="7603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416687"/>
        <c:crosses val="autoZero"/>
        <c:auto val="1"/>
        <c:lblAlgn val="ctr"/>
        <c:lblOffset val="100"/>
        <c:noMultiLvlLbl val="0"/>
      </c:catAx>
      <c:valAx>
        <c:axId val="760416687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76039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15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Лист1!$CA$1:$CX$1</c:f>
              <c:numCache>
                <c:formatCode>mmm\-yy</c:formatCode>
                <c:ptCount val="24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</c:numCache>
            </c:numRef>
          </c:cat>
          <c:val>
            <c:numRef>
              <c:f>Лист1!$CA$92:$CX$92</c:f>
              <c:numCache>
                <c:formatCode>#,##0</c:formatCode>
                <c:ptCount val="24"/>
                <c:pt idx="0">
                  <c:v>4290199.5473454567</c:v>
                </c:pt>
                <c:pt idx="1">
                  <c:v>4761345.871715039</c:v>
                </c:pt>
                <c:pt idx="2">
                  <c:v>5471412.8498829436</c:v>
                </c:pt>
                <c:pt idx="3">
                  <c:v>5034046.6936121667</c:v>
                </c:pt>
                <c:pt idx="4">
                  <c:v>4573990.2162386505</c:v>
                </c:pt>
                <c:pt idx="5">
                  <c:v>4693376.9197763978</c:v>
                </c:pt>
                <c:pt idx="6">
                  <c:v>4623216.3092972357</c:v>
                </c:pt>
                <c:pt idx="7">
                  <c:v>4876991.9692901717</c:v>
                </c:pt>
                <c:pt idx="8">
                  <c:v>5426767.0418144204</c:v>
                </c:pt>
                <c:pt idx="9">
                  <c:v>5352922.9510387601</c:v>
                </c:pt>
                <c:pt idx="10">
                  <c:v>5642730.3603106188</c:v>
                </c:pt>
                <c:pt idx="11">
                  <c:v>6021014.2301737946</c:v>
                </c:pt>
                <c:pt idx="12">
                  <c:v>6023619.2517133802</c:v>
                </c:pt>
                <c:pt idx="13">
                  <c:v>7512875.9586486705</c:v>
                </c:pt>
                <c:pt idx="14">
                  <c:v>6383054.719445507</c:v>
                </c:pt>
                <c:pt idx="15">
                  <c:v>6279084.4642236019</c:v>
                </c:pt>
                <c:pt idx="16">
                  <c:v>5988364.6986317569</c:v>
                </c:pt>
                <c:pt idx="17">
                  <c:v>5954184.4178302903</c:v>
                </c:pt>
                <c:pt idx="18">
                  <c:v>5956580.446197181</c:v>
                </c:pt>
                <c:pt idx="19">
                  <c:v>6239168.7425776385</c:v>
                </c:pt>
                <c:pt idx="20">
                  <c:v>5844609.1315184049</c:v>
                </c:pt>
                <c:pt idx="21">
                  <c:v>6324654.5541832671</c:v>
                </c:pt>
                <c:pt idx="22">
                  <c:v>6148763.3316795873</c:v>
                </c:pt>
                <c:pt idx="23">
                  <c:v>6832304.0167731633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B-41AC-861D-97156E70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703551"/>
        <c:axId val="1872704799"/>
      </c:lineChart>
      <c:dateAx>
        <c:axId val="187270355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2704799"/>
        <c:crosses val="autoZero"/>
        <c:auto val="1"/>
        <c:lblOffset val="100"/>
        <c:baseTimeUnit val="months"/>
      </c:dateAx>
      <c:valAx>
        <c:axId val="1872704799"/>
        <c:scaling>
          <c:orientation val="minMax"/>
          <c:min val="3000000"/>
        </c:scaling>
        <c:delete val="1"/>
        <c:axPos val="l"/>
        <c:numFmt formatCode="#,##0" sourceLinked="1"/>
        <c:majorTickMark val="out"/>
        <c:minorTickMark val="none"/>
        <c:tickLblPos val="nextTo"/>
        <c:crossAx val="187270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штуки!$CA$1:$CX$1</c:f>
              <c:numCache>
                <c:formatCode>mmm\-yy</c:formatCode>
                <c:ptCount val="24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</c:numCache>
            </c:numRef>
          </c:cat>
          <c:val>
            <c:numRef>
              <c:f>штуки!$CA$87:$CX$87</c:f>
              <c:numCache>
                <c:formatCode>0.0%</c:formatCode>
                <c:ptCount val="24"/>
                <c:pt idx="0">
                  <c:v>3.0006523157208087E-2</c:v>
                </c:pt>
                <c:pt idx="1">
                  <c:v>7.2727272727272724E-2</c:v>
                </c:pt>
                <c:pt idx="2">
                  <c:v>0.10817941952506596</c:v>
                </c:pt>
                <c:pt idx="3">
                  <c:v>8.8628762541806017E-2</c:v>
                </c:pt>
                <c:pt idx="4">
                  <c:v>8.17490494296578E-2</c:v>
                </c:pt>
                <c:pt idx="5">
                  <c:v>4.0207522697795074E-2</c:v>
                </c:pt>
                <c:pt idx="6">
                  <c:v>4.2236024844720499E-2</c:v>
                </c:pt>
                <c:pt idx="7">
                  <c:v>3.5714285714285712E-2</c:v>
                </c:pt>
                <c:pt idx="8">
                  <c:v>3.1201248049921998E-2</c:v>
                </c:pt>
                <c:pt idx="9">
                  <c:v>5.7919621749408984E-2</c:v>
                </c:pt>
                <c:pt idx="10">
                  <c:v>1.5503875968992248E-2</c:v>
                </c:pt>
                <c:pt idx="11">
                  <c:v>0.05</c:v>
                </c:pt>
                <c:pt idx="12">
                  <c:v>4.2843232716650435E-2</c:v>
                </c:pt>
                <c:pt idx="13">
                  <c:v>3.8940809968847349E-2</c:v>
                </c:pt>
                <c:pt idx="14">
                  <c:v>3.1531531531531529E-2</c:v>
                </c:pt>
                <c:pt idx="15">
                  <c:v>7.0745697896749518E-2</c:v>
                </c:pt>
                <c:pt idx="16">
                  <c:v>5.7971014492753624E-2</c:v>
                </c:pt>
                <c:pt idx="17">
                  <c:v>6.7567567567567571E-2</c:v>
                </c:pt>
                <c:pt idx="18">
                  <c:v>6.1224489795918366E-2</c:v>
                </c:pt>
                <c:pt idx="19">
                  <c:v>5.6338028169014086E-2</c:v>
                </c:pt>
                <c:pt idx="20">
                  <c:v>6.2111801242236024E-2</c:v>
                </c:pt>
                <c:pt idx="21">
                  <c:v>1.8404907975460124E-2</c:v>
                </c:pt>
                <c:pt idx="22">
                  <c:v>7.5697211155378488E-2</c:v>
                </c:pt>
                <c:pt idx="23">
                  <c:v>4.3927648578811367E-2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8-4A24-A336-E660AFC1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411695"/>
        <c:axId val="760415439"/>
      </c:lineChart>
      <c:dateAx>
        <c:axId val="7604116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415439"/>
        <c:crosses val="autoZero"/>
        <c:auto val="1"/>
        <c:lblOffset val="100"/>
        <c:baseTimeUnit val="months"/>
      </c:dateAx>
      <c:valAx>
        <c:axId val="7604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41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штуки!$CA$1:$CX$1</c:f>
              <c:numCache>
                <c:formatCode>mmm\-yy</c:formatCode>
                <c:ptCount val="24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  <c:pt idx="13">
                  <c:v>45292</c:v>
                </c:pt>
                <c:pt idx="14">
                  <c:v>45323</c:v>
                </c:pt>
                <c:pt idx="15">
                  <c:v>45352</c:v>
                </c:pt>
                <c:pt idx="16">
                  <c:v>45383</c:v>
                </c:pt>
                <c:pt idx="17">
                  <c:v>45413</c:v>
                </c:pt>
                <c:pt idx="18">
                  <c:v>45444</c:v>
                </c:pt>
                <c:pt idx="19">
                  <c:v>45474</c:v>
                </c:pt>
                <c:pt idx="20">
                  <c:v>45505</c:v>
                </c:pt>
                <c:pt idx="21">
                  <c:v>45536</c:v>
                </c:pt>
                <c:pt idx="22">
                  <c:v>45566</c:v>
                </c:pt>
                <c:pt idx="23">
                  <c:v>45597</c:v>
                </c:pt>
              </c:numCache>
            </c:numRef>
          </c:cat>
          <c:val>
            <c:numRef>
              <c:f>штуки!$CA$87:$CX$87</c:f>
              <c:numCache>
                <c:formatCode>0.0%</c:formatCode>
                <c:ptCount val="24"/>
                <c:pt idx="0">
                  <c:v>3.0006523157208087E-2</c:v>
                </c:pt>
                <c:pt idx="1">
                  <c:v>7.2727272727272724E-2</c:v>
                </c:pt>
                <c:pt idx="2">
                  <c:v>0.10817941952506596</c:v>
                </c:pt>
                <c:pt idx="3">
                  <c:v>8.8628762541806017E-2</c:v>
                </c:pt>
                <c:pt idx="4">
                  <c:v>8.17490494296578E-2</c:v>
                </c:pt>
                <c:pt idx="5">
                  <c:v>4.0207522697795074E-2</c:v>
                </c:pt>
                <c:pt idx="6">
                  <c:v>4.2236024844720499E-2</c:v>
                </c:pt>
                <c:pt idx="7">
                  <c:v>3.5714285714285712E-2</c:v>
                </c:pt>
                <c:pt idx="8">
                  <c:v>3.1201248049921998E-2</c:v>
                </c:pt>
                <c:pt idx="9">
                  <c:v>5.7919621749408984E-2</c:v>
                </c:pt>
                <c:pt idx="10">
                  <c:v>1.5503875968992248E-2</c:v>
                </c:pt>
                <c:pt idx="11">
                  <c:v>0.05</c:v>
                </c:pt>
                <c:pt idx="12">
                  <c:v>4.2843232716650435E-2</c:v>
                </c:pt>
                <c:pt idx="13">
                  <c:v>3.8940809968847349E-2</c:v>
                </c:pt>
                <c:pt idx="14">
                  <c:v>3.1531531531531529E-2</c:v>
                </c:pt>
                <c:pt idx="15">
                  <c:v>7.0745697896749518E-2</c:v>
                </c:pt>
                <c:pt idx="16">
                  <c:v>5.7971014492753624E-2</c:v>
                </c:pt>
                <c:pt idx="17">
                  <c:v>6.7567567567567571E-2</c:v>
                </c:pt>
                <c:pt idx="18">
                  <c:v>6.1224489795918366E-2</c:v>
                </c:pt>
                <c:pt idx="19">
                  <c:v>5.6338028169014086E-2</c:v>
                </c:pt>
                <c:pt idx="20">
                  <c:v>6.2111801242236024E-2</c:v>
                </c:pt>
                <c:pt idx="21">
                  <c:v>1.8404907975460124E-2</c:v>
                </c:pt>
                <c:pt idx="22">
                  <c:v>7.5697211155378488E-2</c:v>
                </c:pt>
                <c:pt idx="23">
                  <c:v>4.3927648578811367E-2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8-450B-898D-7F1F4DACA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411695"/>
        <c:axId val="760415439"/>
      </c:lineChart>
      <c:dateAx>
        <c:axId val="7604116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415439"/>
        <c:crosses val="autoZero"/>
        <c:auto val="1"/>
        <c:lblOffset val="100"/>
        <c:baseTimeUnit val="months"/>
      </c:dateAx>
      <c:valAx>
        <c:axId val="7604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41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рубли!$BZ$1:$CW$1</c:f>
              <c:numCache>
                <c:formatCode>mmm\-yy</c:formatCode>
                <c:ptCount val="24"/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  <c:pt idx="16">
                  <c:v>45352</c:v>
                </c:pt>
                <c:pt idx="17">
                  <c:v>45383</c:v>
                </c:pt>
                <c:pt idx="18">
                  <c:v>45413</c:v>
                </c:pt>
                <c:pt idx="19">
                  <c:v>45444</c:v>
                </c:pt>
                <c:pt idx="20">
                  <c:v>45474</c:v>
                </c:pt>
                <c:pt idx="21">
                  <c:v>45505</c:v>
                </c:pt>
                <c:pt idx="22">
                  <c:v>45536</c:v>
                </c:pt>
                <c:pt idx="23">
                  <c:v>45566</c:v>
                </c:pt>
              </c:numCache>
            </c:numRef>
          </c:cat>
          <c:val>
            <c:numRef>
              <c:f>рубли!$BZ$87:$CW$87</c:f>
              <c:numCache>
                <c:formatCode>0.0%</c:formatCode>
                <c:ptCount val="24"/>
                <c:pt idx="1">
                  <c:v>2.4753683675182599E-2</c:v>
                </c:pt>
                <c:pt idx="2">
                  <c:v>5.4443503203603735E-2</c:v>
                </c:pt>
                <c:pt idx="3">
                  <c:v>8.4192163803537015E-2</c:v>
                </c:pt>
                <c:pt idx="4">
                  <c:v>6.2946975051956469E-2</c:v>
                </c:pt>
                <c:pt idx="5">
                  <c:v>6.6847486524930375E-2</c:v>
                </c:pt>
                <c:pt idx="6">
                  <c:v>3.8807029171334662E-2</c:v>
                </c:pt>
                <c:pt idx="7">
                  <c:v>3.8319078696313374E-2</c:v>
                </c:pt>
                <c:pt idx="8">
                  <c:v>3.3396162633634159E-2</c:v>
                </c:pt>
                <c:pt idx="9">
                  <c:v>2.9490444696961753E-2</c:v>
                </c:pt>
                <c:pt idx="10">
                  <c:v>4.250002305391571E-2</c:v>
                </c:pt>
                <c:pt idx="11">
                  <c:v>1.4014552701836243E-2</c:v>
                </c:pt>
                <c:pt idx="12">
                  <c:v>4.5754525045036562E-2</c:v>
                </c:pt>
                <c:pt idx="13">
                  <c:v>3.8666907476993841E-2</c:v>
                </c:pt>
                <c:pt idx="14">
                  <c:v>3.3879600448953384E-2</c:v>
                </c:pt>
                <c:pt idx="15">
                  <c:v>2.1440808259315318E-2</c:v>
                </c:pt>
                <c:pt idx="16">
                  <c:v>6.1814339829096974E-2</c:v>
                </c:pt>
                <c:pt idx="17">
                  <c:v>5.3929731788863136E-2</c:v>
                </c:pt>
                <c:pt idx="18">
                  <c:v>6.4440015980184021E-2</c:v>
                </c:pt>
                <c:pt idx="19">
                  <c:v>6.0437879676720353E-2</c:v>
                </c:pt>
                <c:pt idx="20">
                  <c:v>6.4456755358129461E-2</c:v>
                </c:pt>
                <c:pt idx="21">
                  <c:v>5.5475356005665083E-2</c:v>
                </c:pt>
                <c:pt idx="22">
                  <c:v>1.8704248218947995E-2</c:v>
                </c:pt>
                <c:pt idx="23">
                  <c:v>6.5747455558354304E-2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0-4690-A5FB-6C4870B0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411695"/>
        <c:axId val="760415439"/>
      </c:lineChart>
      <c:dateAx>
        <c:axId val="7604116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415439"/>
        <c:crosses val="autoZero"/>
        <c:auto val="1"/>
        <c:lblOffset val="100"/>
        <c:baseTimeUnit val="months"/>
      </c:dateAx>
      <c:valAx>
        <c:axId val="7604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41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рубли!$BZ$1:$CW$1</c:f>
              <c:numCache>
                <c:formatCode>mmm\-yy</c:formatCode>
                <c:ptCount val="24"/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  <c:pt idx="16">
                  <c:v>45352</c:v>
                </c:pt>
                <c:pt idx="17">
                  <c:v>45383</c:v>
                </c:pt>
                <c:pt idx="18">
                  <c:v>45413</c:v>
                </c:pt>
                <c:pt idx="19">
                  <c:v>45444</c:v>
                </c:pt>
                <c:pt idx="20">
                  <c:v>45474</c:v>
                </c:pt>
                <c:pt idx="21">
                  <c:v>45505</c:v>
                </c:pt>
                <c:pt idx="22">
                  <c:v>45536</c:v>
                </c:pt>
                <c:pt idx="23">
                  <c:v>45566</c:v>
                </c:pt>
              </c:numCache>
            </c:numRef>
          </c:cat>
          <c:val>
            <c:numRef>
              <c:f>рубли!$BZ$87:$CW$87</c:f>
              <c:numCache>
                <c:formatCode>0.0%</c:formatCode>
                <c:ptCount val="24"/>
                <c:pt idx="1">
                  <c:v>2.4753683675182599E-2</c:v>
                </c:pt>
                <c:pt idx="2">
                  <c:v>5.4443503203603735E-2</c:v>
                </c:pt>
                <c:pt idx="3">
                  <c:v>8.4192163803537015E-2</c:v>
                </c:pt>
                <c:pt idx="4">
                  <c:v>6.2946975051956469E-2</c:v>
                </c:pt>
                <c:pt idx="5">
                  <c:v>6.6847486524930375E-2</c:v>
                </c:pt>
                <c:pt idx="6">
                  <c:v>3.8807029171334662E-2</c:v>
                </c:pt>
                <c:pt idx="7">
                  <c:v>3.8319078696313374E-2</c:v>
                </c:pt>
                <c:pt idx="8">
                  <c:v>3.3396162633634159E-2</c:v>
                </c:pt>
                <c:pt idx="9">
                  <c:v>2.9490444696961753E-2</c:v>
                </c:pt>
                <c:pt idx="10">
                  <c:v>4.250002305391571E-2</c:v>
                </c:pt>
                <c:pt idx="11">
                  <c:v>1.4014552701836243E-2</c:v>
                </c:pt>
                <c:pt idx="12">
                  <c:v>4.5754525045036562E-2</c:v>
                </c:pt>
                <c:pt idx="13">
                  <c:v>3.8666907476993841E-2</c:v>
                </c:pt>
                <c:pt idx="14">
                  <c:v>3.3879600448953384E-2</c:v>
                </c:pt>
                <c:pt idx="15">
                  <c:v>2.1440808259315318E-2</c:v>
                </c:pt>
                <c:pt idx="16">
                  <c:v>6.1814339829096974E-2</c:v>
                </c:pt>
                <c:pt idx="17">
                  <c:v>5.3929731788863136E-2</c:v>
                </c:pt>
                <c:pt idx="18">
                  <c:v>6.4440015980184021E-2</c:v>
                </c:pt>
                <c:pt idx="19">
                  <c:v>6.0437879676720353E-2</c:v>
                </c:pt>
                <c:pt idx="20">
                  <c:v>6.4456755358129461E-2</c:v>
                </c:pt>
                <c:pt idx="21">
                  <c:v>5.5475356005665083E-2</c:v>
                </c:pt>
                <c:pt idx="22">
                  <c:v>1.8704248218947995E-2</c:v>
                </c:pt>
                <c:pt idx="23">
                  <c:v>6.5747455558354304E-2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0-4B43-B6CC-E9BDC0DEB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411695"/>
        <c:axId val="760415439"/>
      </c:lineChart>
      <c:dateAx>
        <c:axId val="7604116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415439"/>
        <c:crosses val="autoZero"/>
        <c:auto val="1"/>
        <c:lblOffset val="100"/>
        <c:baseTimeUnit val="months"/>
      </c:dateAx>
      <c:valAx>
        <c:axId val="7604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41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рубли!$BZ$1:$CW$1</c:f>
              <c:numCache>
                <c:formatCode>mmm\-yy</c:formatCode>
                <c:ptCount val="24"/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  <c:pt idx="16">
                  <c:v>45352</c:v>
                </c:pt>
                <c:pt idx="17">
                  <c:v>45383</c:v>
                </c:pt>
                <c:pt idx="18">
                  <c:v>45413</c:v>
                </c:pt>
                <c:pt idx="19">
                  <c:v>45444</c:v>
                </c:pt>
                <c:pt idx="20">
                  <c:v>45474</c:v>
                </c:pt>
                <c:pt idx="21">
                  <c:v>45505</c:v>
                </c:pt>
                <c:pt idx="22">
                  <c:v>45536</c:v>
                </c:pt>
                <c:pt idx="23">
                  <c:v>45566</c:v>
                </c:pt>
              </c:numCache>
            </c:numRef>
          </c:cat>
          <c:val>
            <c:numRef>
              <c:f>рубли!$BZ$87:$CW$87</c:f>
              <c:numCache>
                <c:formatCode>0.0%</c:formatCode>
                <c:ptCount val="24"/>
                <c:pt idx="1">
                  <c:v>2.4753683675182599E-2</c:v>
                </c:pt>
                <c:pt idx="2">
                  <c:v>5.4443503203603735E-2</c:v>
                </c:pt>
                <c:pt idx="3">
                  <c:v>8.4192163803537015E-2</c:v>
                </c:pt>
                <c:pt idx="4">
                  <c:v>6.2946975051956469E-2</c:v>
                </c:pt>
                <c:pt idx="5">
                  <c:v>6.6847486524930375E-2</c:v>
                </c:pt>
                <c:pt idx="6">
                  <c:v>3.8807029171334662E-2</c:v>
                </c:pt>
                <c:pt idx="7">
                  <c:v>3.8319078696313374E-2</c:v>
                </c:pt>
                <c:pt idx="8">
                  <c:v>3.3396162633634159E-2</c:v>
                </c:pt>
                <c:pt idx="9">
                  <c:v>2.9490444696961753E-2</c:v>
                </c:pt>
                <c:pt idx="10">
                  <c:v>4.250002305391571E-2</c:v>
                </c:pt>
                <c:pt idx="11">
                  <c:v>1.4014552701836243E-2</c:v>
                </c:pt>
                <c:pt idx="12">
                  <c:v>4.5754525045036562E-2</c:v>
                </c:pt>
                <c:pt idx="13">
                  <c:v>3.8666907476993841E-2</c:v>
                </c:pt>
                <c:pt idx="14">
                  <c:v>3.3879600448953384E-2</c:v>
                </c:pt>
                <c:pt idx="15">
                  <c:v>2.1440808259315318E-2</c:v>
                </c:pt>
                <c:pt idx="16">
                  <c:v>6.1814339829096974E-2</c:v>
                </c:pt>
                <c:pt idx="17">
                  <c:v>5.3929731788863136E-2</c:v>
                </c:pt>
                <c:pt idx="18">
                  <c:v>6.4440015980184021E-2</c:v>
                </c:pt>
                <c:pt idx="19">
                  <c:v>6.0437879676720353E-2</c:v>
                </c:pt>
                <c:pt idx="20">
                  <c:v>6.4456755358129461E-2</c:v>
                </c:pt>
                <c:pt idx="21">
                  <c:v>5.5475356005665083E-2</c:v>
                </c:pt>
                <c:pt idx="22">
                  <c:v>1.8704248218947995E-2</c:v>
                </c:pt>
                <c:pt idx="23">
                  <c:v>6.5747455558354304E-2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F-41BB-B10E-5F5E20BF4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411695"/>
        <c:axId val="760415439"/>
      </c:lineChart>
      <c:dateAx>
        <c:axId val="7604116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415439"/>
        <c:crosses val="autoZero"/>
        <c:auto val="1"/>
        <c:lblOffset val="100"/>
        <c:baseTimeUnit val="months"/>
      </c:dateAx>
      <c:valAx>
        <c:axId val="7604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41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рубли!$BZ$1:$CW$1</c:f>
              <c:numCache>
                <c:formatCode>mmm\-yy</c:formatCode>
                <c:ptCount val="24"/>
                <c:pt idx="1">
                  <c:v>44896</c:v>
                </c:pt>
                <c:pt idx="2">
                  <c:v>44927</c:v>
                </c:pt>
                <c:pt idx="3">
                  <c:v>44958</c:v>
                </c:pt>
                <c:pt idx="4">
                  <c:v>44986</c:v>
                </c:pt>
                <c:pt idx="5">
                  <c:v>45017</c:v>
                </c:pt>
                <c:pt idx="6">
                  <c:v>45047</c:v>
                </c:pt>
                <c:pt idx="7">
                  <c:v>45078</c:v>
                </c:pt>
                <c:pt idx="8">
                  <c:v>45108</c:v>
                </c:pt>
                <c:pt idx="9">
                  <c:v>45139</c:v>
                </c:pt>
                <c:pt idx="10">
                  <c:v>45170</c:v>
                </c:pt>
                <c:pt idx="11">
                  <c:v>45200</c:v>
                </c:pt>
                <c:pt idx="12">
                  <c:v>45231</c:v>
                </c:pt>
                <c:pt idx="13">
                  <c:v>45261</c:v>
                </c:pt>
                <c:pt idx="14">
                  <c:v>45292</c:v>
                </c:pt>
                <c:pt idx="15">
                  <c:v>45323</c:v>
                </c:pt>
                <c:pt idx="16">
                  <c:v>45352</c:v>
                </c:pt>
                <c:pt idx="17">
                  <c:v>45383</c:v>
                </c:pt>
                <c:pt idx="18">
                  <c:v>45413</c:v>
                </c:pt>
                <c:pt idx="19">
                  <c:v>45444</c:v>
                </c:pt>
                <c:pt idx="20">
                  <c:v>45474</c:v>
                </c:pt>
                <c:pt idx="21">
                  <c:v>45505</c:v>
                </c:pt>
                <c:pt idx="22">
                  <c:v>45536</c:v>
                </c:pt>
                <c:pt idx="23">
                  <c:v>45566</c:v>
                </c:pt>
              </c:numCache>
            </c:numRef>
          </c:cat>
          <c:val>
            <c:numRef>
              <c:f>рубли!$BZ$87:$CW$87</c:f>
              <c:numCache>
                <c:formatCode>0.0%</c:formatCode>
                <c:ptCount val="24"/>
                <c:pt idx="1">
                  <c:v>2.4753683675182599E-2</c:v>
                </c:pt>
                <c:pt idx="2">
                  <c:v>5.4443503203603735E-2</c:v>
                </c:pt>
                <c:pt idx="3">
                  <c:v>8.4192163803537015E-2</c:v>
                </c:pt>
                <c:pt idx="4">
                  <c:v>6.2946975051956469E-2</c:v>
                </c:pt>
                <c:pt idx="5">
                  <c:v>6.6847486524930375E-2</c:v>
                </c:pt>
                <c:pt idx="6">
                  <c:v>3.8807029171334662E-2</c:v>
                </c:pt>
                <c:pt idx="7">
                  <c:v>3.8319078696313374E-2</c:v>
                </c:pt>
                <c:pt idx="8">
                  <c:v>3.3396162633634159E-2</c:v>
                </c:pt>
                <c:pt idx="9">
                  <c:v>2.9490444696961753E-2</c:v>
                </c:pt>
                <c:pt idx="10">
                  <c:v>4.250002305391571E-2</c:v>
                </c:pt>
                <c:pt idx="11">
                  <c:v>1.4014552701836243E-2</c:v>
                </c:pt>
                <c:pt idx="12">
                  <c:v>4.5754525045036562E-2</c:v>
                </c:pt>
                <c:pt idx="13">
                  <c:v>3.8666907476993841E-2</c:v>
                </c:pt>
                <c:pt idx="14">
                  <c:v>3.3879600448953384E-2</c:v>
                </c:pt>
                <c:pt idx="15">
                  <c:v>2.1440808259315318E-2</c:v>
                </c:pt>
                <c:pt idx="16">
                  <c:v>6.1814339829096974E-2</c:v>
                </c:pt>
                <c:pt idx="17">
                  <c:v>5.3929731788863136E-2</c:v>
                </c:pt>
                <c:pt idx="18">
                  <c:v>6.4440015980184021E-2</c:v>
                </c:pt>
                <c:pt idx="19">
                  <c:v>6.0437879676720353E-2</c:v>
                </c:pt>
                <c:pt idx="20">
                  <c:v>6.4456755358129461E-2</c:v>
                </c:pt>
                <c:pt idx="21">
                  <c:v>5.5475356005665083E-2</c:v>
                </c:pt>
                <c:pt idx="22">
                  <c:v>1.8704248218947995E-2</c:v>
                </c:pt>
                <c:pt idx="23">
                  <c:v>6.5747455558354304E-2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2-4DF2-8173-D8033A77B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411695"/>
        <c:axId val="760415439"/>
      </c:lineChart>
      <c:dateAx>
        <c:axId val="7604116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415439"/>
        <c:crosses val="autoZero"/>
        <c:auto val="1"/>
        <c:lblOffset val="100"/>
        <c:baseTimeUnit val="months"/>
      </c:dateAx>
      <c:valAx>
        <c:axId val="7604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041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Объемы продаж  недвижимости, м2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Лист2!$A$1:$X$1</c:f>
              <c:numCache>
                <c:formatCode>mmm\-yy</c:formatCode>
                <c:ptCount val="24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</c:numCache>
            </c:numRef>
          </c:cat>
          <c:val>
            <c:numRef>
              <c:f>Лист2!$A$2:$X$2</c:f>
              <c:numCache>
                <c:formatCode>0</c:formatCode>
                <c:ptCount val="24"/>
                <c:pt idx="0">
                  <c:v>13371.38</c:v>
                </c:pt>
                <c:pt idx="1">
                  <c:v>19368.470000000027</c:v>
                </c:pt>
                <c:pt idx="2">
                  <c:v>31162.720000000027</c:v>
                </c:pt>
                <c:pt idx="3">
                  <c:v>28135.640000000032</c:v>
                </c:pt>
                <c:pt idx="4">
                  <c:v>38380.459999999963</c:v>
                </c:pt>
                <c:pt idx="5">
                  <c:v>41051.539999999964</c:v>
                </c:pt>
                <c:pt idx="6" formatCode="#,##0">
                  <c:v>41524.570000000065</c:v>
                </c:pt>
                <c:pt idx="7" formatCode="#,##0">
                  <c:v>63679.689999999981</c:v>
                </c:pt>
                <c:pt idx="8" formatCode="#,##0">
                  <c:v>85520.669999999984</c:v>
                </c:pt>
                <c:pt idx="9" formatCode="#,##0">
                  <c:v>64296.257499999956</c:v>
                </c:pt>
                <c:pt idx="10" formatCode="#,##0">
                  <c:v>62757.680000000022</c:v>
                </c:pt>
                <c:pt idx="11" formatCode="#,##0">
                  <c:v>50747.698362359202</c:v>
                </c:pt>
                <c:pt idx="12" formatCode="#,##0">
                  <c:v>32301.60999999995</c:v>
                </c:pt>
                <c:pt idx="13" formatCode="#,##0">
                  <c:v>24995.359999999975</c:v>
                </c:pt>
                <c:pt idx="14" formatCode="#,##0">
                  <c:v>28191.58000000006</c:v>
                </c:pt>
                <c:pt idx="15" formatCode="#,##0">
                  <c:v>26436.019999999935</c:v>
                </c:pt>
                <c:pt idx="16" formatCode="#,##0">
                  <c:v>29762.14199999992</c:v>
                </c:pt>
                <c:pt idx="17" formatCode="#,##0">
                  <c:v>47923.12000000009</c:v>
                </c:pt>
                <c:pt idx="18" formatCode="#,##0">
                  <c:v>15549.839999999978</c:v>
                </c:pt>
                <c:pt idx="19" formatCode="#,##0">
                  <c:v>16568.240000000074</c:v>
                </c:pt>
                <c:pt idx="20" formatCode="#,##0">
                  <c:v>33634.370000000017</c:v>
                </c:pt>
                <c:pt idx="21" formatCode="#,##0">
                  <c:v>26201.789999999968</c:v>
                </c:pt>
                <c:pt idx="22" formatCode="#,##0">
                  <c:v>19482.280000000042</c:v>
                </c:pt>
                <c:pt idx="23" formatCode="#,##0">
                  <c:v>16383.509999999944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7-4B96-A4AB-B707E4FFC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95871"/>
        <c:axId val="489689631"/>
      </c:lineChart>
      <c:dateAx>
        <c:axId val="48969587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689631"/>
        <c:crosses val="autoZero"/>
        <c:auto val="1"/>
        <c:lblOffset val="100"/>
        <c:baseTimeUnit val="months"/>
      </c:dateAx>
      <c:valAx>
        <c:axId val="4896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6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стоимости 1 кв . м.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Лист1!$BZ$93</c:f>
              <c:strCache>
                <c:ptCount val="1"/>
                <c:pt idx="0">
                  <c:v>Рынок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Лист1!$CA$1:$CX$1</c:f>
              <c:numCache>
                <c:formatCode>mmm\-yy</c:formatCode>
                <c:ptCount val="24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</c:numCache>
            </c:numRef>
          </c:cat>
          <c:val>
            <c:numRef>
              <c:f>Лист1!$CA$93:$CX$93</c:f>
              <c:numCache>
                <c:formatCode>#,##0</c:formatCode>
                <c:ptCount val="24"/>
                <c:pt idx="0">
                  <c:v>88233.591111762653</c:v>
                </c:pt>
                <c:pt idx="1">
                  <c:v>93169.470039708758</c:v>
                </c:pt>
                <c:pt idx="2">
                  <c:v>104994.20089870197</c:v>
                </c:pt>
                <c:pt idx="3">
                  <c:v>94112.256228754602</c:v>
                </c:pt>
                <c:pt idx="4">
                  <c:v>91883.902817214883</c:v>
                </c:pt>
                <c:pt idx="5">
                  <c:v>92034.754857430526</c:v>
                </c:pt>
                <c:pt idx="6">
                  <c:v>96640.416901848585</c:v>
                </c:pt>
                <c:pt idx="7">
                  <c:v>98183.639157634112</c:v>
                </c:pt>
                <c:pt idx="8">
                  <c:v>107366.90714361805</c:v>
                </c:pt>
                <c:pt idx="9">
                  <c:v>107397.70673028682</c:v>
                </c:pt>
                <c:pt idx="10">
                  <c:v>106097.32267296255</c:v>
                </c:pt>
                <c:pt idx="11">
                  <c:v>121849.49887254395</c:v>
                </c:pt>
                <c:pt idx="12">
                  <c:v>119720.45850346149</c:v>
                </c:pt>
                <c:pt idx="13">
                  <c:v>133453.44598517541</c:v>
                </c:pt>
                <c:pt idx="14">
                  <c:v>118416.12347622919</c:v>
                </c:pt>
                <c:pt idx="15">
                  <c:v>114722.1781576806</c:v>
                </c:pt>
                <c:pt idx="16">
                  <c:v>119114.81040544763</c:v>
                </c:pt>
                <c:pt idx="17">
                  <c:v>115671.63600783897</c:v>
                </c:pt>
                <c:pt idx="18">
                  <c:v>108790.11274199616</c:v>
                </c:pt>
                <c:pt idx="19">
                  <c:v>121256.83446823507</c:v>
                </c:pt>
                <c:pt idx="20">
                  <c:v>114022.14725092954</c:v>
                </c:pt>
                <c:pt idx="21">
                  <c:v>121174.03376639549</c:v>
                </c:pt>
                <c:pt idx="22">
                  <c:v>122140.29412163228</c:v>
                </c:pt>
                <c:pt idx="23">
                  <c:v>130528.26636355749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F-4B02-B3C6-82C3A19C52C7}"/>
            </c:ext>
          </c:extLst>
        </c:ser>
        <c:ser>
          <c:idx val="1"/>
          <c:order val="1"/>
          <c:tx>
            <c:strRef>
              <c:f>Лист1!$BZ$94</c:f>
              <c:strCache>
                <c:ptCount val="1"/>
                <c:pt idx="0">
                  <c:v>Амград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Лист1!$CA$1:$CX$1</c:f>
              <c:numCache>
                <c:formatCode>mmm\-yy</c:formatCode>
                <c:ptCount val="24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</c:numCache>
            </c:numRef>
          </c:cat>
          <c:val>
            <c:numRef>
              <c:f>Лист1!$CA$94:$CX$94</c:f>
              <c:numCache>
                <c:formatCode>#,##0</c:formatCode>
                <c:ptCount val="24"/>
                <c:pt idx="0">
                  <c:v>84698.380104700162</c:v>
                </c:pt>
                <c:pt idx="1">
                  <c:v>83812.710391014349</c:v>
                </c:pt>
                <c:pt idx="2">
                  <c:v>85016.063635161758</c:v>
                </c:pt>
                <c:pt idx="3">
                  <c:v>87509.347281616487</c:v>
                </c:pt>
                <c:pt idx="4">
                  <c:v>87056.093853170751</c:v>
                </c:pt>
                <c:pt idx="5">
                  <c:v>91041.449000766894</c:v>
                </c:pt>
                <c:pt idx="6">
                  <c:v>93041.647806164867</c:v>
                </c:pt>
                <c:pt idx="7">
                  <c:v>98253.348660617921</c:v>
                </c:pt>
                <c:pt idx="8">
                  <c:v>93239.950507965797</c:v>
                </c:pt>
                <c:pt idx="9">
                  <c:v>99774.497994700534</c:v>
                </c:pt>
                <c:pt idx="10">
                  <c:v>97247.4521380511</c:v>
                </c:pt>
                <c:pt idx="11">
                  <c:v>98384.121171721141</c:v>
                </c:pt>
                <c:pt idx="12">
                  <c:v>104616.84840620962</c:v>
                </c:pt>
                <c:pt idx="13">
                  <c:v>102862.745591827</c:v>
                </c:pt>
                <c:pt idx="14">
                  <c:v>106747.12436761061</c:v>
                </c:pt>
                <c:pt idx="15">
                  <c:v>107197.00329669515</c:v>
                </c:pt>
                <c:pt idx="16">
                  <c:v>114035.94466602607</c:v>
                </c:pt>
                <c:pt idx="17">
                  <c:v>111467.20476972993</c:v>
                </c:pt>
                <c:pt idx="18">
                  <c:v>113446.89694636788</c:v>
                </c:pt>
                <c:pt idx="19">
                  <c:v>120406.51078196176</c:v>
                </c:pt>
                <c:pt idx="20">
                  <c:v>113674.20656438119</c:v>
                </c:pt>
                <c:pt idx="21">
                  <c:v>114554.33228152056</c:v>
                </c:pt>
                <c:pt idx="22">
                  <c:v>119585.56610045371</c:v>
                </c:pt>
                <c:pt idx="23">
                  <c:v>129817.72067928592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F-4B02-B3C6-82C3A19C52C7}"/>
            </c:ext>
          </c:extLst>
        </c:ser>
        <c:ser>
          <c:idx val="2"/>
          <c:order val="2"/>
          <c:tx>
            <c:v>Южный город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Лист1!$CA$1:$CX$1</c:f>
              <c:numCache>
                <c:formatCode>mmm\-yy</c:formatCode>
                <c:ptCount val="24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</c:numCache>
            </c:numRef>
          </c:cat>
          <c:val>
            <c:numRef>
              <c:f>Лист1!$CA$95:$CX$95</c:f>
              <c:numCache>
                <c:formatCode>#,##0</c:formatCode>
                <c:ptCount val="24"/>
                <c:pt idx="0">
                  <c:v>84104.497508626329</c:v>
                </c:pt>
                <c:pt idx="1">
                  <c:v>84808.738354577916</c:v>
                </c:pt>
                <c:pt idx="2">
                  <c:v>87995.785895977024</c:v>
                </c:pt>
                <c:pt idx="3">
                  <c:v>85831.581702666706</c:v>
                </c:pt>
                <c:pt idx="4">
                  <c:v>86994.499141515102</c:v>
                </c:pt>
                <c:pt idx="5">
                  <c:v>85848.429718350933</c:v>
                </c:pt>
                <c:pt idx="6">
                  <c:v>86174.509689853192</c:v>
                </c:pt>
                <c:pt idx="7">
                  <c:v>91332.462330335606</c:v>
                </c:pt>
                <c:pt idx="8">
                  <c:v>98320.798079731496</c:v>
                </c:pt>
                <c:pt idx="9">
                  <c:v>99666.478393266967</c:v>
                </c:pt>
                <c:pt idx="10">
                  <c:v>99290.625882673339</c:v>
                </c:pt>
                <c:pt idx="11">
                  <c:v>95352.15868807098</c:v>
                </c:pt>
                <c:pt idx="12">
                  <c:v>89188.783163881279</c:v>
                </c:pt>
                <c:pt idx="13">
                  <c:v>100162.61421589504</c:v>
                </c:pt>
                <c:pt idx="14">
                  <c:v>98381.694503428313</c:v>
                </c:pt>
                <c:pt idx="15">
                  <c:v>96996.713594207336</c:v>
                </c:pt>
                <c:pt idx="16">
                  <c:v>97127.783612437794</c:v>
                </c:pt>
                <c:pt idx="17">
                  <c:v>99089.037712946054</c:v>
                </c:pt>
                <c:pt idx="18">
                  <c:v>104329.49208459606</c:v>
                </c:pt>
                <c:pt idx="19">
                  <c:v>101870.24672532662</c:v>
                </c:pt>
                <c:pt idx="20">
                  <c:v>104008.78153564865</c:v>
                </c:pt>
                <c:pt idx="21">
                  <c:v>107983.19463322643</c:v>
                </c:pt>
                <c:pt idx="22">
                  <c:v>106051.63509132329</c:v>
                </c:pt>
                <c:pt idx="23">
                  <c:v>110681.74214017976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F-4B02-B3C6-82C3A19C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51759"/>
        <c:axId val="1126853423"/>
      </c:lineChart>
      <c:dateAx>
        <c:axId val="1126851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853423"/>
        <c:crosses val="autoZero"/>
        <c:auto val="1"/>
        <c:lblOffset val="100"/>
        <c:baseTimeUnit val="months"/>
      </c:dateAx>
      <c:valAx>
        <c:axId val="112685342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85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Продажи</a:t>
            </a:r>
            <a:r>
              <a:rPr lang="en-US" sz="1600" b="1" baseline="0"/>
              <a:t> </a:t>
            </a:r>
            <a:r>
              <a:rPr lang="ru-RU" sz="1600" b="1" baseline="0"/>
              <a:t>помесячно</a:t>
            </a:r>
            <a:r>
              <a:rPr lang="ru-RU" sz="1600" b="1"/>
              <a:t>,</a:t>
            </a:r>
            <a:r>
              <a:rPr lang="ru-RU" sz="1600" b="1" baseline="0"/>
              <a:t> кв. м.</a:t>
            </a:r>
            <a:endParaRPr lang="ru-RU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1566908719467964E-2"/>
          <c:y val="0.22726851851851851"/>
          <c:w val="0.94691121848547166"/>
          <c:h val="0.551142459414633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18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Лист1!$CA$1:$CX$1</c:f>
              <c:numCache>
                <c:formatCode>mmm\-yy</c:formatCode>
                <c:ptCount val="24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</c:numCache>
            </c:numRef>
          </c:cat>
          <c:val>
            <c:numRef>
              <c:f>Лист1!$CA$82:$CX$82</c:f>
              <c:numCache>
                <c:formatCode>#,##0</c:formatCode>
                <c:ptCount val="24"/>
                <c:pt idx="0">
                  <c:v>13371.379999999996</c:v>
                </c:pt>
                <c:pt idx="1">
                  <c:v>19368.470000000019</c:v>
                </c:pt>
                <c:pt idx="2">
                  <c:v>31162.720000000027</c:v>
                </c:pt>
                <c:pt idx="3">
                  <c:v>28135.640000000029</c:v>
                </c:pt>
                <c:pt idx="4">
                  <c:v>38380.459999999963</c:v>
                </c:pt>
                <c:pt idx="5">
                  <c:v>41051.539999999964</c:v>
                </c:pt>
                <c:pt idx="6">
                  <c:v>41524.570000000058</c:v>
                </c:pt>
                <c:pt idx="7">
                  <c:v>63679.689999999988</c:v>
                </c:pt>
                <c:pt idx="8">
                  <c:v>85520.669999999984</c:v>
                </c:pt>
                <c:pt idx="9">
                  <c:v>64296.257499999956</c:v>
                </c:pt>
                <c:pt idx="10">
                  <c:v>62757.680000000022</c:v>
                </c:pt>
                <c:pt idx="11">
                  <c:v>50747.698362359195</c:v>
                </c:pt>
                <c:pt idx="12">
                  <c:v>32301.609999999942</c:v>
                </c:pt>
                <c:pt idx="13">
                  <c:v>24995.359999999968</c:v>
                </c:pt>
                <c:pt idx="14">
                  <c:v>28191.580000000056</c:v>
                </c:pt>
                <c:pt idx="15">
                  <c:v>26436.019999999935</c:v>
                </c:pt>
                <c:pt idx="16">
                  <c:v>29762.14199999992</c:v>
                </c:pt>
                <c:pt idx="17">
                  <c:v>47923.120000000104</c:v>
                </c:pt>
                <c:pt idx="18">
                  <c:v>15549.83999999998</c:v>
                </c:pt>
                <c:pt idx="19">
                  <c:v>16568.240000000071</c:v>
                </c:pt>
                <c:pt idx="20">
                  <c:v>33420.570000000014</c:v>
                </c:pt>
                <c:pt idx="21">
                  <c:v>26201.789999999972</c:v>
                </c:pt>
                <c:pt idx="22">
                  <c:v>19482.28000000005</c:v>
                </c:pt>
                <c:pt idx="23">
                  <c:v>16383.50999999994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0-443B-A132-C8FC6B4F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484079"/>
        <c:axId val="1162487823"/>
      </c:lineChart>
      <c:dateAx>
        <c:axId val="116248407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487823"/>
        <c:crosses val="autoZero"/>
        <c:auto val="1"/>
        <c:lblOffset val="100"/>
        <c:baseTimeUnit val="months"/>
      </c:dateAx>
      <c:valAx>
        <c:axId val="116248782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16248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Продажи за 2023-2024,</a:t>
            </a:r>
            <a:r>
              <a:rPr lang="ru-RU" sz="1600" b="1" baseline="0"/>
              <a:t> кв.м.</a:t>
            </a:r>
            <a:endParaRPr lang="ru-RU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Лист1!$CY$1:$CZ$1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Лист1!$CY$82:$CZ$82</c:f>
              <c:numCache>
                <c:formatCode>#,##0</c:formatCode>
                <c:ptCount val="2"/>
                <c:pt idx="0">
                  <c:v>539996.77586235921</c:v>
                </c:pt>
                <c:pt idx="1">
                  <c:v>317216.06199999992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B-4FC8-A62F-E48CF7DEC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359695"/>
        <c:axId val="1151358031"/>
      </c:barChart>
      <c:catAx>
        <c:axId val="115135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358031"/>
        <c:crosses val="autoZero"/>
        <c:auto val="1"/>
        <c:lblAlgn val="ctr"/>
        <c:lblOffset val="100"/>
        <c:noMultiLvlLbl val="0"/>
      </c:catAx>
      <c:valAx>
        <c:axId val="115135803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15135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Лист1!$CA$1:$CX$1</c:f>
              <c:numCache>
                <c:formatCode>mmm\-yy</c:formatCode>
                <c:ptCount val="24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  <c:pt idx="12">
                  <c:v>45292</c:v>
                </c:pt>
                <c:pt idx="13">
                  <c:v>45323</c:v>
                </c:pt>
                <c:pt idx="14">
                  <c:v>45352</c:v>
                </c:pt>
                <c:pt idx="15">
                  <c:v>45383</c:v>
                </c:pt>
                <c:pt idx="16">
                  <c:v>45413</c:v>
                </c:pt>
                <c:pt idx="17">
                  <c:v>45444</c:v>
                </c:pt>
                <c:pt idx="18">
                  <c:v>45474</c:v>
                </c:pt>
                <c:pt idx="19">
                  <c:v>45505</c:v>
                </c:pt>
                <c:pt idx="20">
                  <c:v>45536</c:v>
                </c:pt>
                <c:pt idx="21">
                  <c:v>45566</c:v>
                </c:pt>
                <c:pt idx="22">
                  <c:v>45597</c:v>
                </c:pt>
                <c:pt idx="23">
                  <c:v>45627</c:v>
                </c:pt>
              </c:numCache>
            </c:numRef>
          </c:cat>
          <c:val>
            <c:numRef>
              <c:f>Лист1!$CA$90:$CX$90</c:f>
              <c:numCache>
                <c:formatCode>#,##0</c:formatCode>
                <c:ptCount val="24"/>
                <c:pt idx="0">
                  <c:v>275</c:v>
                </c:pt>
                <c:pt idx="1">
                  <c:v>379</c:v>
                </c:pt>
                <c:pt idx="2">
                  <c:v>598</c:v>
                </c:pt>
                <c:pt idx="3">
                  <c:v>526</c:v>
                </c:pt>
                <c:pt idx="4">
                  <c:v>771</c:v>
                </c:pt>
                <c:pt idx="5">
                  <c:v>805</c:v>
                </c:pt>
                <c:pt idx="6">
                  <c:v>868</c:v>
                </c:pt>
                <c:pt idx="7">
                  <c:v>1282</c:v>
                </c:pt>
                <c:pt idx="8">
                  <c:v>1692</c:v>
                </c:pt>
                <c:pt idx="9">
                  <c:v>1290</c:v>
                </c:pt>
                <c:pt idx="10">
                  <c:v>1180</c:v>
                </c:pt>
                <c:pt idx="11">
                  <c:v>1027</c:v>
                </c:pt>
                <c:pt idx="12">
                  <c:v>642</c:v>
                </c:pt>
                <c:pt idx="13">
                  <c:v>444</c:v>
                </c:pt>
                <c:pt idx="14">
                  <c:v>523</c:v>
                </c:pt>
                <c:pt idx="15">
                  <c:v>483</c:v>
                </c:pt>
                <c:pt idx="16">
                  <c:v>592</c:v>
                </c:pt>
                <c:pt idx="17">
                  <c:v>931</c:v>
                </c:pt>
                <c:pt idx="18">
                  <c:v>284</c:v>
                </c:pt>
                <c:pt idx="19">
                  <c:v>322</c:v>
                </c:pt>
                <c:pt idx="20">
                  <c:v>652</c:v>
                </c:pt>
                <c:pt idx="21">
                  <c:v>502</c:v>
                </c:pt>
                <c:pt idx="22">
                  <c:v>387</c:v>
                </c:pt>
                <c:pt idx="23">
                  <c:v>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E-4E04-BB96-8FECA9B9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145855"/>
        <c:axId val="881150847"/>
      </c:lineChart>
      <c:dateAx>
        <c:axId val="88114585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150847"/>
        <c:crosses val="autoZero"/>
        <c:auto val="1"/>
        <c:lblOffset val="100"/>
        <c:baseTimeUnit val="months"/>
      </c:dateAx>
      <c:valAx>
        <c:axId val="88115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114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Лист1!$CY$1:$CZ$1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Лист1!$CY$90:$CZ$90</c:f>
              <c:numCache>
                <c:formatCode>#,##0</c:formatCode>
                <c:ptCount val="2"/>
                <c:pt idx="0">
                  <c:v>10693</c:v>
                </c:pt>
                <c:pt idx="1">
                  <c:v>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985-AB83-944D38B9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342223"/>
        <c:axId val="1151338063"/>
      </c:barChart>
      <c:catAx>
        <c:axId val="11513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338063"/>
        <c:crosses val="autoZero"/>
        <c:auto val="1"/>
        <c:lblAlgn val="ctr"/>
        <c:lblOffset val="100"/>
        <c:noMultiLvlLbl val="0"/>
      </c:catAx>
      <c:valAx>
        <c:axId val="115133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134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Лист1!$DA$1:$DB$1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Лист1!$DA$8:$DB$8</c:f>
              <c:numCache>
                <c:formatCode>0.0%</c:formatCode>
                <c:ptCount val="2"/>
                <c:pt idx="0">
                  <c:v>4.4840823283307817E-2</c:v>
                </c:pt>
                <c:pt idx="1">
                  <c:v>5.2817565082817271E-2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E-46DA-827A-6046BA5BF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44687"/>
        <c:axId val="1126840943"/>
      </c:barChart>
      <c:catAx>
        <c:axId val="112684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840943"/>
        <c:crosses val="autoZero"/>
        <c:auto val="1"/>
        <c:lblAlgn val="ctr"/>
        <c:lblOffset val="100"/>
        <c:noMultiLvlLbl val="0"/>
      </c:catAx>
      <c:valAx>
        <c:axId val="1126840943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12684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стоиомсти 1 кв.м.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Лист1!$CY$1:$CZ$1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Лист1!$CY$93:$CZ$93</c:f>
              <c:numCache>
                <c:formatCode>#,##0</c:formatCode>
                <c:ptCount val="2"/>
                <c:pt idx="0">
                  <c:v>102599.69152015257</c:v>
                </c:pt>
                <c:pt idx="1">
                  <c:v>119372.57761780679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A-46ED-9D5C-EFB71B215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859247"/>
        <c:axId val="1126834287"/>
      </c:barChart>
      <c:catAx>
        <c:axId val="112685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6834287"/>
        <c:crosses val="autoZero"/>
        <c:auto val="1"/>
        <c:lblAlgn val="ctr"/>
        <c:lblOffset val="100"/>
        <c:noMultiLvlLbl val="0"/>
      </c:catAx>
      <c:valAx>
        <c:axId val="112683428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12685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Лист1!$CY$1:$CZ$1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Лист1!$CY$92:$CZ$92</c:f>
              <c:numCache>
                <c:formatCode>#,##0</c:formatCode>
                <c:ptCount val="2"/>
                <c:pt idx="0">
                  <c:v>5181287.0686762389</c:v>
                </c:pt>
                <c:pt idx="1">
                  <c:v>6233234.4004460908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5-4236-89D6-C9983C198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488239"/>
        <c:axId val="1162481583"/>
      </c:barChart>
      <c:catAx>
        <c:axId val="116248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481583"/>
        <c:crosses val="autoZero"/>
        <c:auto val="1"/>
        <c:lblAlgn val="ctr"/>
        <c:lblOffset val="100"/>
        <c:noMultiLvlLbl val="0"/>
      </c:catAx>
      <c:valAx>
        <c:axId val="11624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48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616323</xdr:colOff>
      <xdr:row>104</xdr:row>
      <xdr:rowOff>146795</xdr:rowOff>
    </xdr:from>
    <xdr:to>
      <xdr:col>119</xdr:col>
      <xdr:colOff>560294</xdr:colOff>
      <xdr:row>119</xdr:row>
      <xdr:rowOff>32495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FA19BB-1A51-539F-CCEC-D0E473291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80</xdr:col>
      <xdr:colOff>369792</xdr:colOff>
      <xdr:row>119</xdr:row>
      <xdr:rowOff>169208</xdr:rowOff>
    </xdr:from>
    <xdr:to>
      <xdr:col>92</xdr:col>
      <xdr:colOff>459439</xdr:colOff>
      <xdr:row>137</xdr:row>
      <xdr:rowOff>168088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177DF90-75F8-6F68-0F6B-30CBCC592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84</xdr:col>
      <xdr:colOff>224117</xdr:colOff>
      <xdr:row>140</xdr:row>
      <xdr:rowOff>68353</xdr:rowOff>
    </xdr:from>
    <xdr:to>
      <xdr:col>99</xdr:col>
      <xdr:colOff>358588</xdr:colOff>
      <xdr:row>156</xdr:row>
      <xdr:rowOff>134468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0B40B5A-453F-5720-92F4-78EE6F0DE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91</xdr:col>
      <xdr:colOff>448235</xdr:colOff>
      <xdr:row>108</xdr:row>
      <xdr:rowOff>33624</xdr:rowOff>
    </xdr:from>
    <xdr:to>
      <xdr:col>96</xdr:col>
      <xdr:colOff>761999</xdr:colOff>
      <xdr:row>122</xdr:row>
      <xdr:rowOff>109824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DE6F7C8-5B51-EB46-BD84-A4FBE4CCD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89</xdr:col>
      <xdr:colOff>246530</xdr:colOff>
      <xdr:row>99</xdr:row>
      <xdr:rowOff>79561</xdr:rowOff>
    </xdr:from>
    <xdr:to>
      <xdr:col>100</xdr:col>
      <xdr:colOff>403411</xdr:colOff>
      <xdr:row>114</xdr:row>
      <xdr:rowOff>155761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A144D73-585C-FC02-3C5E-0E996CEB2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96</xdr:col>
      <xdr:colOff>672352</xdr:colOff>
      <xdr:row>116</xdr:row>
      <xdr:rowOff>146795</xdr:rowOff>
    </xdr:from>
    <xdr:to>
      <xdr:col>102</xdr:col>
      <xdr:colOff>134470</xdr:colOff>
      <xdr:row>131</xdr:row>
      <xdr:rowOff>32495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5C7BCBE-4A35-D4F5-C870-5CB5E0307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106</xdr:col>
      <xdr:colOff>117661</xdr:colOff>
      <xdr:row>7</xdr:row>
      <xdr:rowOff>112065</xdr:rowOff>
    </xdr:from>
    <xdr:to>
      <xdr:col>113</xdr:col>
      <xdr:colOff>453838</xdr:colOff>
      <xdr:row>21</xdr:row>
      <xdr:rowOff>188265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3C6C8A5F-B098-C7E5-D8E0-05996BDD9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109</xdr:col>
      <xdr:colOff>437030</xdr:colOff>
      <xdr:row>87</xdr:row>
      <xdr:rowOff>179302</xdr:rowOff>
    </xdr:from>
    <xdr:to>
      <xdr:col>117</xdr:col>
      <xdr:colOff>168089</xdr:colOff>
      <xdr:row>102</xdr:row>
      <xdr:rowOff>65002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2539983-1BC5-4BF9-40C2-E3376BE35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106</xdr:col>
      <xdr:colOff>341778</xdr:colOff>
      <xdr:row>33</xdr:row>
      <xdr:rowOff>179301</xdr:rowOff>
    </xdr:from>
    <xdr:to>
      <xdr:col>114</xdr:col>
      <xdr:colOff>72837</xdr:colOff>
      <xdr:row>58</xdr:row>
      <xdr:rowOff>65001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92ABAC4-CF56-D278-B6CA-9CED3986A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106</xdr:col>
      <xdr:colOff>554691</xdr:colOff>
      <xdr:row>65</xdr:row>
      <xdr:rowOff>179302</xdr:rowOff>
    </xdr:from>
    <xdr:to>
      <xdr:col>114</xdr:col>
      <xdr:colOff>285750</xdr:colOff>
      <xdr:row>86</xdr:row>
      <xdr:rowOff>42590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513367EB-E194-8A50-069A-174EC46D8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70</xdr:col>
      <xdr:colOff>448237</xdr:colOff>
      <xdr:row>97</xdr:row>
      <xdr:rowOff>123271</xdr:rowOff>
    </xdr:from>
    <xdr:to>
      <xdr:col>86</xdr:col>
      <xdr:colOff>739589</xdr:colOff>
      <xdr:row>112</xdr:row>
      <xdr:rowOff>8971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588555C5-52CC-3CE9-034E-8574D9C2B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291354</xdr:colOff>
      <xdr:row>90</xdr:row>
      <xdr:rowOff>34736</xdr:rowOff>
    </xdr:from>
    <xdr:to>
      <xdr:col>96</xdr:col>
      <xdr:colOff>134471</xdr:colOff>
      <xdr:row>104</xdr:row>
      <xdr:rowOff>110936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41DA02-69F4-42CD-9200-54681E4D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79</xdr:col>
      <xdr:colOff>291354</xdr:colOff>
      <xdr:row>90</xdr:row>
      <xdr:rowOff>34736</xdr:rowOff>
    </xdr:from>
    <xdr:to>
      <xdr:col>97</xdr:col>
      <xdr:colOff>134471</xdr:colOff>
      <xdr:row>104</xdr:row>
      <xdr:rowOff>110936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8016061-99CA-4B08-9F5A-8077E1A6C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291354</xdr:colOff>
      <xdr:row>90</xdr:row>
      <xdr:rowOff>34736</xdr:rowOff>
    </xdr:from>
    <xdr:to>
      <xdr:col>95</xdr:col>
      <xdr:colOff>134471</xdr:colOff>
      <xdr:row>104</xdr:row>
      <xdr:rowOff>110936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9D7BCE0-5647-4E2A-AB12-5CD7DCAB4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291354</xdr:colOff>
      <xdr:row>90</xdr:row>
      <xdr:rowOff>34736</xdr:rowOff>
    </xdr:from>
    <xdr:to>
      <xdr:col>96</xdr:col>
      <xdr:colOff>134471</xdr:colOff>
      <xdr:row>104</xdr:row>
      <xdr:rowOff>110936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86834E9-677F-4164-B38A-376C5B58E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291354</xdr:colOff>
      <xdr:row>90</xdr:row>
      <xdr:rowOff>34736</xdr:rowOff>
    </xdr:from>
    <xdr:to>
      <xdr:col>96</xdr:col>
      <xdr:colOff>134471</xdr:colOff>
      <xdr:row>104</xdr:row>
      <xdr:rowOff>110936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5C06C5E-713E-42ED-8C92-63D4C5231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79</xdr:col>
      <xdr:colOff>291354</xdr:colOff>
      <xdr:row>90</xdr:row>
      <xdr:rowOff>34736</xdr:rowOff>
    </xdr:from>
    <xdr:to>
      <xdr:col>97</xdr:col>
      <xdr:colOff>134471</xdr:colOff>
      <xdr:row>104</xdr:row>
      <xdr:rowOff>110936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C0746EC-C210-4FF0-8B7C-481F2AF00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12</xdr:row>
      <xdr:rowOff>161925</xdr:rowOff>
    </xdr:from>
    <xdr:to>
      <xdr:col>25</xdr:col>
      <xdr:colOff>238125</xdr:colOff>
      <xdr:row>27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F61BA1-E5CF-32C1-BCD6-4D2EB28F1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333EC-F820-474C-B1E1-BA88AE82C92A}">
  <dimension ref="A1:DB99"/>
  <sheetViews>
    <sheetView zoomScale="85" zoomScaleNormal="85" workbookViewId="0">
      <pane xSplit="2" ySplit="2" topLeftCell="BR3" activePane="bottomRight" state="frozen"/>
      <selection pane="topRight" activeCell="B1" sqref="B1"/>
      <selection pane="bottomLeft" activeCell="A3" sqref="A3"/>
      <selection pane="bottomRight" activeCell="BR4" sqref="BR4"/>
    </sheetView>
  </sheetViews>
  <sheetFormatPr defaultRowHeight="15" x14ac:dyDescent="0.25"/>
  <cols>
    <col min="1" max="2" width="30.28515625" style="102" bestFit="1" customWidth="1"/>
    <col min="3" max="37" width="9.140625" customWidth="1"/>
    <col min="38" max="38" width="12.85546875" customWidth="1"/>
    <col min="39" max="40" width="9.140625" customWidth="1"/>
    <col min="41" max="41" width="12.85546875" customWidth="1"/>
    <col min="42" max="58" width="9.140625" customWidth="1"/>
    <col min="59" max="59" width="11" customWidth="1"/>
    <col min="60" max="61" width="9.140625" customWidth="1"/>
    <col min="62" max="62" width="10" customWidth="1"/>
    <col min="63" max="70" width="9.140625" customWidth="1"/>
    <col min="71" max="71" width="11" customWidth="1"/>
    <col min="72" max="73" width="9.140625" customWidth="1"/>
    <col min="74" max="77" width="12" customWidth="1"/>
    <col min="78" max="78" width="7" bestFit="1" customWidth="1"/>
    <col min="79" max="101" width="12.7109375" bestFit="1" customWidth="1"/>
    <col min="102" max="102" width="12.7109375" style="37" bestFit="1" customWidth="1"/>
    <col min="103" max="103" width="15.5703125" customWidth="1"/>
    <col min="104" max="104" width="13.85546875" customWidth="1"/>
    <col min="106" max="106" width="13.42578125" style="82" bestFit="1" customWidth="1"/>
  </cols>
  <sheetData>
    <row r="1" spans="1:106" x14ac:dyDescent="0.25">
      <c r="A1" s="110"/>
      <c r="B1" s="110"/>
      <c r="C1" s="1">
        <v>44896</v>
      </c>
      <c r="D1" s="2"/>
      <c r="E1" s="2"/>
      <c r="F1" s="1">
        <v>44927</v>
      </c>
      <c r="G1" s="2"/>
      <c r="H1" s="2"/>
      <c r="I1" s="1">
        <v>44958</v>
      </c>
      <c r="J1" s="2"/>
      <c r="K1" s="2"/>
      <c r="L1" s="1">
        <v>44986</v>
      </c>
      <c r="M1" s="2"/>
      <c r="N1" s="2"/>
      <c r="O1" s="1">
        <v>45017</v>
      </c>
      <c r="P1" s="2"/>
      <c r="Q1" s="2"/>
      <c r="R1" s="2" t="s">
        <v>0</v>
      </c>
      <c r="S1" s="2"/>
      <c r="T1" s="2"/>
      <c r="U1" s="2" t="s">
        <v>1</v>
      </c>
      <c r="V1" s="2"/>
      <c r="W1" s="2"/>
      <c r="X1" s="2" t="s">
        <v>2</v>
      </c>
      <c r="Y1" s="2"/>
      <c r="Z1" s="2"/>
      <c r="AA1" s="2" t="s">
        <v>3</v>
      </c>
      <c r="AB1" s="2"/>
      <c r="AC1" s="2"/>
      <c r="AD1" s="2" t="s">
        <v>4</v>
      </c>
      <c r="AE1" s="2"/>
      <c r="AF1" s="2"/>
      <c r="AG1" s="3" t="s">
        <v>5</v>
      </c>
      <c r="AH1" s="2"/>
      <c r="AI1" s="2"/>
      <c r="AJ1" s="3" t="s">
        <v>6</v>
      </c>
      <c r="AK1" s="4"/>
      <c r="AL1" s="4"/>
      <c r="AM1" s="2" t="s">
        <v>7</v>
      </c>
      <c r="AN1" s="4"/>
      <c r="AO1" s="4"/>
      <c r="AP1" s="2" t="s">
        <v>8</v>
      </c>
      <c r="AQ1" s="4"/>
      <c r="AR1" s="4"/>
      <c r="AS1" s="2" t="s">
        <v>9</v>
      </c>
      <c r="AT1" s="4"/>
      <c r="AU1" s="4"/>
      <c r="AV1" s="2" t="s">
        <v>10</v>
      </c>
      <c r="AW1" s="4"/>
      <c r="AX1" s="4"/>
      <c r="AY1" s="2" t="s">
        <v>11</v>
      </c>
      <c r="AZ1" s="4"/>
      <c r="BA1" s="4"/>
      <c r="BB1" s="2" t="s">
        <v>0</v>
      </c>
      <c r="BC1" s="4"/>
      <c r="BD1" s="4"/>
      <c r="BE1" s="6" t="s">
        <v>1</v>
      </c>
      <c r="BF1" s="5"/>
      <c r="BG1" s="5"/>
      <c r="BH1" s="8" t="s">
        <v>2</v>
      </c>
      <c r="BI1" s="7"/>
      <c r="BJ1" s="7"/>
      <c r="BK1" s="10" t="s">
        <v>3</v>
      </c>
      <c r="BL1" s="9"/>
      <c r="BM1" s="9"/>
      <c r="BN1" s="6" t="s">
        <v>4</v>
      </c>
      <c r="BO1" s="5"/>
      <c r="BP1" s="5"/>
      <c r="BQ1" s="12" t="s">
        <v>5</v>
      </c>
      <c r="BR1" s="11"/>
      <c r="BS1" s="11"/>
      <c r="BT1" s="13" t="s">
        <v>6</v>
      </c>
      <c r="BU1" s="13"/>
      <c r="BV1" s="13"/>
      <c r="BW1" s="9" t="s">
        <v>106</v>
      </c>
      <c r="BX1" s="9"/>
      <c r="BY1" s="9"/>
      <c r="BZ1" s="119">
        <v>44896</v>
      </c>
      <c r="CA1" s="119">
        <v>44927</v>
      </c>
      <c r="CB1" s="119">
        <v>44958</v>
      </c>
      <c r="CC1" s="119">
        <v>44986</v>
      </c>
      <c r="CD1" s="119">
        <v>45017</v>
      </c>
      <c r="CE1" s="119">
        <v>45047</v>
      </c>
      <c r="CF1" s="119">
        <v>45078</v>
      </c>
      <c r="CG1" s="119">
        <v>45108</v>
      </c>
      <c r="CH1" s="119">
        <v>45139</v>
      </c>
      <c r="CI1" s="119">
        <v>45170</v>
      </c>
      <c r="CJ1" s="119">
        <v>45200</v>
      </c>
      <c r="CK1" s="119">
        <v>45231</v>
      </c>
      <c r="CL1" s="119">
        <v>45261</v>
      </c>
      <c r="CM1" s="119">
        <v>45292</v>
      </c>
      <c r="CN1" s="119">
        <v>45323</v>
      </c>
      <c r="CO1" s="119">
        <v>45352</v>
      </c>
      <c r="CP1" s="119">
        <v>45383</v>
      </c>
      <c r="CQ1" s="119">
        <v>45413</v>
      </c>
      <c r="CR1" s="119">
        <v>45444</v>
      </c>
      <c r="CS1" s="119">
        <v>45474</v>
      </c>
      <c r="CT1" s="119">
        <v>45505</v>
      </c>
      <c r="CU1" s="119">
        <v>45536</v>
      </c>
      <c r="CV1" s="119">
        <v>45566</v>
      </c>
      <c r="CW1" s="119">
        <v>45597</v>
      </c>
      <c r="CX1" s="119">
        <v>45627</v>
      </c>
      <c r="CY1" s="142" t="s">
        <v>115</v>
      </c>
      <c r="CZ1" s="142" t="s">
        <v>116</v>
      </c>
      <c r="DA1" s="142" t="s">
        <v>115</v>
      </c>
      <c r="DB1" s="142" t="s">
        <v>116</v>
      </c>
    </row>
    <row r="2" spans="1:106" x14ac:dyDescent="0.25">
      <c r="A2" s="111" t="s">
        <v>12</v>
      </c>
      <c r="B2" s="111" t="s">
        <v>12</v>
      </c>
      <c r="C2" s="15" t="s">
        <v>13</v>
      </c>
      <c r="D2" s="15" t="s">
        <v>14</v>
      </c>
      <c r="E2" s="15" t="s">
        <v>15</v>
      </c>
      <c r="F2" s="15" t="s">
        <v>16</v>
      </c>
      <c r="G2" s="15" t="s">
        <v>14</v>
      </c>
      <c r="H2" s="15" t="s">
        <v>15</v>
      </c>
      <c r="I2" s="15" t="s">
        <v>17</v>
      </c>
      <c r="J2" s="15" t="s">
        <v>14</v>
      </c>
      <c r="K2" s="15" t="s">
        <v>15</v>
      </c>
      <c r="L2" s="15" t="s">
        <v>17</v>
      </c>
      <c r="M2" s="15" t="s">
        <v>14</v>
      </c>
      <c r="N2" s="15" t="s">
        <v>15</v>
      </c>
      <c r="O2" s="15" t="s">
        <v>18</v>
      </c>
      <c r="P2" s="15" t="s">
        <v>14</v>
      </c>
      <c r="Q2" s="15" t="s">
        <v>15</v>
      </c>
      <c r="R2" s="15" t="s">
        <v>19</v>
      </c>
      <c r="S2" s="15" t="s">
        <v>14</v>
      </c>
      <c r="T2" s="15" t="s">
        <v>15</v>
      </c>
      <c r="U2" s="15" t="s">
        <v>20</v>
      </c>
      <c r="V2" s="15" t="s">
        <v>14</v>
      </c>
      <c r="W2" s="15" t="s">
        <v>15</v>
      </c>
      <c r="X2" s="15" t="s">
        <v>21</v>
      </c>
      <c r="Y2" s="15" t="s">
        <v>14</v>
      </c>
      <c r="Z2" s="15" t="s">
        <v>15</v>
      </c>
      <c r="AA2" s="15" t="s">
        <v>22</v>
      </c>
      <c r="AB2" s="15" t="s">
        <v>14</v>
      </c>
      <c r="AC2" s="15" t="s">
        <v>15</v>
      </c>
      <c r="AD2" s="15" t="s">
        <v>23</v>
      </c>
      <c r="AE2" s="15" t="s">
        <v>14</v>
      </c>
      <c r="AF2" s="15" t="s">
        <v>15</v>
      </c>
      <c r="AG2" s="15" t="s">
        <v>24</v>
      </c>
      <c r="AH2" s="15" t="s">
        <v>14</v>
      </c>
      <c r="AI2" s="15" t="s">
        <v>15</v>
      </c>
      <c r="AJ2" s="16" t="s">
        <v>25</v>
      </c>
      <c r="AK2" s="16" t="s">
        <v>14</v>
      </c>
      <c r="AL2" s="16" t="s">
        <v>15</v>
      </c>
      <c r="AM2" s="17" t="s">
        <v>13</v>
      </c>
      <c r="AN2" s="17" t="s">
        <v>14</v>
      </c>
      <c r="AO2" s="17" t="s">
        <v>15</v>
      </c>
      <c r="AP2" s="17" t="s">
        <v>16</v>
      </c>
      <c r="AQ2" s="17" t="s">
        <v>14</v>
      </c>
      <c r="AR2" s="17" t="s">
        <v>15</v>
      </c>
      <c r="AS2" s="18" t="s">
        <v>17</v>
      </c>
      <c r="AT2" s="18" t="s">
        <v>14</v>
      </c>
      <c r="AU2" s="18" t="s">
        <v>15</v>
      </c>
      <c r="AV2" s="19" t="s">
        <v>26</v>
      </c>
      <c r="AW2" s="19" t="s">
        <v>14</v>
      </c>
      <c r="AX2" s="19" t="s">
        <v>15</v>
      </c>
      <c r="AY2" s="20" t="s">
        <v>18</v>
      </c>
      <c r="AZ2" s="20" t="s">
        <v>14</v>
      </c>
      <c r="BA2" s="20" t="s">
        <v>15</v>
      </c>
      <c r="BB2" s="21" t="s">
        <v>19</v>
      </c>
      <c r="BC2" s="21" t="s">
        <v>14</v>
      </c>
      <c r="BD2" s="21" t="s">
        <v>15</v>
      </c>
      <c r="BE2" s="22" t="s">
        <v>20</v>
      </c>
      <c r="BF2" s="22" t="s">
        <v>14</v>
      </c>
      <c r="BG2" s="22" t="s">
        <v>15</v>
      </c>
      <c r="BH2" s="23" t="s">
        <v>21</v>
      </c>
      <c r="BI2" s="23" t="s">
        <v>14</v>
      </c>
      <c r="BJ2" s="23" t="s">
        <v>15</v>
      </c>
      <c r="BK2" s="24" t="s">
        <v>22</v>
      </c>
      <c r="BL2" s="24" t="s">
        <v>14</v>
      </c>
      <c r="BM2" s="24" t="s">
        <v>15</v>
      </c>
      <c r="BN2" s="22" t="s">
        <v>23</v>
      </c>
      <c r="BO2" s="24" t="s">
        <v>14</v>
      </c>
      <c r="BP2" s="22" t="s">
        <v>15</v>
      </c>
      <c r="BQ2" s="25" t="s">
        <v>24</v>
      </c>
      <c r="BR2" s="24" t="s">
        <v>14</v>
      </c>
      <c r="BS2" s="25" t="s">
        <v>15</v>
      </c>
      <c r="BT2" s="20" t="s">
        <v>25</v>
      </c>
      <c r="BU2" s="20" t="s">
        <v>14</v>
      </c>
      <c r="BV2" s="20" t="s">
        <v>15</v>
      </c>
      <c r="BW2" s="24" t="s">
        <v>25</v>
      </c>
      <c r="BX2" s="24" t="s">
        <v>14</v>
      </c>
      <c r="BY2" s="24" t="s">
        <v>15</v>
      </c>
      <c r="CX2"/>
    </row>
    <row r="3" spans="1:106" x14ac:dyDescent="0.25">
      <c r="A3" s="114" t="s">
        <v>28</v>
      </c>
      <c r="B3" s="114" t="s">
        <v>28</v>
      </c>
      <c r="C3" s="143">
        <v>5799.9294988134352</v>
      </c>
      <c r="D3" s="143">
        <v>120</v>
      </c>
      <c r="E3" s="143">
        <v>482.37257199999999</v>
      </c>
      <c r="F3" s="144">
        <v>2454.470000000023</v>
      </c>
      <c r="G3" s="143">
        <v>57</v>
      </c>
      <c r="H3" s="143">
        <v>206.43196599999999</v>
      </c>
      <c r="I3" s="143">
        <v>2157.4999999999782</v>
      </c>
      <c r="J3" s="143">
        <v>47</v>
      </c>
      <c r="K3" s="143">
        <v>182.974853</v>
      </c>
      <c r="L3" s="138">
        <v>2759.7800000000061</v>
      </c>
      <c r="M3" s="143">
        <v>56</v>
      </c>
      <c r="N3" s="143">
        <v>242.84900999999999</v>
      </c>
      <c r="O3" s="143">
        <v>3228.2300000000032</v>
      </c>
      <c r="P3" s="143">
        <v>63</v>
      </c>
      <c r="Q3" s="145">
        <v>277.08408700000001</v>
      </c>
      <c r="R3" s="143">
        <v>3966.2900000000009</v>
      </c>
      <c r="S3" s="143">
        <v>77</v>
      </c>
      <c r="T3" s="143">
        <v>345.045412</v>
      </c>
      <c r="U3" s="143">
        <v>4363.2299999999959</v>
      </c>
      <c r="V3" s="143">
        <v>94</v>
      </c>
      <c r="W3" s="42">
        <v>374.57644399999998</v>
      </c>
      <c r="X3" s="145">
        <v>5328.7700000000114</v>
      </c>
      <c r="Y3" s="143">
        <v>116</v>
      </c>
      <c r="Z3" s="143">
        <v>459.20414199999999</v>
      </c>
      <c r="AA3" s="143">
        <v>4388.8099999999977</v>
      </c>
      <c r="AB3" s="143">
        <v>96</v>
      </c>
      <c r="AC3" s="143">
        <v>400840824</v>
      </c>
      <c r="AD3" s="143">
        <v>4691.0099999999875</v>
      </c>
      <c r="AE3" s="143">
        <v>102</v>
      </c>
      <c r="AF3" s="143">
        <v>461223847</v>
      </c>
      <c r="AG3" s="143">
        <v>4659.8899999999921</v>
      </c>
      <c r="AH3" s="143">
        <v>108</v>
      </c>
      <c r="AI3" s="143">
        <v>464434826</v>
      </c>
      <c r="AJ3" s="43">
        <v>4106.8400000000183</v>
      </c>
      <c r="AK3" s="44">
        <v>92</v>
      </c>
      <c r="AL3" s="44">
        <v>407770714</v>
      </c>
      <c r="AM3" s="45">
        <v>4857.5800000000017</v>
      </c>
      <c r="AN3" s="45">
        <v>123</v>
      </c>
      <c r="AO3" s="45">
        <v>463180739</v>
      </c>
      <c r="AP3" s="37">
        <v>3727.6999999999971</v>
      </c>
      <c r="AQ3">
        <v>94</v>
      </c>
      <c r="AR3">
        <v>332469027</v>
      </c>
      <c r="AS3">
        <v>2258.8799999999901</v>
      </c>
      <c r="AT3">
        <v>54</v>
      </c>
      <c r="AU3">
        <v>226255326</v>
      </c>
      <c r="AV3">
        <v>4732.9499999999898</v>
      </c>
      <c r="AW3">
        <v>99</v>
      </c>
      <c r="AX3">
        <v>465635641</v>
      </c>
      <c r="AY3" s="33">
        <v>3834.2800000000279</v>
      </c>
      <c r="AZ3" s="33">
        <v>82</v>
      </c>
      <c r="BA3" s="33">
        <v>371912559</v>
      </c>
      <c r="BB3" s="33">
        <v>3646.789999999979</v>
      </c>
      <c r="BC3" s="33">
        <v>85</v>
      </c>
      <c r="BD3" s="33">
        <v>354204630</v>
      </c>
      <c r="BE3" s="34">
        <v>5972.7500000000146</v>
      </c>
      <c r="BF3" s="34">
        <v>131</v>
      </c>
      <c r="BG3" s="34">
        <v>591834050</v>
      </c>
      <c r="BH3" s="35">
        <v>1715.0099999999729</v>
      </c>
      <c r="BI3" s="33">
        <v>38</v>
      </c>
      <c r="BJ3" s="35">
        <v>178926122.22000027</v>
      </c>
      <c r="BK3" s="36">
        <v>2400.2400000000198</v>
      </c>
      <c r="BL3" s="36">
        <v>54</v>
      </c>
      <c r="BM3" s="36">
        <v>244513041</v>
      </c>
      <c r="BN3" s="33">
        <v>2188.0000000000073</v>
      </c>
      <c r="BO3" s="33">
        <v>50</v>
      </c>
      <c r="BP3" s="33">
        <v>227571214</v>
      </c>
      <c r="BQ3" s="33">
        <v>2280.7000000000044</v>
      </c>
      <c r="BR3" s="33">
        <v>46</v>
      </c>
      <c r="BS3" s="33">
        <v>246277272</v>
      </c>
      <c r="BT3" s="37">
        <v>1674.8299999999908</v>
      </c>
      <c r="BU3">
        <v>35</v>
      </c>
      <c r="BV3">
        <v>177618460</v>
      </c>
      <c r="BW3">
        <v>1213.4499999999898</v>
      </c>
      <c r="BX3">
        <v>30</v>
      </c>
      <c r="BY3">
        <v>134306760</v>
      </c>
      <c r="BZ3" s="120">
        <f t="shared" ref="BZ3:BZ34" si="0">C3</f>
        <v>5799.9294988134352</v>
      </c>
      <c r="CA3" s="128">
        <f t="shared" ref="CA3:CA34" si="1">F3</f>
        <v>2454.470000000023</v>
      </c>
      <c r="CB3" s="128">
        <f t="shared" ref="CB3:CB34" si="2">I3</f>
        <v>2157.4999999999782</v>
      </c>
      <c r="CC3" s="128">
        <f t="shared" ref="CC3:CC33" si="3">L3</f>
        <v>2759.7800000000061</v>
      </c>
      <c r="CD3" s="128">
        <f t="shared" ref="CD3:CD34" si="4">O3</f>
        <v>3228.2300000000032</v>
      </c>
      <c r="CE3" s="128">
        <f t="shared" ref="CE3:CE23" si="5">R3</f>
        <v>3966.2900000000009</v>
      </c>
      <c r="CF3" s="128">
        <f t="shared" ref="CF3:CF34" si="6">U3</f>
        <v>4363.2299999999959</v>
      </c>
      <c r="CG3" s="128">
        <f t="shared" ref="CG3:CG34" si="7">X3</f>
        <v>5328.7700000000114</v>
      </c>
      <c r="CH3" s="128">
        <f t="shared" ref="CH3:CH34" si="8">AA3</f>
        <v>4388.8099999999977</v>
      </c>
      <c r="CI3" s="128">
        <f t="shared" ref="CI3:CI34" si="9">AD3</f>
        <v>4691.0099999999875</v>
      </c>
      <c r="CJ3" s="128">
        <f t="shared" ref="CJ3:CJ34" si="10">AG3</f>
        <v>4659.8899999999921</v>
      </c>
      <c r="CK3" s="128">
        <f t="shared" ref="CK3:CK50" si="11">AJ3</f>
        <v>4106.8400000000183</v>
      </c>
      <c r="CL3" s="128">
        <f t="shared" ref="CL3:CL50" si="12">AM3</f>
        <v>4857.5800000000017</v>
      </c>
      <c r="CM3" s="128">
        <f t="shared" ref="CM3:CM50" si="13">AP3</f>
        <v>3727.6999999999971</v>
      </c>
      <c r="CN3" s="128">
        <f t="shared" ref="CN3:CN50" si="14">AS3</f>
        <v>2258.8799999999901</v>
      </c>
      <c r="CO3" s="128">
        <f t="shared" ref="CO3:CO50" si="15">AV3</f>
        <v>4732.9499999999898</v>
      </c>
      <c r="CP3" s="128">
        <f t="shared" ref="CP3:CP34" si="16">AY3</f>
        <v>3834.2800000000279</v>
      </c>
      <c r="CQ3" s="128">
        <f t="shared" ref="CQ3:CQ34" si="17">BB3</f>
        <v>3646.789999999979</v>
      </c>
      <c r="CR3" s="128">
        <f t="shared" ref="CR3:CR50" si="18">BE3</f>
        <v>5972.7500000000146</v>
      </c>
      <c r="CS3" s="128">
        <f t="shared" ref="CS3:CS34" si="19">BH3</f>
        <v>1715.0099999999729</v>
      </c>
      <c r="CT3" s="128">
        <f t="shared" ref="CT3:CT34" si="20">BK3</f>
        <v>2400.2400000000198</v>
      </c>
      <c r="CU3" s="128">
        <f t="shared" ref="CU3:CU34" si="21">BN3</f>
        <v>2188.0000000000073</v>
      </c>
      <c r="CV3" s="128">
        <f t="shared" ref="CV3:CV34" si="22">BQ3</f>
        <v>2280.7000000000044</v>
      </c>
      <c r="CW3" s="128">
        <f t="shared" ref="CW3:CW34" si="23">BT3</f>
        <v>1674.8299999999908</v>
      </c>
      <c r="CX3" s="37">
        <f t="shared" ref="CX3:CX34" si="24">BW3</f>
        <v>1213.4499999999898</v>
      </c>
      <c r="CY3" s="120">
        <f t="shared" ref="CY3:CY34" si="25">SUM(CA3:CL3)</f>
        <v>46962.400000000016</v>
      </c>
      <c r="CZ3" s="120">
        <f t="shared" ref="CZ3:CZ34" si="26">SUM(CM3:CX3)</f>
        <v>35645.57999999998</v>
      </c>
      <c r="DA3" s="134">
        <f t="shared" ref="DA3:DA34" si="27">CY3/$CY$82</f>
        <v>8.6967926660307227E-2</v>
      </c>
      <c r="DB3" s="134">
        <f t="shared" ref="DB3:DB34" si="28">CZ3/$CZ$82</f>
        <v>0.11237003503309359</v>
      </c>
    </row>
    <row r="4" spans="1:106" x14ac:dyDescent="0.25">
      <c r="A4" s="114" t="s">
        <v>29</v>
      </c>
      <c r="B4" s="114" t="s">
        <v>29</v>
      </c>
      <c r="C4" s="46">
        <v>8909.5499999999956</v>
      </c>
      <c r="D4" s="46">
        <v>144</v>
      </c>
      <c r="E4" s="46">
        <v>757.83631500000001</v>
      </c>
      <c r="F4" s="46"/>
      <c r="G4" s="46"/>
      <c r="H4" s="46"/>
      <c r="I4" s="46">
        <v>1667.6200000000026</v>
      </c>
      <c r="J4" s="46">
        <v>30</v>
      </c>
      <c r="K4" s="46">
        <v>120.886638</v>
      </c>
      <c r="L4" s="47">
        <v>3597.3199999999997</v>
      </c>
      <c r="M4" s="46">
        <v>70</v>
      </c>
      <c r="N4" s="46">
        <v>282.024429</v>
      </c>
      <c r="O4" s="46">
        <v>1709.5699999999997</v>
      </c>
      <c r="P4" s="46">
        <v>30</v>
      </c>
      <c r="Q4" s="49">
        <v>144.26439999999999</v>
      </c>
      <c r="R4" s="46">
        <v>3545.580000000009</v>
      </c>
      <c r="S4" s="46">
        <v>68</v>
      </c>
      <c r="T4" s="46">
        <v>281.34954699999997</v>
      </c>
      <c r="U4" s="46">
        <v>2707.2900000000009</v>
      </c>
      <c r="V4" s="46">
        <v>54</v>
      </c>
      <c r="W4" s="50">
        <v>211.14271600000001</v>
      </c>
      <c r="X4" s="49">
        <v>2769.1999999999953</v>
      </c>
      <c r="Y4" s="46">
        <v>58</v>
      </c>
      <c r="Z4" s="46">
        <v>225.46999500000001</v>
      </c>
      <c r="AA4" s="46">
        <v>3334.8200000000088</v>
      </c>
      <c r="AB4" s="46">
        <v>75</v>
      </c>
      <c r="AC4" s="46">
        <v>268455447</v>
      </c>
      <c r="AD4" s="46">
        <v>5238.2699999999895</v>
      </c>
      <c r="AE4" s="46">
        <v>119</v>
      </c>
      <c r="AF4" s="46">
        <v>430301426</v>
      </c>
      <c r="AG4" s="46">
        <v>4521.7099999999955</v>
      </c>
      <c r="AH4" s="46">
        <v>93</v>
      </c>
      <c r="AI4" s="46">
        <v>402444041</v>
      </c>
      <c r="AJ4" s="43">
        <v>2634.4699999999975</v>
      </c>
      <c r="AK4" s="44">
        <v>54</v>
      </c>
      <c r="AL4" s="44">
        <v>232808677</v>
      </c>
      <c r="AM4" s="45">
        <v>5065.460000000021</v>
      </c>
      <c r="AN4" s="45">
        <v>112</v>
      </c>
      <c r="AO4" s="45">
        <v>463895019</v>
      </c>
      <c r="AP4" s="37">
        <v>1482.0099999999802</v>
      </c>
      <c r="AQ4">
        <v>33</v>
      </c>
      <c r="AR4">
        <v>127177833</v>
      </c>
      <c r="AS4">
        <v>1613.11</v>
      </c>
      <c r="AT4">
        <v>35</v>
      </c>
      <c r="AU4">
        <v>155073749</v>
      </c>
      <c r="AV4">
        <v>1624.3999999999978</v>
      </c>
      <c r="AW4">
        <v>34</v>
      </c>
      <c r="AX4">
        <v>156124013</v>
      </c>
      <c r="AY4" s="33">
        <v>2862.309999999994</v>
      </c>
      <c r="AZ4" s="33">
        <v>63</v>
      </c>
      <c r="BA4" s="33">
        <v>276023280</v>
      </c>
      <c r="BB4" s="33">
        <v>2463.4800000000105</v>
      </c>
      <c r="BC4" s="33">
        <v>54</v>
      </c>
      <c r="BD4" s="33">
        <v>238503871</v>
      </c>
      <c r="BE4" s="34">
        <v>5649.4699999999939</v>
      </c>
      <c r="BF4" s="34">
        <v>127</v>
      </c>
      <c r="BG4" s="34">
        <v>553220955</v>
      </c>
      <c r="BH4" s="35">
        <v>1378.5300000000061</v>
      </c>
      <c r="BI4" s="33">
        <v>29</v>
      </c>
      <c r="BJ4" s="35">
        <v>133134942</v>
      </c>
      <c r="BK4" s="36">
        <v>1663.7000000000116</v>
      </c>
      <c r="BL4" s="36">
        <v>35</v>
      </c>
      <c r="BM4" s="36">
        <v>161858167</v>
      </c>
      <c r="BN4" s="33">
        <v>1681.8799999999865</v>
      </c>
      <c r="BO4" s="33">
        <v>32</v>
      </c>
      <c r="BP4" s="33">
        <v>173171427</v>
      </c>
      <c r="BQ4" s="33">
        <v>2110.6499999999942</v>
      </c>
      <c r="BR4" s="33">
        <v>42</v>
      </c>
      <c r="BS4" s="33">
        <v>209844324</v>
      </c>
      <c r="BT4" s="37">
        <v>1432.4400000000205</v>
      </c>
      <c r="BU4">
        <v>31</v>
      </c>
      <c r="BV4">
        <v>149928862</v>
      </c>
      <c r="BW4">
        <v>1188.0700000000015</v>
      </c>
      <c r="BX4">
        <v>29</v>
      </c>
      <c r="BY4">
        <v>121472386</v>
      </c>
      <c r="BZ4" s="120">
        <f t="shared" si="0"/>
        <v>8909.5499999999956</v>
      </c>
      <c r="CA4" s="128">
        <f t="shared" si="1"/>
        <v>0</v>
      </c>
      <c r="CB4" s="128">
        <f t="shared" si="2"/>
        <v>1667.6200000000026</v>
      </c>
      <c r="CC4" s="128">
        <f t="shared" si="3"/>
        <v>3597.3199999999997</v>
      </c>
      <c r="CD4" s="128">
        <f t="shared" si="4"/>
        <v>1709.5699999999997</v>
      </c>
      <c r="CE4" s="128">
        <f t="shared" si="5"/>
        <v>3545.580000000009</v>
      </c>
      <c r="CF4" s="128">
        <f t="shared" si="6"/>
        <v>2707.2900000000009</v>
      </c>
      <c r="CG4" s="128">
        <f t="shared" si="7"/>
        <v>2769.1999999999953</v>
      </c>
      <c r="CH4" s="128">
        <f t="shared" si="8"/>
        <v>3334.8200000000088</v>
      </c>
      <c r="CI4" s="128">
        <f t="shared" si="9"/>
        <v>5238.2699999999895</v>
      </c>
      <c r="CJ4" s="128">
        <f t="shared" si="10"/>
        <v>4521.7099999999955</v>
      </c>
      <c r="CK4" s="128">
        <f t="shared" si="11"/>
        <v>2634.4699999999975</v>
      </c>
      <c r="CL4" s="128">
        <f t="shared" si="12"/>
        <v>5065.460000000021</v>
      </c>
      <c r="CM4" s="128">
        <f t="shared" si="13"/>
        <v>1482.0099999999802</v>
      </c>
      <c r="CN4" s="128">
        <f t="shared" si="14"/>
        <v>1613.11</v>
      </c>
      <c r="CO4" s="128">
        <f t="shared" si="15"/>
        <v>1624.3999999999978</v>
      </c>
      <c r="CP4" s="128">
        <f t="shared" si="16"/>
        <v>2862.309999999994</v>
      </c>
      <c r="CQ4" s="128">
        <f t="shared" si="17"/>
        <v>2463.4800000000105</v>
      </c>
      <c r="CR4" s="128">
        <f t="shared" si="18"/>
        <v>5649.4699999999939</v>
      </c>
      <c r="CS4" s="128">
        <f t="shared" si="19"/>
        <v>1378.5300000000061</v>
      </c>
      <c r="CT4" s="128">
        <f t="shared" si="20"/>
        <v>1663.7000000000116</v>
      </c>
      <c r="CU4" s="128">
        <f t="shared" si="21"/>
        <v>1681.8799999999865</v>
      </c>
      <c r="CV4" s="128">
        <f t="shared" si="22"/>
        <v>2110.6499999999942</v>
      </c>
      <c r="CW4" s="128">
        <f t="shared" si="23"/>
        <v>1432.4400000000205</v>
      </c>
      <c r="CX4" s="37">
        <f t="shared" si="24"/>
        <v>1188.0700000000015</v>
      </c>
      <c r="CY4" s="120">
        <f t="shared" si="25"/>
        <v>36791.310000000019</v>
      </c>
      <c r="CZ4" s="120">
        <f t="shared" si="26"/>
        <v>25150.049999999996</v>
      </c>
      <c r="DA4" s="134">
        <f t="shared" si="27"/>
        <v>6.8132462348956369E-2</v>
      </c>
      <c r="DB4" s="134">
        <f t="shared" si="28"/>
        <v>7.9283658719652109E-2</v>
      </c>
    </row>
    <row r="5" spans="1:106" x14ac:dyDescent="0.25">
      <c r="A5" s="116" t="s">
        <v>125</v>
      </c>
      <c r="B5" s="116" t="s">
        <v>112</v>
      </c>
      <c r="C5" s="46">
        <v>0</v>
      </c>
      <c r="D5" s="46">
        <v>0</v>
      </c>
      <c r="E5" s="46">
        <v>0</v>
      </c>
      <c r="F5" s="46"/>
      <c r="G5" s="46"/>
      <c r="H5" s="46"/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/>
      <c r="P5" s="46"/>
      <c r="Q5" s="46"/>
      <c r="R5" s="46">
        <v>0</v>
      </c>
      <c r="S5" s="46">
        <v>0</v>
      </c>
      <c r="T5" s="46">
        <v>0</v>
      </c>
      <c r="U5" s="46">
        <v>48.509999999998399</v>
      </c>
      <c r="V5" s="46">
        <v>1</v>
      </c>
      <c r="W5" s="50">
        <v>4.3173899999999996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6">
        <v>0</v>
      </c>
      <c r="AJ5" s="43">
        <v>0</v>
      </c>
      <c r="AK5" s="44">
        <v>0</v>
      </c>
      <c r="AL5" s="44">
        <v>0</v>
      </c>
      <c r="AM5" s="45">
        <v>1895.3500000000004</v>
      </c>
      <c r="AN5" s="45">
        <v>42</v>
      </c>
      <c r="AO5" s="45">
        <v>208938280</v>
      </c>
      <c r="AP5" s="37">
        <v>6186.1100000000115</v>
      </c>
      <c r="AQ5">
        <v>129</v>
      </c>
      <c r="AR5">
        <v>674587464</v>
      </c>
      <c r="AS5">
        <v>2728.1499999999814</v>
      </c>
      <c r="AT5">
        <v>56</v>
      </c>
      <c r="AU5">
        <v>306335142.5</v>
      </c>
      <c r="AV5">
        <v>1668.7800000000134</v>
      </c>
      <c r="AW5">
        <v>30</v>
      </c>
      <c r="AX5">
        <v>192276725</v>
      </c>
      <c r="AY5" s="33">
        <v>2286.630000000001</v>
      </c>
      <c r="AZ5" s="33">
        <v>43</v>
      </c>
      <c r="BA5" s="33">
        <v>262260152.5</v>
      </c>
      <c r="BB5" s="33">
        <v>1706.0799999999945</v>
      </c>
      <c r="BC5" s="33">
        <v>35</v>
      </c>
      <c r="BD5" s="33">
        <v>202730680</v>
      </c>
      <c r="BE5" s="34">
        <v>3173.5699999999852</v>
      </c>
      <c r="BF5" s="34">
        <v>56</v>
      </c>
      <c r="BG5" s="34">
        <v>374050410</v>
      </c>
      <c r="BH5" s="35">
        <v>594.79000000001906</v>
      </c>
      <c r="BI5" s="33">
        <v>11</v>
      </c>
      <c r="BJ5" s="35">
        <v>73148270</v>
      </c>
      <c r="BK5" s="36">
        <v>465.03000000000247</v>
      </c>
      <c r="BL5" s="36">
        <v>9</v>
      </c>
      <c r="BM5" s="36">
        <v>59460244.599999905</v>
      </c>
      <c r="BN5" s="33">
        <v>1108.3999999999942</v>
      </c>
      <c r="BO5" s="33">
        <v>20</v>
      </c>
      <c r="BP5" s="33">
        <v>139612546.75</v>
      </c>
      <c r="BQ5" s="33">
        <v>1584.0999999999949</v>
      </c>
      <c r="BR5" s="33">
        <v>28</v>
      </c>
      <c r="BS5" s="33">
        <v>201272680</v>
      </c>
      <c r="BT5" s="37">
        <v>797</v>
      </c>
      <c r="BU5">
        <v>14</v>
      </c>
      <c r="BV5">
        <v>103039816.86000013</v>
      </c>
      <c r="BW5">
        <v>529.07000000000335</v>
      </c>
      <c r="BX5">
        <v>7</v>
      </c>
      <c r="BY5">
        <v>67969450</v>
      </c>
      <c r="BZ5" s="120">
        <f t="shared" si="0"/>
        <v>0</v>
      </c>
      <c r="CA5" s="129">
        <f t="shared" si="1"/>
        <v>0</v>
      </c>
      <c r="CB5" s="129">
        <f t="shared" si="2"/>
        <v>0</v>
      </c>
      <c r="CC5" s="129">
        <f t="shared" si="3"/>
        <v>0</v>
      </c>
      <c r="CD5" s="129">
        <f t="shared" si="4"/>
        <v>0</v>
      </c>
      <c r="CE5" s="129">
        <f t="shared" si="5"/>
        <v>0</v>
      </c>
      <c r="CF5" s="129">
        <f t="shared" si="6"/>
        <v>48.509999999998399</v>
      </c>
      <c r="CG5" s="129">
        <f t="shared" si="7"/>
        <v>0</v>
      </c>
      <c r="CH5" s="129">
        <f t="shared" si="8"/>
        <v>0</v>
      </c>
      <c r="CI5" s="129">
        <f t="shared" si="9"/>
        <v>0</v>
      </c>
      <c r="CJ5" s="129">
        <f t="shared" si="10"/>
        <v>0</v>
      </c>
      <c r="CK5" s="129">
        <f t="shared" si="11"/>
        <v>0</v>
      </c>
      <c r="CL5" s="129">
        <f t="shared" si="12"/>
        <v>1895.3500000000004</v>
      </c>
      <c r="CM5" s="129">
        <f t="shared" si="13"/>
        <v>6186.1100000000115</v>
      </c>
      <c r="CN5" s="129">
        <f t="shared" si="14"/>
        <v>2728.1499999999814</v>
      </c>
      <c r="CO5" s="129">
        <f t="shared" si="15"/>
        <v>1668.7800000000134</v>
      </c>
      <c r="CP5" s="129">
        <f t="shared" si="16"/>
        <v>2286.630000000001</v>
      </c>
      <c r="CQ5" s="129">
        <f t="shared" si="17"/>
        <v>1706.0799999999945</v>
      </c>
      <c r="CR5" s="129">
        <f t="shared" si="18"/>
        <v>3173.5699999999852</v>
      </c>
      <c r="CS5" s="129">
        <f t="shared" si="19"/>
        <v>594.79000000001906</v>
      </c>
      <c r="CT5" s="129">
        <f t="shared" si="20"/>
        <v>465.03000000000247</v>
      </c>
      <c r="CU5" s="129">
        <f t="shared" si="21"/>
        <v>1108.3999999999942</v>
      </c>
      <c r="CV5" s="129">
        <f t="shared" si="22"/>
        <v>1584.0999999999949</v>
      </c>
      <c r="CW5" s="129">
        <f t="shared" si="23"/>
        <v>797</v>
      </c>
      <c r="CX5" s="37">
        <f t="shared" si="24"/>
        <v>529.07000000000335</v>
      </c>
      <c r="CY5" s="120">
        <f t="shared" si="25"/>
        <v>1943.8599999999988</v>
      </c>
      <c r="CZ5" s="120">
        <f t="shared" si="26"/>
        <v>22827.71</v>
      </c>
      <c r="DA5" s="134">
        <f t="shared" si="27"/>
        <v>3.599762233572063E-3</v>
      </c>
      <c r="DB5" s="134">
        <f t="shared" si="28"/>
        <v>7.196265490490833E-2</v>
      </c>
    </row>
    <row r="6" spans="1:106" x14ac:dyDescent="0.25">
      <c r="A6" s="114" t="s">
        <v>62</v>
      </c>
      <c r="B6" s="114" t="s">
        <v>62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>
        <v>0</v>
      </c>
      <c r="S6" s="46">
        <v>0</v>
      </c>
      <c r="T6" s="46">
        <v>0</v>
      </c>
      <c r="U6" s="46">
        <v>27.299999999999972</v>
      </c>
      <c r="V6" s="46">
        <v>1</v>
      </c>
      <c r="W6" s="50">
        <v>2.16</v>
      </c>
      <c r="X6" s="49">
        <v>2851.8000000000011</v>
      </c>
      <c r="Y6" s="46">
        <v>84</v>
      </c>
      <c r="Z6" s="46">
        <v>228.8921</v>
      </c>
      <c r="AA6" s="46">
        <v>6457.2000000000016</v>
      </c>
      <c r="AB6" s="46">
        <v>160</v>
      </c>
      <c r="AC6" s="46">
        <v>503034400</v>
      </c>
      <c r="AD6" s="46">
        <v>2122.9999999999964</v>
      </c>
      <c r="AE6" s="46">
        <v>54</v>
      </c>
      <c r="AF6" s="46">
        <v>182788600</v>
      </c>
      <c r="AG6" s="46">
        <v>1635.7000000000007</v>
      </c>
      <c r="AH6" s="46">
        <v>34</v>
      </c>
      <c r="AI6" s="46">
        <v>145398600</v>
      </c>
      <c r="AJ6" s="43">
        <v>3583.3000000000029</v>
      </c>
      <c r="AK6" s="44">
        <v>79</v>
      </c>
      <c r="AL6" s="44">
        <v>333488800</v>
      </c>
      <c r="AM6" s="45">
        <v>2892.6999999999898</v>
      </c>
      <c r="AN6" s="45">
        <v>64</v>
      </c>
      <c r="AO6" s="45">
        <v>272613600</v>
      </c>
      <c r="AP6" s="37">
        <v>1292.4000000000124</v>
      </c>
      <c r="AQ6">
        <v>26</v>
      </c>
      <c r="AR6">
        <v>118528400</v>
      </c>
      <c r="AS6">
        <v>1854.6000000000022</v>
      </c>
      <c r="AT6">
        <v>36</v>
      </c>
      <c r="AU6">
        <v>170622600</v>
      </c>
      <c r="AV6">
        <v>2490.6000000000022</v>
      </c>
      <c r="AW6">
        <v>52</v>
      </c>
      <c r="AX6">
        <v>240409060</v>
      </c>
      <c r="AY6" s="33">
        <v>1151.8999999999905</v>
      </c>
      <c r="AZ6" s="33">
        <v>25</v>
      </c>
      <c r="BA6" s="33">
        <v>114284700</v>
      </c>
      <c r="BB6" s="33">
        <v>3108.4999999999891</v>
      </c>
      <c r="BC6" s="33">
        <v>67</v>
      </c>
      <c r="BD6" s="33">
        <v>316435300</v>
      </c>
      <c r="BE6" s="34">
        <v>3633.6000000000022</v>
      </c>
      <c r="BF6" s="34">
        <v>77</v>
      </c>
      <c r="BG6" s="34">
        <v>363692800</v>
      </c>
      <c r="BH6" s="35">
        <v>1621.9000000000087</v>
      </c>
      <c r="BI6" s="33">
        <v>33</v>
      </c>
      <c r="BJ6" s="35">
        <v>162784000</v>
      </c>
      <c r="BK6" s="36">
        <v>1284.4000000000015</v>
      </c>
      <c r="BL6" s="36">
        <v>23</v>
      </c>
      <c r="BM6" s="36">
        <v>124021000</v>
      </c>
      <c r="BN6" s="33">
        <v>1499.4000000000015</v>
      </c>
      <c r="BO6" s="33">
        <v>29</v>
      </c>
      <c r="BP6" s="33">
        <v>146609000</v>
      </c>
      <c r="BQ6" s="33">
        <v>686.10000000000036</v>
      </c>
      <c r="BR6" s="33">
        <v>11</v>
      </c>
      <c r="BS6" s="33">
        <v>65320000</v>
      </c>
      <c r="BT6" s="85">
        <v>162.69999999999891</v>
      </c>
      <c r="BU6" s="85">
        <v>3</v>
      </c>
      <c r="BV6" s="85">
        <v>18697000</v>
      </c>
      <c r="BW6">
        <v>0</v>
      </c>
      <c r="BX6">
        <v>0</v>
      </c>
      <c r="BY6">
        <v>0</v>
      </c>
      <c r="BZ6" s="120">
        <f t="shared" si="0"/>
        <v>0</v>
      </c>
      <c r="CA6" s="128">
        <f t="shared" si="1"/>
        <v>0</v>
      </c>
      <c r="CB6" s="128">
        <f t="shared" si="2"/>
        <v>0</v>
      </c>
      <c r="CC6" s="128">
        <f t="shared" si="3"/>
        <v>0</v>
      </c>
      <c r="CD6" s="128">
        <f t="shared" si="4"/>
        <v>0</v>
      </c>
      <c r="CE6" s="128">
        <f t="shared" si="5"/>
        <v>0</v>
      </c>
      <c r="CF6" s="128">
        <f t="shared" si="6"/>
        <v>27.299999999999972</v>
      </c>
      <c r="CG6" s="128">
        <f t="shared" si="7"/>
        <v>2851.8000000000011</v>
      </c>
      <c r="CH6" s="128">
        <f t="shared" si="8"/>
        <v>6457.2000000000016</v>
      </c>
      <c r="CI6" s="128">
        <f t="shared" si="9"/>
        <v>2122.9999999999964</v>
      </c>
      <c r="CJ6" s="128">
        <f t="shared" si="10"/>
        <v>1635.7000000000007</v>
      </c>
      <c r="CK6" s="128">
        <f t="shared" si="11"/>
        <v>3583.3000000000029</v>
      </c>
      <c r="CL6" s="128">
        <f t="shared" si="12"/>
        <v>2892.6999999999898</v>
      </c>
      <c r="CM6" s="128">
        <f t="shared" si="13"/>
        <v>1292.4000000000124</v>
      </c>
      <c r="CN6" s="128">
        <f t="shared" si="14"/>
        <v>1854.6000000000022</v>
      </c>
      <c r="CO6" s="128">
        <f t="shared" si="15"/>
        <v>2490.6000000000022</v>
      </c>
      <c r="CP6" s="128">
        <f t="shared" si="16"/>
        <v>1151.8999999999905</v>
      </c>
      <c r="CQ6" s="128">
        <f t="shared" si="17"/>
        <v>3108.4999999999891</v>
      </c>
      <c r="CR6" s="128">
        <f t="shared" si="18"/>
        <v>3633.6000000000022</v>
      </c>
      <c r="CS6" s="128">
        <f t="shared" si="19"/>
        <v>1621.9000000000087</v>
      </c>
      <c r="CT6" s="128">
        <f t="shared" si="20"/>
        <v>1284.4000000000015</v>
      </c>
      <c r="CU6" s="128">
        <f t="shared" si="21"/>
        <v>1499.4000000000015</v>
      </c>
      <c r="CV6" s="128">
        <f t="shared" si="22"/>
        <v>686.10000000000036</v>
      </c>
      <c r="CW6" s="128">
        <f t="shared" si="23"/>
        <v>162.69999999999891</v>
      </c>
      <c r="CX6" s="37">
        <f t="shared" si="24"/>
        <v>0</v>
      </c>
      <c r="CY6" s="120">
        <f t="shared" si="25"/>
        <v>19570.999999999993</v>
      </c>
      <c r="CZ6" s="120">
        <f t="shared" si="26"/>
        <v>18786.100000000006</v>
      </c>
      <c r="DA6" s="134">
        <f t="shared" si="27"/>
        <v>3.6242808984823426E-2</v>
      </c>
      <c r="DB6" s="134">
        <f t="shared" si="28"/>
        <v>5.9221780516271624E-2</v>
      </c>
    </row>
    <row r="7" spans="1:106" x14ac:dyDescent="0.25">
      <c r="A7" s="114" t="s">
        <v>33</v>
      </c>
      <c r="B7" s="114" t="s">
        <v>33</v>
      </c>
      <c r="C7" s="46">
        <v>836.21000000001368</v>
      </c>
      <c r="D7" s="46">
        <v>13</v>
      </c>
      <c r="E7" s="46">
        <v>61.429139999999997</v>
      </c>
      <c r="F7" s="48">
        <v>1051.8199999999997</v>
      </c>
      <c r="G7" s="46">
        <v>13</v>
      </c>
      <c r="H7" s="46">
        <v>71.549364999999995</v>
      </c>
      <c r="I7" s="46">
        <v>361.10999999998239</v>
      </c>
      <c r="J7" s="46">
        <v>5</v>
      </c>
      <c r="K7" s="46">
        <v>24.398655000000002</v>
      </c>
      <c r="L7" s="47">
        <v>627.25</v>
      </c>
      <c r="M7" s="46">
        <v>9</v>
      </c>
      <c r="N7" s="46">
        <v>44.540579999999999</v>
      </c>
      <c r="O7" s="46">
        <v>550.17000000000553</v>
      </c>
      <c r="P7" s="46">
        <v>10</v>
      </c>
      <c r="Q7" s="49">
        <v>39.888244999999998</v>
      </c>
      <c r="R7" s="46">
        <v>755.38999999999942</v>
      </c>
      <c r="S7" s="46">
        <v>13</v>
      </c>
      <c r="T7" s="46">
        <v>54.251624999999997</v>
      </c>
      <c r="U7" s="46">
        <v>575.90999999999985</v>
      </c>
      <c r="V7" s="46">
        <v>10</v>
      </c>
      <c r="W7" s="50">
        <v>43.106315000000002</v>
      </c>
      <c r="X7" s="49">
        <v>1035.4800000000068</v>
      </c>
      <c r="Y7" s="46">
        <v>17</v>
      </c>
      <c r="Z7" s="46">
        <v>78.461979999999997</v>
      </c>
      <c r="AA7" s="46">
        <v>2262.4599999999846</v>
      </c>
      <c r="AB7" s="46">
        <v>38</v>
      </c>
      <c r="AC7" s="46">
        <v>165819905</v>
      </c>
      <c r="AD7" s="46">
        <v>2609.0399999999972</v>
      </c>
      <c r="AE7" s="46">
        <v>47</v>
      </c>
      <c r="AF7" s="46">
        <v>198262795</v>
      </c>
      <c r="AG7" s="46">
        <v>1991.0200000000041</v>
      </c>
      <c r="AH7" s="46">
        <v>36</v>
      </c>
      <c r="AI7" s="46">
        <v>153596030</v>
      </c>
      <c r="AJ7" s="43">
        <v>3391.9100000000108</v>
      </c>
      <c r="AK7" s="44">
        <v>66</v>
      </c>
      <c r="AL7" s="44">
        <v>271122228</v>
      </c>
      <c r="AM7" s="45">
        <v>2268.1100000000006</v>
      </c>
      <c r="AN7" s="45">
        <v>45</v>
      </c>
      <c r="AO7" s="45">
        <v>183405580</v>
      </c>
      <c r="AP7" s="37">
        <v>1033.6899999999951</v>
      </c>
      <c r="AQ7">
        <v>20</v>
      </c>
      <c r="AR7">
        <v>82916250</v>
      </c>
      <c r="AS7">
        <v>909.54000000000087</v>
      </c>
      <c r="AT7">
        <v>16</v>
      </c>
      <c r="AU7">
        <v>74361325</v>
      </c>
      <c r="AV7">
        <v>1186.9799999999886</v>
      </c>
      <c r="AW7">
        <v>25</v>
      </c>
      <c r="AX7">
        <v>101288060</v>
      </c>
      <c r="AY7" s="33">
        <v>1452.4200000000019</v>
      </c>
      <c r="AZ7" s="33">
        <v>28</v>
      </c>
      <c r="BA7" s="33">
        <v>120206650</v>
      </c>
      <c r="BB7" s="33">
        <v>1765.8199999999888</v>
      </c>
      <c r="BC7" s="33">
        <v>35</v>
      </c>
      <c r="BD7" s="33">
        <v>153472960</v>
      </c>
      <c r="BE7" s="34">
        <v>3880.5100000000057</v>
      </c>
      <c r="BF7" s="34">
        <v>77</v>
      </c>
      <c r="BG7" s="34">
        <v>343504840</v>
      </c>
      <c r="BH7" s="35">
        <v>1202.8499999999985</v>
      </c>
      <c r="BI7" s="33">
        <v>22</v>
      </c>
      <c r="BJ7" s="35">
        <v>102479310</v>
      </c>
      <c r="BK7" s="36">
        <v>1188.7100000000028</v>
      </c>
      <c r="BL7" s="36">
        <v>23</v>
      </c>
      <c r="BM7" s="36">
        <v>104788760</v>
      </c>
      <c r="BN7" s="33">
        <v>1693.3000000000029</v>
      </c>
      <c r="BO7" s="33">
        <v>34</v>
      </c>
      <c r="BP7" s="33">
        <v>153316680</v>
      </c>
      <c r="BQ7" s="33">
        <v>1398.1000000000004</v>
      </c>
      <c r="BR7" s="33">
        <v>29</v>
      </c>
      <c r="BS7" s="33">
        <v>125995100</v>
      </c>
      <c r="BT7" s="37">
        <v>746.19999999999345</v>
      </c>
      <c r="BU7">
        <v>16</v>
      </c>
      <c r="BV7">
        <v>68626100</v>
      </c>
      <c r="BW7">
        <v>933.70000000000437</v>
      </c>
      <c r="BX7">
        <v>19</v>
      </c>
      <c r="BY7">
        <v>86417400</v>
      </c>
      <c r="BZ7" s="120">
        <f t="shared" si="0"/>
        <v>836.21000000001368</v>
      </c>
      <c r="CA7" s="128">
        <f t="shared" si="1"/>
        <v>1051.8199999999997</v>
      </c>
      <c r="CB7" s="128">
        <f t="shared" si="2"/>
        <v>361.10999999998239</v>
      </c>
      <c r="CC7" s="128">
        <f t="shared" si="3"/>
        <v>627.25</v>
      </c>
      <c r="CD7" s="128">
        <f t="shared" si="4"/>
        <v>550.17000000000553</v>
      </c>
      <c r="CE7" s="128">
        <f t="shared" si="5"/>
        <v>755.38999999999942</v>
      </c>
      <c r="CF7" s="128">
        <f t="shared" si="6"/>
        <v>575.90999999999985</v>
      </c>
      <c r="CG7" s="128">
        <f t="shared" si="7"/>
        <v>1035.4800000000068</v>
      </c>
      <c r="CH7" s="128">
        <f t="shared" si="8"/>
        <v>2262.4599999999846</v>
      </c>
      <c r="CI7" s="128">
        <f t="shared" si="9"/>
        <v>2609.0399999999972</v>
      </c>
      <c r="CJ7" s="128">
        <f t="shared" si="10"/>
        <v>1991.0200000000041</v>
      </c>
      <c r="CK7" s="128">
        <f t="shared" si="11"/>
        <v>3391.9100000000108</v>
      </c>
      <c r="CL7" s="128">
        <f t="shared" si="12"/>
        <v>2268.1100000000006</v>
      </c>
      <c r="CM7" s="128">
        <f t="shared" si="13"/>
        <v>1033.6899999999951</v>
      </c>
      <c r="CN7" s="128">
        <f t="shared" si="14"/>
        <v>909.54000000000087</v>
      </c>
      <c r="CO7" s="128">
        <f t="shared" si="15"/>
        <v>1186.9799999999886</v>
      </c>
      <c r="CP7" s="128">
        <f t="shared" si="16"/>
        <v>1452.4200000000019</v>
      </c>
      <c r="CQ7" s="128">
        <f t="shared" si="17"/>
        <v>1765.8199999999888</v>
      </c>
      <c r="CR7" s="128">
        <f t="shared" si="18"/>
        <v>3880.5100000000057</v>
      </c>
      <c r="CS7" s="128">
        <f t="shared" si="19"/>
        <v>1202.8499999999985</v>
      </c>
      <c r="CT7" s="128">
        <f t="shared" si="20"/>
        <v>1188.7100000000028</v>
      </c>
      <c r="CU7" s="128">
        <f t="shared" si="21"/>
        <v>1693.3000000000029</v>
      </c>
      <c r="CV7" s="128">
        <f t="shared" si="22"/>
        <v>1398.1000000000004</v>
      </c>
      <c r="CW7" s="128">
        <f t="shared" si="23"/>
        <v>746.19999999999345</v>
      </c>
      <c r="CX7" s="37">
        <f t="shared" si="24"/>
        <v>933.70000000000437</v>
      </c>
      <c r="CY7" s="120">
        <f t="shared" si="25"/>
        <v>17479.669999999991</v>
      </c>
      <c r="CZ7" s="120">
        <f t="shared" si="26"/>
        <v>17391.819999999985</v>
      </c>
      <c r="DA7" s="134">
        <f t="shared" si="27"/>
        <v>3.2369952528115496E-2</v>
      </c>
      <c r="DB7" s="134">
        <f t="shared" si="28"/>
        <v>5.4826416702695183E-2</v>
      </c>
    </row>
    <row r="8" spans="1:106" x14ac:dyDescent="0.25">
      <c r="A8" s="113" t="s">
        <v>32</v>
      </c>
      <c r="B8" s="113" t="s">
        <v>32</v>
      </c>
      <c r="C8" s="18">
        <v>1907.9600000000064</v>
      </c>
      <c r="D8" s="18">
        <v>46</v>
      </c>
      <c r="E8" s="18">
        <v>166.65875895999957</v>
      </c>
      <c r="F8" s="54">
        <v>758.36999999998807</v>
      </c>
      <c r="G8" s="18">
        <v>20</v>
      </c>
      <c r="H8" s="18">
        <v>64.232710520000452</v>
      </c>
      <c r="I8" s="18">
        <v>1812.7200000000012</v>
      </c>
      <c r="J8" s="18">
        <v>41</v>
      </c>
      <c r="K8" s="18">
        <v>151.92897637999963</v>
      </c>
      <c r="L8" s="53">
        <v>2422.5600000000341</v>
      </c>
      <c r="M8" s="18">
        <v>53</v>
      </c>
      <c r="N8" s="18">
        <v>205.95651512000038</v>
      </c>
      <c r="O8" s="18">
        <v>2022.7100000000137</v>
      </c>
      <c r="P8" s="18">
        <v>43</v>
      </c>
      <c r="Q8" s="55">
        <v>177.00603183999968</v>
      </c>
      <c r="R8" s="18">
        <v>1572.0299999999988</v>
      </c>
      <c r="S8" s="18">
        <v>31</v>
      </c>
      <c r="T8" s="18">
        <v>136.8547912199999</v>
      </c>
      <c r="U8" s="18">
        <v>1590.2200000000048</v>
      </c>
      <c r="V8" s="18">
        <v>34</v>
      </c>
      <c r="W8" s="56">
        <v>144.77593302999998</v>
      </c>
      <c r="X8" s="55">
        <v>1440.4000000000015</v>
      </c>
      <c r="Y8" s="18">
        <v>31</v>
      </c>
      <c r="Z8" s="18">
        <v>134.0171895</v>
      </c>
      <c r="AA8" s="18">
        <v>1876.6099999999788</v>
      </c>
      <c r="AB8" s="18">
        <v>40</v>
      </c>
      <c r="AC8" s="18">
        <v>184383216.63000011</v>
      </c>
      <c r="AD8" s="18">
        <v>4185.320000000007</v>
      </c>
      <c r="AE8" s="18">
        <v>98</v>
      </c>
      <c r="AF8" s="18">
        <v>390239029.66000009</v>
      </c>
      <c r="AG8" s="18">
        <v>969.93000000000029</v>
      </c>
      <c r="AH8" s="18">
        <v>20</v>
      </c>
      <c r="AI8" s="18">
        <v>96774278.839999914</v>
      </c>
      <c r="AJ8" s="57">
        <v>3132.7599999999911</v>
      </c>
      <c r="AK8" s="58">
        <v>59</v>
      </c>
      <c r="AL8" s="58">
        <v>304652928.16000009</v>
      </c>
      <c r="AM8" s="59">
        <v>2430.2700000000114</v>
      </c>
      <c r="AN8" s="59">
        <v>44</v>
      </c>
      <c r="AO8" s="59">
        <v>239099978.15999985</v>
      </c>
      <c r="AP8" s="60">
        <v>1252.3599999999933</v>
      </c>
      <c r="AQ8" s="61">
        <v>25</v>
      </c>
      <c r="AR8" s="61">
        <v>131017956.26999998</v>
      </c>
      <c r="AS8">
        <v>695.30000000002838</v>
      </c>
      <c r="AT8">
        <v>14</v>
      </c>
      <c r="AU8">
        <v>71520467.010000229</v>
      </c>
      <c r="AV8">
        <v>1933.139999999974</v>
      </c>
      <c r="AW8">
        <v>37</v>
      </c>
      <c r="AX8">
        <v>206357136</v>
      </c>
      <c r="AY8" s="33">
        <v>1525.7700000000114</v>
      </c>
      <c r="AZ8" s="33">
        <v>28</v>
      </c>
      <c r="BA8" s="33">
        <v>163557971.71999979</v>
      </c>
      <c r="BB8" s="33">
        <v>2003.2899999999718</v>
      </c>
      <c r="BC8" s="33">
        <v>40</v>
      </c>
      <c r="BD8" s="33">
        <v>228447067.59000015</v>
      </c>
      <c r="BE8" s="34">
        <v>3005.620000000039</v>
      </c>
      <c r="BF8" s="34">
        <v>57</v>
      </c>
      <c r="BG8" s="34">
        <v>335028060</v>
      </c>
      <c r="BH8" s="35">
        <v>961.1499999999869</v>
      </c>
      <c r="BI8" s="33">
        <v>16</v>
      </c>
      <c r="BJ8" s="35">
        <v>109039485</v>
      </c>
      <c r="BK8" s="36">
        <v>925.62000000000262</v>
      </c>
      <c r="BL8" s="36">
        <v>20</v>
      </c>
      <c r="BM8" s="36">
        <v>111450674.50999975</v>
      </c>
      <c r="BN8" s="33">
        <v>627.02000000001499</v>
      </c>
      <c r="BO8" s="33">
        <v>12</v>
      </c>
      <c r="BP8" s="33">
        <v>71276001</v>
      </c>
      <c r="BQ8" s="33">
        <v>1822.2499999999927</v>
      </c>
      <c r="BR8" s="33">
        <v>38</v>
      </c>
      <c r="BS8" s="33">
        <v>208746632</v>
      </c>
      <c r="BT8" s="37">
        <v>872.45999999998457</v>
      </c>
      <c r="BU8">
        <v>17</v>
      </c>
      <c r="BV8">
        <v>104333623</v>
      </c>
      <c r="BW8">
        <v>1130.5999999999949</v>
      </c>
      <c r="BX8">
        <v>23</v>
      </c>
      <c r="BY8">
        <v>146771915</v>
      </c>
      <c r="BZ8" s="120">
        <f t="shared" si="0"/>
        <v>1907.9600000000064</v>
      </c>
      <c r="CA8" s="127">
        <f t="shared" si="1"/>
        <v>758.36999999998807</v>
      </c>
      <c r="CB8" s="127">
        <f t="shared" si="2"/>
        <v>1812.7200000000012</v>
      </c>
      <c r="CC8" s="127">
        <f t="shared" si="3"/>
        <v>2422.5600000000341</v>
      </c>
      <c r="CD8" s="127">
        <f t="shared" si="4"/>
        <v>2022.7100000000137</v>
      </c>
      <c r="CE8" s="127">
        <f t="shared" si="5"/>
        <v>1572.0299999999988</v>
      </c>
      <c r="CF8" s="127">
        <f t="shared" si="6"/>
        <v>1590.2200000000048</v>
      </c>
      <c r="CG8" s="127">
        <f t="shared" si="7"/>
        <v>1440.4000000000015</v>
      </c>
      <c r="CH8" s="127">
        <f t="shared" si="8"/>
        <v>1876.6099999999788</v>
      </c>
      <c r="CI8" s="127">
        <f t="shared" si="9"/>
        <v>4185.320000000007</v>
      </c>
      <c r="CJ8" s="127">
        <f t="shared" si="10"/>
        <v>969.93000000000029</v>
      </c>
      <c r="CK8" s="127">
        <f t="shared" si="11"/>
        <v>3132.7599999999911</v>
      </c>
      <c r="CL8" s="127">
        <f t="shared" si="12"/>
        <v>2430.2700000000114</v>
      </c>
      <c r="CM8" s="127">
        <f t="shared" si="13"/>
        <v>1252.3599999999933</v>
      </c>
      <c r="CN8" s="127">
        <f t="shared" si="14"/>
        <v>695.30000000002838</v>
      </c>
      <c r="CO8" s="127">
        <f t="shared" si="15"/>
        <v>1933.139999999974</v>
      </c>
      <c r="CP8" s="127">
        <f t="shared" si="16"/>
        <v>1525.7700000000114</v>
      </c>
      <c r="CQ8" s="127">
        <f t="shared" si="17"/>
        <v>2003.2899999999718</v>
      </c>
      <c r="CR8" s="127">
        <f t="shared" si="18"/>
        <v>3005.620000000039</v>
      </c>
      <c r="CS8" s="127">
        <f t="shared" si="19"/>
        <v>961.1499999999869</v>
      </c>
      <c r="CT8" s="127">
        <f t="shared" si="20"/>
        <v>925.62000000000262</v>
      </c>
      <c r="CU8" s="127">
        <f t="shared" si="21"/>
        <v>627.02000000001499</v>
      </c>
      <c r="CV8" s="127">
        <f t="shared" si="22"/>
        <v>1822.2499999999927</v>
      </c>
      <c r="CW8" s="127">
        <f t="shared" si="23"/>
        <v>872.45999999998457</v>
      </c>
      <c r="CX8" s="37">
        <f t="shared" si="24"/>
        <v>1130.5999999999949</v>
      </c>
      <c r="CY8" s="120">
        <f t="shared" si="25"/>
        <v>24213.900000000031</v>
      </c>
      <c r="CZ8" s="120">
        <f>SUM(CM8:CX8)</f>
        <v>16754.579999999994</v>
      </c>
      <c r="DA8" s="134">
        <f t="shared" si="27"/>
        <v>4.4840823283307817E-2</v>
      </c>
      <c r="DB8" s="134">
        <f t="shared" si="28"/>
        <v>5.2817565082817271E-2</v>
      </c>
    </row>
    <row r="9" spans="1:106" x14ac:dyDescent="0.25">
      <c r="A9" s="116" t="s">
        <v>130</v>
      </c>
      <c r="B9" s="116" t="s">
        <v>35</v>
      </c>
      <c r="C9" s="46">
        <v>211.08999999999946</v>
      </c>
      <c r="D9" s="46">
        <v>3</v>
      </c>
      <c r="E9" s="46">
        <v>20.45054</v>
      </c>
      <c r="F9" s="46"/>
      <c r="G9" s="46"/>
      <c r="H9" s="46"/>
      <c r="I9" s="46">
        <v>270.54000000000224</v>
      </c>
      <c r="J9" s="46">
        <v>4</v>
      </c>
      <c r="K9" s="46">
        <v>25.728439999999999</v>
      </c>
      <c r="L9" s="47">
        <v>162.4699999999998</v>
      </c>
      <c r="M9" s="46">
        <v>2</v>
      </c>
      <c r="N9" s="46">
        <v>14.6646</v>
      </c>
      <c r="O9" s="46">
        <v>721.65999999999303</v>
      </c>
      <c r="P9" s="46">
        <v>6</v>
      </c>
      <c r="Q9" s="49">
        <v>38.393419999999999</v>
      </c>
      <c r="R9" s="46">
        <v>115.60000000000355</v>
      </c>
      <c r="S9" s="46">
        <v>6</v>
      </c>
      <c r="T9" s="46">
        <v>31.37445</v>
      </c>
      <c r="U9" s="46">
        <v>727.59000000001288</v>
      </c>
      <c r="V9" s="46">
        <v>12</v>
      </c>
      <c r="W9" s="50">
        <v>72.375500000000002</v>
      </c>
      <c r="X9" s="49">
        <v>441.11999999999853</v>
      </c>
      <c r="Y9" s="46">
        <v>7</v>
      </c>
      <c r="Z9" s="46">
        <v>46.16301</v>
      </c>
      <c r="AA9" s="46">
        <v>1120.9700000000066</v>
      </c>
      <c r="AB9" s="46">
        <v>18</v>
      </c>
      <c r="AC9" s="46">
        <v>105261530</v>
      </c>
      <c r="AD9" s="46">
        <v>1966.559999999974</v>
      </c>
      <c r="AE9" s="46">
        <v>33</v>
      </c>
      <c r="AF9" s="46">
        <v>203026880</v>
      </c>
      <c r="AG9" s="46">
        <v>460.38000000001193</v>
      </c>
      <c r="AH9" s="46">
        <v>8</v>
      </c>
      <c r="AI9" s="46">
        <v>52374150</v>
      </c>
      <c r="AJ9" s="43">
        <v>3351.4099999999835</v>
      </c>
      <c r="AK9" s="44">
        <v>36</v>
      </c>
      <c r="AL9" s="44">
        <v>249091460</v>
      </c>
      <c r="AM9" s="45">
        <v>1770.3100000000268</v>
      </c>
      <c r="AN9" s="45">
        <v>33</v>
      </c>
      <c r="AO9" s="45">
        <v>198346140</v>
      </c>
      <c r="AP9" s="37">
        <v>1989.4999999999745</v>
      </c>
      <c r="AQ9">
        <v>36</v>
      </c>
      <c r="AR9">
        <v>217244240</v>
      </c>
      <c r="AS9">
        <v>1228.1800000000258</v>
      </c>
      <c r="AT9">
        <v>22</v>
      </c>
      <c r="AU9">
        <v>136650760</v>
      </c>
      <c r="AV9">
        <v>2005.7299999999996</v>
      </c>
      <c r="AW9">
        <v>38</v>
      </c>
      <c r="AX9">
        <v>225046080</v>
      </c>
      <c r="AY9" s="33">
        <v>2462.4199999999946</v>
      </c>
      <c r="AZ9" s="33">
        <v>37</v>
      </c>
      <c r="BA9" s="33">
        <v>268956580</v>
      </c>
      <c r="BB9" s="33">
        <v>1175.5799999999908</v>
      </c>
      <c r="BC9" s="33">
        <v>20</v>
      </c>
      <c r="BD9" s="33">
        <v>137556654</v>
      </c>
      <c r="BE9" s="34">
        <v>1088.1599999999999</v>
      </c>
      <c r="BF9" s="34">
        <v>16</v>
      </c>
      <c r="BG9" s="34">
        <v>121467720</v>
      </c>
      <c r="BH9" s="35">
        <v>183.48999999999069</v>
      </c>
      <c r="BI9" s="33">
        <v>4</v>
      </c>
      <c r="BJ9" s="35">
        <v>29338030</v>
      </c>
      <c r="BK9" s="36">
        <v>162.46999999999753</v>
      </c>
      <c r="BL9" s="36">
        <v>2</v>
      </c>
      <c r="BM9" s="36">
        <v>17691160</v>
      </c>
      <c r="BN9" s="33">
        <v>839.75</v>
      </c>
      <c r="BO9" s="33">
        <v>14</v>
      </c>
      <c r="BP9" s="33">
        <v>97182030</v>
      </c>
      <c r="BQ9" s="33">
        <v>776.96000000001368</v>
      </c>
      <c r="BR9" s="33">
        <v>11</v>
      </c>
      <c r="BS9" s="33">
        <v>84692780</v>
      </c>
      <c r="BT9" s="37">
        <v>694.95999999999913</v>
      </c>
      <c r="BU9">
        <v>10</v>
      </c>
      <c r="BV9">
        <v>79919470</v>
      </c>
      <c r="BW9">
        <v>343.82999999999811</v>
      </c>
      <c r="BX9">
        <v>4</v>
      </c>
      <c r="BY9">
        <v>37762670</v>
      </c>
      <c r="BZ9" s="120">
        <f t="shared" si="0"/>
        <v>211.08999999999946</v>
      </c>
      <c r="CA9" s="129">
        <f t="shared" si="1"/>
        <v>0</v>
      </c>
      <c r="CB9" s="129">
        <f t="shared" si="2"/>
        <v>270.54000000000224</v>
      </c>
      <c r="CC9" s="129">
        <f t="shared" si="3"/>
        <v>162.4699999999998</v>
      </c>
      <c r="CD9" s="129">
        <f t="shared" si="4"/>
        <v>721.65999999999303</v>
      </c>
      <c r="CE9" s="129">
        <f t="shared" si="5"/>
        <v>115.60000000000355</v>
      </c>
      <c r="CF9" s="129">
        <f t="shared" si="6"/>
        <v>727.59000000001288</v>
      </c>
      <c r="CG9" s="129">
        <f t="shared" si="7"/>
        <v>441.11999999999853</v>
      </c>
      <c r="CH9" s="129">
        <f t="shared" si="8"/>
        <v>1120.9700000000066</v>
      </c>
      <c r="CI9" s="129">
        <f t="shared" si="9"/>
        <v>1966.559999999974</v>
      </c>
      <c r="CJ9" s="129">
        <f t="shared" si="10"/>
        <v>460.38000000001193</v>
      </c>
      <c r="CK9" s="129">
        <f t="shared" si="11"/>
        <v>3351.4099999999835</v>
      </c>
      <c r="CL9" s="129">
        <f t="shared" si="12"/>
        <v>1770.3100000000268</v>
      </c>
      <c r="CM9" s="129">
        <f t="shared" si="13"/>
        <v>1989.4999999999745</v>
      </c>
      <c r="CN9" s="129">
        <f t="shared" si="14"/>
        <v>1228.1800000000258</v>
      </c>
      <c r="CO9" s="129">
        <f t="shared" si="15"/>
        <v>2005.7299999999996</v>
      </c>
      <c r="CP9" s="129">
        <f t="shared" si="16"/>
        <v>2462.4199999999946</v>
      </c>
      <c r="CQ9" s="129">
        <f t="shared" si="17"/>
        <v>1175.5799999999908</v>
      </c>
      <c r="CR9" s="129">
        <f t="shared" si="18"/>
        <v>1088.1599999999999</v>
      </c>
      <c r="CS9" s="129">
        <f t="shared" si="19"/>
        <v>183.48999999999069</v>
      </c>
      <c r="CT9" s="129">
        <f t="shared" si="20"/>
        <v>162.46999999999753</v>
      </c>
      <c r="CU9" s="129">
        <f t="shared" si="21"/>
        <v>839.75</v>
      </c>
      <c r="CV9" s="129">
        <f t="shared" si="22"/>
        <v>776.96000000001368</v>
      </c>
      <c r="CW9" s="129">
        <f t="shared" si="23"/>
        <v>694.95999999999913</v>
      </c>
      <c r="CX9" s="37">
        <f t="shared" si="24"/>
        <v>343.82999999999811</v>
      </c>
      <c r="CY9" s="120">
        <f t="shared" si="25"/>
        <v>11108.610000000013</v>
      </c>
      <c r="CZ9" s="120">
        <f t="shared" si="26"/>
        <v>12951.029999999984</v>
      </c>
      <c r="DA9" s="134">
        <f t="shared" si="27"/>
        <v>2.0571622825450921E-2</v>
      </c>
      <c r="DB9" s="134">
        <f t="shared" si="28"/>
        <v>4.0827157106565391E-2</v>
      </c>
    </row>
    <row r="10" spans="1:106" x14ac:dyDescent="0.25">
      <c r="A10" s="116" t="s">
        <v>131</v>
      </c>
      <c r="B10" s="116" t="s">
        <v>37</v>
      </c>
      <c r="C10" s="23">
        <v>429.49999999999045</v>
      </c>
      <c r="D10" s="23">
        <v>7</v>
      </c>
      <c r="E10" s="23">
        <v>41.46</v>
      </c>
      <c r="F10" s="23"/>
      <c r="G10" s="23"/>
      <c r="H10" s="23"/>
      <c r="I10" s="23">
        <v>1094.6800000000208</v>
      </c>
      <c r="J10" s="23">
        <v>17</v>
      </c>
      <c r="K10" s="23">
        <v>105.905</v>
      </c>
      <c r="L10" s="63">
        <v>534.22000000000116</v>
      </c>
      <c r="M10" s="23">
        <v>9</v>
      </c>
      <c r="N10" s="23">
        <v>52.52</v>
      </c>
      <c r="O10" s="23">
        <v>451.58999999998468</v>
      </c>
      <c r="P10" s="23">
        <v>8</v>
      </c>
      <c r="Q10" s="64">
        <v>46.068550000000002</v>
      </c>
      <c r="R10" s="23">
        <v>839.30000000000655</v>
      </c>
      <c r="S10" s="23">
        <v>13</v>
      </c>
      <c r="T10" s="23">
        <v>84.29</v>
      </c>
      <c r="U10" s="23">
        <v>970.93999999998596</v>
      </c>
      <c r="V10" s="23">
        <v>16</v>
      </c>
      <c r="W10" s="65">
        <v>91.757999999999996</v>
      </c>
      <c r="X10" s="64">
        <v>825.00000000000909</v>
      </c>
      <c r="Y10" s="23">
        <v>15</v>
      </c>
      <c r="Z10" s="23">
        <v>75.900000000000006</v>
      </c>
      <c r="AA10" s="23">
        <v>3577.279999999997</v>
      </c>
      <c r="AB10" s="23">
        <v>42</v>
      </c>
      <c r="AC10" s="23">
        <v>281342700</v>
      </c>
      <c r="AD10" s="23">
        <v>2201.7500000000073</v>
      </c>
      <c r="AE10" s="23">
        <v>29</v>
      </c>
      <c r="AF10" s="23">
        <v>206037000</v>
      </c>
      <c r="AG10" s="23">
        <v>1945.777500000002</v>
      </c>
      <c r="AH10" s="23">
        <v>27</v>
      </c>
      <c r="AI10" s="23">
        <v>184350150</v>
      </c>
      <c r="AJ10" s="43">
        <v>4323.9500000000044</v>
      </c>
      <c r="AK10" s="44">
        <v>60</v>
      </c>
      <c r="AL10" s="44">
        <v>409667000</v>
      </c>
      <c r="AM10" s="45">
        <v>1666.3799999999865</v>
      </c>
      <c r="AN10" s="45">
        <v>23</v>
      </c>
      <c r="AO10" s="45">
        <v>167094000</v>
      </c>
      <c r="AP10" s="37">
        <v>1826.1600000000035</v>
      </c>
      <c r="AQ10">
        <v>22</v>
      </c>
      <c r="AR10">
        <v>194130000</v>
      </c>
      <c r="AS10">
        <v>1514.5999999999913</v>
      </c>
      <c r="AT10">
        <v>25</v>
      </c>
      <c r="AU10">
        <v>171197000</v>
      </c>
      <c r="AV10">
        <v>1253.5400000000191</v>
      </c>
      <c r="AW10">
        <v>14</v>
      </c>
      <c r="AX10">
        <v>138782000</v>
      </c>
      <c r="AY10" s="33">
        <v>1117.339999999971</v>
      </c>
      <c r="AZ10" s="33">
        <v>15</v>
      </c>
      <c r="BA10" s="33">
        <v>131030000</v>
      </c>
      <c r="BB10" s="33">
        <v>1038.0500000000138</v>
      </c>
      <c r="BC10" s="33">
        <v>15</v>
      </c>
      <c r="BD10" s="33">
        <v>128480000</v>
      </c>
      <c r="BE10" s="34">
        <v>1441.9300000000076</v>
      </c>
      <c r="BF10" s="34">
        <v>15</v>
      </c>
      <c r="BG10" s="34">
        <v>158130000</v>
      </c>
      <c r="BH10" s="35">
        <v>1172.6599999999999</v>
      </c>
      <c r="BI10" s="33">
        <v>13</v>
      </c>
      <c r="BJ10" s="35">
        <v>136240000</v>
      </c>
      <c r="BK10" s="36">
        <v>638.7799999999952</v>
      </c>
      <c r="BL10" s="36">
        <v>10</v>
      </c>
      <c r="BM10" s="36">
        <v>82321000</v>
      </c>
      <c r="BN10" s="33">
        <v>700.94999999999709</v>
      </c>
      <c r="BO10" s="33">
        <v>12</v>
      </c>
      <c r="BP10" s="33">
        <v>96017000</v>
      </c>
      <c r="BQ10" s="33">
        <v>810.55000000000291</v>
      </c>
      <c r="BR10" s="33">
        <v>10</v>
      </c>
      <c r="BS10" s="33">
        <v>100750000</v>
      </c>
      <c r="BT10" s="37">
        <v>614.36000000000786</v>
      </c>
      <c r="BU10">
        <v>10</v>
      </c>
      <c r="BV10">
        <v>82316000</v>
      </c>
      <c r="BW10">
        <v>671.22999999998865</v>
      </c>
      <c r="BX10">
        <v>10</v>
      </c>
      <c r="BY10">
        <v>91527000</v>
      </c>
      <c r="BZ10" s="120">
        <f t="shared" si="0"/>
        <v>429.49999999999045</v>
      </c>
      <c r="CA10" s="129">
        <f t="shared" si="1"/>
        <v>0</v>
      </c>
      <c r="CB10" s="129">
        <f t="shared" si="2"/>
        <v>1094.6800000000208</v>
      </c>
      <c r="CC10" s="129">
        <f t="shared" si="3"/>
        <v>534.22000000000116</v>
      </c>
      <c r="CD10" s="129">
        <f t="shared" si="4"/>
        <v>451.58999999998468</v>
      </c>
      <c r="CE10" s="129">
        <f t="shared" si="5"/>
        <v>839.30000000000655</v>
      </c>
      <c r="CF10" s="129">
        <f t="shared" si="6"/>
        <v>970.93999999998596</v>
      </c>
      <c r="CG10" s="129">
        <f t="shared" si="7"/>
        <v>825.00000000000909</v>
      </c>
      <c r="CH10" s="129">
        <f t="shared" si="8"/>
        <v>3577.279999999997</v>
      </c>
      <c r="CI10" s="129">
        <f t="shared" si="9"/>
        <v>2201.7500000000073</v>
      </c>
      <c r="CJ10" s="129">
        <f t="shared" si="10"/>
        <v>1945.777500000002</v>
      </c>
      <c r="CK10" s="129">
        <f t="shared" si="11"/>
        <v>4323.9500000000044</v>
      </c>
      <c r="CL10" s="129">
        <f t="shared" si="12"/>
        <v>1666.3799999999865</v>
      </c>
      <c r="CM10" s="129">
        <f t="shared" si="13"/>
        <v>1826.1600000000035</v>
      </c>
      <c r="CN10" s="129">
        <f t="shared" si="14"/>
        <v>1514.5999999999913</v>
      </c>
      <c r="CO10" s="129">
        <f t="shared" si="15"/>
        <v>1253.5400000000191</v>
      </c>
      <c r="CP10" s="129">
        <f t="shared" si="16"/>
        <v>1117.339999999971</v>
      </c>
      <c r="CQ10" s="129">
        <f t="shared" si="17"/>
        <v>1038.0500000000138</v>
      </c>
      <c r="CR10" s="129">
        <f t="shared" si="18"/>
        <v>1441.9300000000076</v>
      </c>
      <c r="CS10" s="129">
        <f t="shared" si="19"/>
        <v>1172.6599999999999</v>
      </c>
      <c r="CT10" s="129">
        <f t="shared" si="20"/>
        <v>638.7799999999952</v>
      </c>
      <c r="CU10" s="129">
        <f t="shared" si="21"/>
        <v>700.94999999999709</v>
      </c>
      <c r="CV10" s="129">
        <f t="shared" si="22"/>
        <v>810.55000000000291</v>
      </c>
      <c r="CW10" s="129">
        <f t="shared" si="23"/>
        <v>614.36000000000786</v>
      </c>
      <c r="CX10" s="37">
        <f t="shared" si="24"/>
        <v>671.22999999998865</v>
      </c>
      <c r="CY10" s="120">
        <f t="shared" si="25"/>
        <v>18430.867500000004</v>
      </c>
      <c r="CZ10" s="120">
        <f t="shared" si="26"/>
        <v>12800.149999999998</v>
      </c>
      <c r="DA10" s="134">
        <f t="shared" si="27"/>
        <v>3.4131439897148355E-2</v>
      </c>
      <c r="DB10" s="134">
        <f t="shared" si="28"/>
        <v>4.0351519148484991E-2</v>
      </c>
    </row>
    <row r="11" spans="1:106" x14ac:dyDescent="0.25">
      <c r="A11" s="112" t="s">
        <v>38</v>
      </c>
      <c r="B11" s="112" t="s">
        <v>38</v>
      </c>
      <c r="C11" s="46">
        <v>0</v>
      </c>
      <c r="D11" s="46">
        <v>0</v>
      </c>
      <c r="E11" s="46">
        <v>0</v>
      </c>
      <c r="F11" s="46"/>
      <c r="G11" s="46"/>
      <c r="H11" s="46"/>
      <c r="I11" s="46">
        <v>0</v>
      </c>
      <c r="J11" s="46">
        <v>0</v>
      </c>
      <c r="K11" s="46">
        <v>0</v>
      </c>
      <c r="L11" s="46"/>
      <c r="M11" s="46"/>
      <c r="N11" s="46"/>
      <c r="O11" s="46"/>
      <c r="P11" s="46"/>
      <c r="Q11" s="46"/>
      <c r="R11" s="46">
        <v>150.59000000000015</v>
      </c>
      <c r="S11" s="46">
        <v>0</v>
      </c>
      <c r="T11" s="46">
        <v>20.17906</v>
      </c>
      <c r="U11" s="46">
        <v>53.269999999999953</v>
      </c>
      <c r="V11" s="46">
        <v>2</v>
      </c>
      <c r="W11" s="50">
        <v>7.2249999999999996</v>
      </c>
      <c r="X11" s="46"/>
      <c r="Y11" s="46"/>
      <c r="Z11" s="46"/>
      <c r="AA11" s="46">
        <v>106.67999999999986</v>
      </c>
      <c r="AB11" s="46">
        <v>3</v>
      </c>
      <c r="AC11" s="46">
        <v>15870733</v>
      </c>
      <c r="AD11" s="46">
        <v>317.5600000000004</v>
      </c>
      <c r="AE11" s="46">
        <v>7</v>
      </c>
      <c r="AF11" s="46">
        <v>46569122</v>
      </c>
      <c r="AG11" s="46">
        <v>232.10000000000014</v>
      </c>
      <c r="AH11" s="46">
        <v>5</v>
      </c>
      <c r="AI11" s="46">
        <v>35726010</v>
      </c>
      <c r="AJ11" s="43">
        <v>1228.1399999999996</v>
      </c>
      <c r="AK11" s="44">
        <v>23</v>
      </c>
      <c r="AL11" s="44">
        <v>187089100</v>
      </c>
      <c r="AM11" s="45">
        <v>669.54999999999927</v>
      </c>
      <c r="AN11" s="45">
        <v>14</v>
      </c>
      <c r="AO11" s="45">
        <v>107347903</v>
      </c>
      <c r="AP11" s="37">
        <v>2652.0299999999988</v>
      </c>
      <c r="AQ11">
        <v>54</v>
      </c>
      <c r="AR11">
        <v>388766481</v>
      </c>
      <c r="AS11">
        <v>488.57000000000153</v>
      </c>
      <c r="AT11">
        <v>6</v>
      </c>
      <c r="AU11">
        <v>81048820</v>
      </c>
      <c r="AV11">
        <v>1108</v>
      </c>
      <c r="AW11">
        <v>19</v>
      </c>
      <c r="AX11">
        <v>172771747</v>
      </c>
      <c r="AY11" s="33">
        <v>792.78000000000247</v>
      </c>
      <c r="AZ11" s="33">
        <v>17</v>
      </c>
      <c r="BA11" s="33">
        <v>128776620</v>
      </c>
      <c r="BB11" s="33">
        <v>1834.8899999999794</v>
      </c>
      <c r="BC11" s="33">
        <v>31</v>
      </c>
      <c r="BD11" s="33">
        <v>299700165</v>
      </c>
      <c r="BE11" s="34">
        <v>2327.2800000000079</v>
      </c>
      <c r="BF11" s="34">
        <v>43</v>
      </c>
      <c r="BG11" s="34">
        <v>390639926</v>
      </c>
      <c r="BH11" s="35">
        <v>716.30999999999949</v>
      </c>
      <c r="BI11" s="33">
        <v>12</v>
      </c>
      <c r="BJ11" s="35">
        <v>121815753</v>
      </c>
      <c r="BK11" s="36">
        <v>521.6600000000326</v>
      </c>
      <c r="BL11" s="36">
        <v>10</v>
      </c>
      <c r="BM11" s="36">
        <v>90519291</v>
      </c>
      <c r="BN11" s="33">
        <v>544.21999999997934</v>
      </c>
      <c r="BO11" s="33">
        <v>11</v>
      </c>
      <c r="BP11" s="33">
        <v>99178646</v>
      </c>
      <c r="BQ11" s="33">
        <v>407.36999999999352</v>
      </c>
      <c r="BR11" s="33">
        <v>6</v>
      </c>
      <c r="BS11" s="33">
        <v>68380570</v>
      </c>
      <c r="BT11" s="37">
        <v>560.72000000001754</v>
      </c>
      <c r="BU11">
        <v>10</v>
      </c>
      <c r="BV11">
        <v>103435604</v>
      </c>
      <c r="BW11">
        <v>731.27999999998428</v>
      </c>
      <c r="BX11">
        <v>12</v>
      </c>
      <c r="BY11">
        <v>134591610</v>
      </c>
      <c r="BZ11" s="120">
        <f t="shared" si="0"/>
        <v>0</v>
      </c>
      <c r="CA11" s="120">
        <f t="shared" si="1"/>
        <v>0</v>
      </c>
      <c r="CB11" s="120">
        <f t="shared" si="2"/>
        <v>0</v>
      </c>
      <c r="CC11" s="120">
        <f t="shared" si="3"/>
        <v>0</v>
      </c>
      <c r="CD11" s="120">
        <f t="shared" si="4"/>
        <v>0</v>
      </c>
      <c r="CE11" s="120">
        <f t="shared" si="5"/>
        <v>150.59000000000015</v>
      </c>
      <c r="CF11" s="120">
        <f t="shared" si="6"/>
        <v>53.269999999999953</v>
      </c>
      <c r="CG11" s="120">
        <f t="shared" si="7"/>
        <v>0</v>
      </c>
      <c r="CH11" s="120">
        <f t="shared" si="8"/>
        <v>106.67999999999986</v>
      </c>
      <c r="CI11" s="120">
        <f t="shared" si="9"/>
        <v>317.5600000000004</v>
      </c>
      <c r="CJ11" s="120">
        <f t="shared" si="10"/>
        <v>232.10000000000014</v>
      </c>
      <c r="CK11" s="120">
        <f t="shared" si="11"/>
        <v>1228.1399999999996</v>
      </c>
      <c r="CL11" s="120">
        <f t="shared" si="12"/>
        <v>669.54999999999927</v>
      </c>
      <c r="CM11" s="120">
        <f t="shared" si="13"/>
        <v>2652.0299999999988</v>
      </c>
      <c r="CN11" s="120">
        <f t="shared" si="14"/>
        <v>488.57000000000153</v>
      </c>
      <c r="CO11" s="120">
        <f t="shared" si="15"/>
        <v>1108</v>
      </c>
      <c r="CP11" s="120">
        <f t="shared" si="16"/>
        <v>792.78000000000247</v>
      </c>
      <c r="CQ11" s="120">
        <f t="shared" si="17"/>
        <v>1834.8899999999794</v>
      </c>
      <c r="CR11" s="120">
        <f t="shared" si="18"/>
        <v>2327.2800000000079</v>
      </c>
      <c r="CS11" s="120">
        <f t="shared" si="19"/>
        <v>716.30999999999949</v>
      </c>
      <c r="CT11" s="120">
        <f t="shared" si="20"/>
        <v>521.6600000000326</v>
      </c>
      <c r="CU11" s="120">
        <f t="shared" si="21"/>
        <v>544.21999999997934</v>
      </c>
      <c r="CV11" s="120">
        <f t="shared" si="22"/>
        <v>407.36999999999352</v>
      </c>
      <c r="CW11" s="120">
        <f t="shared" si="23"/>
        <v>560.72000000001754</v>
      </c>
      <c r="CX11" s="37">
        <f t="shared" si="24"/>
        <v>731.27999999998428</v>
      </c>
      <c r="CY11" s="120">
        <f t="shared" si="25"/>
        <v>2757.8899999999994</v>
      </c>
      <c r="CZ11" s="120">
        <f t="shared" si="26"/>
        <v>12685.109999999997</v>
      </c>
      <c r="DA11" s="134">
        <f t="shared" si="27"/>
        <v>5.1072341970852123E-3</v>
      </c>
      <c r="DB11" s="134">
        <f t="shared" si="28"/>
        <v>3.9988864120001591E-2</v>
      </c>
    </row>
    <row r="12" spans="1:106" x14ac:dyDescent="0.25">
      <c r="A12" s="112" t="s">
        <v>52</v>
      </c>
      <c r="B12" s="112" t="s">
        <v>52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>
        <v>29.17000000000008</v>
      </c>
      <c r="S12" s="46">
        <v>1</v>
      </c>
      <c r="T12" s="46">
        <v>2.4223590000000002</v>
      </c>
      <c r="U12" s="46"/>
      <c r="V12" s="46"/>
      <c r="W12" s="50"/>
      <c r="X12" s="49">
        <v>232.33999999999997</v>
      </c>
      <c r="Y12" s="46">
        <v>6</v>
      </c>
      <c r="Z12" s="46">
        <v>18.736618</v>
      </c>
      <c r="AA12" s="46">
        <v>143.96999999999997</v>
      </c>
      <c r="AB12" s="46">
        <v>3</v>
      </c>
      <c r="AC12" s="46">
        <v>11019411</v>
      </c>
      <c r="AD12" s="46">
        <v>187.09000000000015</v>
      </c>
      <c r="AE12" s="46">
        <v>4</v>
      </c>
      <c r="AF12" s="46">
        <v>14581863</v>
      </c>
      <c r="AG12" s="46">
        <v>676.69</v>
      </c>
      <c r="AH12" s="46">
        <v>16</v>
      </c>
      <c r="AI12" s="46">
        <v>53823403</v>
      </c>
      <c r="AJ12" s="43">
        <v>1023.0699999999997</v>
      </c>
      <c r="AK12" s="44">
        <v>24</v>
      </c>
      <c r="AL12" s="44">
        <v>80450973</v>
      </c>
      <c r="AM12" s="45">
        <v>201.61000000000058</v>
      </c>
      <c r="AN12" s="45">
        <v>1</v>
      </c>
      <c r="AO12" s="45">
        <v>15123615</v>
      </c>
      <c r="AP12" s="37">
        <v>198.86999999999989</v>
      </c>
      <c r="AQ12">
        <v>5</v>
      </c>
      <c r="AR12">
        <v>16338590</v>
      </c>
      <c r="AS12">
        <v>393.06000000000176</v>
      </c>
      <c r="AT12">
        <v>10</v>
      </c>
      <c r="AU12">
        <v>33609698</v>
      </c>
      <c r="AV12">
        <v>99.030000000000655</v>
      </c>
      <c r="AW12">
        <v>3</v>
      </c>
      <c r="AX12">
        <v>8891340</v>
      </c>
      <c r="AY12" s="33">
        <v>59.099999999999</v>
      </c>
      <c r="AZ12" s="33">
        <v>2</v>
      </c>
      <c r="BA12" s="33">
        <v>5717925</v>
      </c>
      <c r="BB12" s="33">
        <v>364.50000000000091</v>
      </c>
      <c r="BC12" s="33">
        <v>6</v>
      </c>
      <c r="BD12" s="33">
        <v>29968950</v>
      </c>
      <c r="BE12" s="34">
        <v>134.76999999999498</v>
      </c>
      <c r="BF12" s="34">
        <v>4</v>
      </c>
      <c r="BG12" s="34">
        <v>13494202</v>
      </c>
      <c r="BH12" s="35">
        <v>0</v>
      </c>
      <c r="BI12" s="33">
        <v>0</v>
      </c>
      <c r="BJ12" s="35">
        <v>0</v>
      </c>
      <c r="BK12" s="36"/>
      <c r="BL12" s="36"/>
      <c r="BM12" s="36"/>
      <c r="BN12" s="33">
        <v>7585.1000000000013</v>
      </c>
      <c r="BO12" s="33">
        <v>191</v>
      </c>
      <c r="BP12" s="33">
        <v>680255604</v>
      </c>
      <c r="BQ12" s="33">
        <v>501.2200000000048</v>
      </c>
      <c r="BR12" s="33">
        <v>12</v>
      </c>
      <c r="BS12" s="33">
        <v>52978954</v>
      </c>
      <c r="BT12" s="37"/>
      <c r="BW12">
        <v>0</v>
      </c>
      <c r="BX12">
        <v>0</v>
      </c>
      <c r="BY12">
        <v>0</v>
      </c>
      <c r="BZ12" s="120">
        <f t="shared" si="0"/>
        <v>0</v>
      </c>
      <c r="CA12" s="120">
        <f t="shared" si="1"/>
        <v>0</v>
      </c>
      <c r="CB12" s="120">
        <f t="shared" si="2"/>
        <v>0</v>
      </c>
      <c r="CC12" s="120">
        <f t="shared" si="3"/>
        <v>0</v>
      </c>
      <c r="CD12" s="120">
        <f t="shared" si="4"/>
        <v>0</v>
      </c>
      <c r="CE12" s="120">
        <f t="shared" si="5"/>
        <v>29.17000000000008</v>
      </c>
      <c r="CF12" s="120">
        <f t="shared" si="6"/>
        <v>0</v>
      </c>
      <c r="CG12" s="120">
        <f t="shared" si="7"/>
        <v>232.33999999999997</v>
      </c>
      <c r="CH12" s="120">
        <f t="shared" si="8"/>
        <v>143.96999999999997</v>
      </c>
      <c r="CI12" s="120">
        <f t="shared" si="9"/>
        <v>187.09000000000015</v>
      </c>
      <c r="CJ12" s="120">
        <f t="shared" si="10"/>
        <v>676.69</v>
      </c>
      <c r="CK12" s="120">
        <f t="shared" si="11"/>
        <v>1023.0699999999997</v>
      </c>
      <c r="CL12" s="120">
        <f t="shared" si="12"/>
        <v>201.61000000000058</v>
      </c>
      <c r="CM12" s="120">
        <f t="shared" si="13"/>
        <v>198.86999999999989</v>
      </c>
      <c r="CN12" s="120">
        <f t="shared" si="14"/>
        <v>393.06000000000176</v>
      </c>
      <c r="CO12" s="120">
        <f t="shared" si="15"/>
        <v>99.030000000000655</v>
      </c>
      <c r="CP12" s="120">
        <f t="shared" si="16"/>
        <v>59.099999999999</v>
      </c>
      <c r="CQ12" s="120">
        <f t="shared" si="17"/>
        <v>364.50000000000091</v>
      </c>
      <c r="CR12" s="120">
        <f t="shared" si="18"/>
        <v>134.76999999999498</v>
      </c>
      <c r="CS12" s="120">
        <f t="shared" si="19"/>
        <v>0</v>
      </c>
      <c r="CT12" s="120">
        <f t="shared" si="20"/>
        <v>0</v>
      </c>
      <c r="CU12" s="120">
        <f t="shared" si="21"/>
        <v>7585.1000000000013</v>
      </c>
      <c r="CV12" s="120">
        <f t="shared" si="22"/>
        <v>501.2200000000048</v>
      </c>
      <c r="CW12" s="120">
        <f t="shared" si="23"/>
        <v>0</v>
      </c>
      <c r="CX12" s="37">
        <f t="shared" si="24"/>
        <v>0</v>
      </c>
      <c r="CY12" s="120">
        <f t="shared" si="25"/>
        <v>2493.9400000000005</v>
      </c>
      <c r="CZ12" s="120">
        <f t="shared" si="26"/>
        <v>9335.6500000000033</v>
      </c>
      <c r="DA12" s="134">
        <f t="shared" si="27"/>
        <v>4.6184349823519787E-3</v>
      </c>
      <c r="DB12" s="134">
        <f t="shared" si="28"/>
        <v>2.9429941034953035E-2</v>
      </c>
    </row>
    <row r="13" spans="1:106" x14ac:dyDescent="0.25">
      <c r="A13" s="114" t="s">
        <v>27</v>
      </c>
      <c r="B13" s="114" t="s">
        <v>27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>
        <v>0</v>
      </c>
      <c r="V13" s="21">
        <v>0</v>
      </c>
      <c r="W13" s="26">
        <v>0</v>
      </c>
      <c r="X13" s="27">
        <v>78.59000000000006</v>
      </c>
      <c r="Y13" s="21">
        <v>2</v>
      </c>
      <c r="Z13" s="21">
        <v>5.7404929999999998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8">
        <v>0</v>
      </c>
      <c r="AK13" s="29">
        <v>0</v>
      </c>
      <c r="AL13" s="29">
        <v>0</v>
      </c>
      <c r="AM13" s="30">
        <v>29.039999999999907</v>
      </c>
      <c r="AN13" s="30">
        <v>1</v>
      </c>
      <c r="AO13" s="30">
        <v>2376634</v>
      </c>
      <c r="AP13" s="31">
        <v>37.950000000000188</v>
      </c>
      <c r="AQ13" s="32">
        <v>1</v>
      </c>
      <c r="AR13" s="32">
        <v>3753635</v>
      </c>
      <c r="AS13" s="32">
        <v>0</v>
      </c>
      <c r="AT13" s="32">
        <v>0</v>
      </c>
      <c r="AU13" s="32">
        <v>0</v>
      </c>
      <c r="AV13" s="32">
        <v>186.60000000000002</v>
      </c>
      <c r="AW13" s="32">
        <v>4</v>
      </c>
      <c r="AX13" s="32">
        <v>16549560</v>
      </c>
      <c r="AY13" s="32">
        <v>123.28000000000003</v>
      </c>
      <c r="AZ13" s="32">
        <v>3</v>
      </c>
      <c r="BA13" s="32">
        <v>12136050</v>
      </c>
      <c r="BB13" s="33">
        <v>108.83999999999975</v>
      </c>
      <c r="BC13" s="33">
        <v>3</v>
      </c>
      <c r="BD13" s="33">
        <v>10348620</v>
      </c>
      <c r="BE13" s="34">
        <v>378.47999999999888</v>
      </c>
      <c r="BF13" s="34">
        <v>8</v>
      </c>
      <c r="BG13" s="34">
        <v>33378142</v>
      </c>
      <c r="BH13" s="35">
        <v>117.67000000000053</v>
      </c>
      <c r="BI13" s="33">
        <v>3</v>
      </c>
      <c r="BJ13" s="35">
        <v>11117730</v>
      </c>
      <c r="BK13" s="36">
        <v>110.46000000000117</v>
      </c>
      <c r="BL13" s="36">
        <v>3</v>
      </c>
      <c r="BM13" s="36">
        <v>12574260</v>
      </c>
      <c r="BN13" s="33">
        <v>126.99000000000001</v>
      </c>
      <c r="BO13" s="33">
        <v>2</v>
      </c>
      <c r="BP13" s="33">
        <v>12134110</v>
      </c>
      <c r="BQ13" s="33">
        <v>3476.779999999997</v>
      </c>
      <c r="BR13" s="33">
        <v>89</v>
      </c>
      <c r="BS13" s="33">
        <v>347713567</v>
      </c>
      <c r="BT13" s="37">
        <v>4441.6199999999981</v>
      </c>
      <c r="BU13">
        <v>114</v>
      </c>
      <c r="BV13">
        <v>459491628</v>
      </c>
      <c r="BW13">
        <v>0</v>
      </c>
      <c r="BX13">
        <v>0</v>
      </c>
      <c r="BY13">
        <v>0</v>
      </c>
      <c r="BZ13" s="120">
        <f t="shared" si="0"/>
        <v>0</v>
      </c>
      <c r="CA13" s="128">
        <f t="shared" si="1"/>
        <v>0</v>
      </c>
      <c r="CB13" s="128">
        <f t="shared" si="2"/>
        <v>0</v>
      </c>
      <c r="CC13" s="128">
        <f t="shared" si="3"/>
        <v>0</v>
      </c>
      <c r="CD13" s="128">
        <f t="shared" si="4"/>
        <v>0</v>
      </c>
      <c r="CE13" s="128">
        <f t="shared" si="5"/>
        <v>0</v>
      </c>
      <c r="CF13" s="128">
        <f t="shared" si="6"/>
        <v>0</v>
      </c>
      <c r="CG13" s="128">
        <f t="shared" si="7"/>
        <v>78.59000000000006</v>
      </c>
      <c r="CH13" s="128">
        <f t="shared" si="8"/>
        <v>0</v>
      </c>
      <c r="CI13" s="128">
        <f t="shared" si="9"/>
        <v>0</v>
      </c>
      <c r="CJ13" s="128">
        <f t="shared" si="10"/>
        <v>0</v>
      </c>
      <c r="CK13" s="128">
        <f t="shared" si="11"/>
        <v>0</v>
      </c>
      <c r="CL13" s="128">
        <f t="shared" si="12"/>
        <v>29.039999999999907</v>
      </c>
      <c r="CM13" s="128">
        <f t="shared" si="13"/>
        <v>37.950000000000188</v>
      </c>
      <c r="CN13" s="128">
        <f t="shared" si="14"/>
        <v>0</v>
      </c>
      <c r="CO13" s="128">
        <f t="shared" si="15"/>
        <v>186.60000000000002</v>
      </c>
      <c r="CP13" s="128">
        <f t="shared" si="16"/>
        <v>123.28000000000003</v>
      </c>
      <c r="CQ13" s="128">
        <f t="shared" si="17"/>
        <v>108.83999999999975</v>
      </c>
      <c r="CR13" s="128">
        <f t="shared" si="18"/>
        <v>378.47999999999888</v>
      </c>
      <c r="CS13" s="128">
        <f t="shared" si="19"/>
        <v>117.67000000000053</v>
      </c>
      <c r="CT13" s="128">
        <f t="shared" si="20"/>
        <v>110.46000000000117</v>
      </c>
      <c r="CU13" s="128">
        <f t="shared" si="21"/>
        <v>126.99000000000001</v>
      </c>
      <c r="CV13" s="128">
        <f t="shared" si="22"/>
        <v>3476.779999999997</v>
      </c>
      <c r="CW13" s="128">
        <f t="shared" si="23"/>
        <v>4441.6199999999981</v>
      </c>
      <c r="CX13" s="37">
        <f t="shared" si="24"/>
        <v>0</v>
      </c>
      <c r="CY13" s="120">
        <f t="shared" si="25"/>
        <v>107.62999999999997</v>
      </c>
      <c r="CZ13" s="120">
        <f t="shared" si="26"/>
        <v>9108.6699999999946</v>
      </c>
      <c r="DA13" s="134">
        <f t="shared" si="27"/>
        <v>1.9931600485598822E-4</v>
      </c>
      <c r="DB13" s="134">
        <f t="shared" si="28"/>
        <v>2.8714403497008285E-2</v>
      </c>
    </row>
    <row r="14" spans="1:106" x14ac:dyDescent="0.25">
      <c r="A14" s="112" t="s">
        <v>36</v>
      </c>
      <c r="B14" s="112" t="s">
        <v>36</v>
      </c>
      <c r="C14" s="46"/>
      <c r="D14" s="46"/>
      <c r="E14" s="46"/>
      <c r="F14" s="48">
        <v>75.19</v>
      </c>
      <c r="G14" s="46">
        <v>1</v>
      </c>
      <c r="H14" s="46">
        <v>11002061</v>
      </c>
      <c r="I14" s="46">
        <v>612.00999999999976</v>
      </c>
      <c r="J14" s="46">
        <v>11</v>
      </c>
      <c r="K14" s="46">
        <v>105.908047</v>
      </c>
      <c r="L14" s="47">
        <v>4636.78999999999</v>
      </c>
      <c r="M14" s="46">
        <v>77</v>
      </c>
      <c r="N14" s="46">
        <v>832.83928200000003</v>
      </c>
      <c r="O14" s="46">
        <v>992.21000000000913</v>
      </c>
      <c r="P14" s="46">
        <v>16</v>
      </c>
      <c r="Q14" s="49">
        <v>180.61300399999999</v>
      </c>
      <c r="R14" s="46">
        <v>742.34000000000833</v>
      </c>
      <c r="S14" s="46">
        <v>10</v>
      </c>
      <c r="T14" s="46">
        <v>131.31951599999999</v>
      </c>
      <c r="U14" s="46">
        <v>604.79999999998654</v>
      </c>
      <c r="V14" s="46">
        <v>8</v>
      </c>
      <c r="W14" s="62">
        <v>112.597534</v>
      </c>
      <c r="X14" s="49">
        <v>469.69999999999709</v>
      </c>
      <c r="Y14" s="46">
        <v>6</v>
      </c>
      <c r="Z14" s="46">
        <v>81.080549000000005</v>
      </c>
      <c r="AA14" s="46">
        <v>644.82000000000244</v>
      </c>
      <c r="AB14" s="46">
        <v>10</v>
      </c>
      <c r="AC14" s="46">
        <v>127114436</v>
      </c>
      <c r="AD14" s="46">
        <v>5885.9800000000014</v>
      </c>
      <c r="AE14" s="46">
        <v>89</v>
      </c>
      <c r="AF14" s="46">
        <v>1027345285</v>
      </c>
      <c r="AG14" s="46">
        <v>1935.420000000011</v>
      </c>
      <c r="AH14" s="46">
        <v>30</v>
      </c>
      <c r="AI14" s="46">
        <v>339268685</v>
      </c>
      <c r="AJ14" s="43">
        <v>1113.9000000000087</v>
      </c>
      <c r="AK14" s="44">
        <v>17</v>
      </c>
      <c r="AL14" s="44">
        <v>224642888</v>
      </c>
      <c r="AM14" s="45">
        <v>3441.4199999999728</v>
      </c>
      <c r="AN14" s="45">
        <v>39</v>
      </c>
      <c r="AO14" s="45">
        <v>897924395</v>
      </c>
      <c r="AP14" s="37">
        <v>1199.2000000000116</v>
      </c>
      <c r="AQ14">
        <v>15</v>
      </c>
      <c r="AR14">
        <v>303591891</v>
      </c>
      <c r="AS14">
        <v>2464.4499999999898</v>
      </c>
      <c r="AT14">
        <v>28</v>
      </c>
      <c r="AU14">
        <v>661880005</v>
      </c>
      <c r="AV14">
        <v>415.34000000001834</v>
      </c>
      <c r="AW14">
        <v>6</v>
      </c>
      <c r="AX14">
        <v>98594041</v>
      </c>
      <c r="AY14" s="33">
        <v>513.55999999999403</v>
      </c>
      <c r="AZ14" s="33">
        <v>6</v>
      </c>
      <c r="BA14" s="33">
        <v>120155432</v>
      </c>
      <c r="BB14" s="33">
        <v>517.20999999999549</v>
      </c>
      <c r="BC14" s="33">
        <v>8</v>
      </c>
      <c r="BD14" s="33">
        <v>154448908</v>
      </c>
      <c r="BE14" s="34">
        <v>770.91000000000349</v>
      </c>
      <c r="BF14" s="34">
        <v>11</v>
      </c>
      <c r="BG14" s="34">
        <v>162884889</v>
      </c>
      <c r="BH14" s="35">
        <v>183.13000000000829</v>
      </c>
      <c r="BI14" s="33">
        <v>3</v>
      </c>
      <c r="BJ14" s="35">
        <v>40748162</v>
      </c>
      <c r="BK14" s="36">
        <v>163.70999999999549</v>
      </c>
      <c r="BL14" s="36">
        <v>3</v>
      </c>
      <c r="BM14" s="36">
        <v>55812779</v>
      </c>
      <c r="BN14" s="33">
        <v>733.38999999999942</v>
      </c>
      <c r="BO14" s="33">
        <v>10</v>
      </c>
      <c r="BP14" s="33">
        <v>156435229</v>
      </c>
      <c r="BQ14" s="33">
        <v>619.71000000000276</v>
      </c>
      <c r="BR14" s="33">
        <v>9</v>
      </c>
      <c r="BS14" s="33">
        <v>162371424</v>
      </c>
      <c r="BT14" s="37">
        <v>651.91000000000349</v>
      </c>
      <c r="BU14">
        <v>10</v>
      </c>
      <c r="BV14">
        <v>172416679</v>
      </c>
      <c r="BW14">
        <v>559.16999999999098</v>
      </c>
      <c r="BX14">
        <v>8</v>
      </c>
      <c r="BY14">
        <v>127879977</v>
      </c>
      <c r="BZ14" s="120">
        <f t="shared" si="0"/>
        <v>0</v>
      </c>
      <c r="CA14" s="120">
        <f t="shared" si="1"/>
        <v>75.19</v>
      </c>
      <c r="CB14" s="120">
        <f t="shared" si="2"/>
        <v>612.00999999999976</v>
      </c>
      <c r="CC14" s="120">
        <f t="shared" si="3"/>
        <v>4636.78999999999</v>
      </c>
      <c r="CD14" s="120">
        <f t="shared" si="4"/>
        <v>992.21000000000913</v>
      </c>
      <c r="CE14" s="120">
        <f t="shared" si="5"/>
        <v>742.34000000000833</v>
      </c>
      <c r="CF14" s="120">
        <f t="shared" si="6"/>
        <v>604.79999999998654</v>
      </c>
      <c r="CG14" s="120">
        <f t="shared" si="7"/>
        <v>469.69999999999709</v>
      </c>
      <c r="CH14" s="120">
        <f t="shared" si="8"/>
        <v>644.82000000000244</v>
      </c>
      <c r="CI14" s="120">
        <f t="shared" si="9"/>
        <v>5885.9800000000014</v>
      </c>
      <c r="CJ14" s="120">
        <f t="shared" si="10"/>
        <v>1935.420000000011</v>
      </c>
      <c r="CK14" s="120">
        <f t="shared" si="11"/>
        <v>1113.9000000000087</v>
      </c>
      <c r="CL14" s="120">
        <f t="shared" si="12"/>
        <v>3441.4199999999728</v>
      </c>
      <c r="CM14" s="120">
        <f t="shared" si="13"/>
        <v>1199.2000000000116</v>
      </c>
      <c r="CN14" s="120">
        <f t="shared" si="14"/>
        <v>2464.4499999999898</v>
      </c>
      <c r="CO14" s="120">
        <f t="shared" si="15"/>
        <v>415.34000000001834</v>
      </c>
      <c r="CP14" s="120">
        <f t="shared" si="16"/>
        <v>513.55999999999403</v>
      </c>
      <c r="CQ14" s="120">
        <f t="shared" si="17"/>
        <v>517.20999999999549</v>
      </c>
      <c r="CR14" s="120">
        <f t="shared" si="18"/>
        <v>770.91000000000349</v>
      </c>
      <c r="CS14" s="120">
        <f t="shared" si="19"/>
        <v>183.13000000000829</v>
      </c>
      <c r="CT14" s="120">
        <f t="shared" si="20"/>
        <v>163.70999999999549</v>
      </c>
      <c r="CU14" s="120">
        <f t="shared" si="21"/>
        <v>733.38999999999942</v>
      </c>
      <c r="CV14" s="120">
        <f t="shared" si="22"/>
        <v>619.71000000000276</v>
      </c>
      <c r="CW14" s="120">
        <f t="shared" si="23"/>
        <v>651.91000000000349</v>
      </c>
      <c r="CX14" s="37">
        <f t="shared" si="24"/>
        <v>559.16999999999098</v>
      </c>
      <c r="CY14" s="120">
        <f t="shared" si="25"/>
        <v>21154.579999999987</v>
      </c>
      <c r="CZ14" s="120">
        <f t="shared" si="26"/>
        <v>8791.6900000000132</v>
      </c>
      <c r="DA14" s="134">
        <f t="shared" si="27"/>
        <v>3.9175382049673788E-2</v>
      </c>
      <c r="DB14" s="134">
        <f t="shared" si="28"/>
        <v>2.7715147664874599E-2</v>
      </c>
    </row>
    <row r="15" spans="1:106" x14ac:dyDescent="0.25">
      <c r="A15" s="116" t="s">
        <v>40</v>
      </c>
      <c r="B15" s="116" t="s">
        <v>40</v>
      </c>
      <c r="C15" s="46">
        <v>439.16000000000008</v>
      </c>
      <c r="D15" s="46">
        <v>11</v>
      </c>
      <c r="E15" s="46">
        <v>37.528686999999998</v>
      </c>
      <c r="F15" s="48">
        <v>317.77999999999997</v>
      </c>
      <c r="G15" s="46">
        <v>9</v>
      </c>
      <c r="H15" s="46">
        <v>27.260961999999999</v>
      </c>
      <c r="I15" s="46">
        <v>423.79999999999882</v>
      </c>
      <c r="J15" s="46">
        <v>13</v>
      </c>
      <c r="K15" s="46">
        <v>35.427312000000001</v>
      </c>
      <c r="L15" s="47">
        <v>1656.2200000000075</v>
      </c>
      <c r="M15" s="46">
        <v>38</v>
      </c>
      <c r="N15" s="46">
        <v>138.25220200000001</v>
      </c>
      <c r="O15" s="46">
        <v>886.42999999998847</v>
      </c>
      <c r="P15" s="46">
        <v>20</v>
      </c>
      <c r="Q15" s="49">
        <v>75.852594999999994</v>
      </c>
      <c r="R15" s="46">
        <v>1321.5900000000083</v>
      </c>
      <c r="S15" s="46">
        <v>30</v>
      </c>
      <c r="T15" s="46">
        <v>107.832277</v>
      </c>
      <c r="U15" s="46">
        <v>1142.7599999999875</v>
      </c>
      <c r="V15" s="46">
        <v>25</v>
      </c>
      <c r="W15" s="50">
        <v>95.811271000000005</v>
      </c>
      <c r="X15" s="49">
        <v>2464.8699999999953</v>
      </c>
      <c r="Y15" s="46">
        <v>57</v>
      </c>
      <c r="Z15" s="46">
        <v>208.426433</v>
      </c>
      <c r="AA15" s="46">
        <v>2396.0800000000108</v>
      </c>
      <c r="AB15" s="46">
        <v>62</v>
      </c>
      <c r="AC15" s="46">
        <v>218327975</v>
      </c>
      <c r="AD15" s="46">
        <v>2930.340000000022</v>
      </c>
      <c r="AE15" s="46">
        <v>70</v>
      </c>
      <c r="AF15" s="46">
        <v>269631607</v>
      </c>
      <c r="AG15" s="46">
        <v>1822.5899999999674</v>
      </c>
      <c r="AH15" s="46">
        <v>47</v>
      </c>
      <c r="AI15" s="46">
        <v>168698096</v>
      </c>
      <c r="AJ15" s="43">
        <v>2490.9700000000157</v>
      </c>
      <c r="AK15" s="44">
        <v>58</v>
      </c>
      <c r="AL15" s="44">
        <v>231654018</v>
      </c>
      <c r="AM15" s="45">
        <v>1669.7799999999916</v>
      </c>
      <c r="AN15" s="45">
        <v>41</v>
      </c>
      <c r="AO15" s="45">
        <v>158696938</v>
      </c>
      <c r="AP15" s="37">
        <v>1269.3000000000065</v>
      </c>
      <c r="AQ15">
        <v>24</v>
      </c>
      <c r="AR15">
        <v>118540781</v>
      </c>
      <c r="AS15">
        <v>439.87999999999738</v>
      </c>
      <c r="AT15">
        <v>9</v>
      </c>
      <c r="AU15">
        <v>42090042</v>
      </c>
      <c r="AV15">
        <v>899.2300000000032</v>
      </c>
      <c r="AW15">
        <v>20</v>
      </c>
      <c r="AX15">
        <v>86274577</v>
      </c>
      <c r="AY15" s="33">
        <v>516.64999999999782</v>
      </c>
      <c r="AZ15" s="33">
        <v>6</v>
      </c>
      <c r="BA15" s="33">
        <v>50969027</v>
      </c>
      <c r="BB15" s="33">
        <v>371.11000000001877</v>
      </c>
      <c r="BC15" s="33">
        <v>11</v>
      </c>
      <c r="BD15" s="33">
        <v>38556134</v>
      </c>
      <c r="BE15" s="34">
        <v>1015.9099999999889</v>
      </c>
      <c r="BF15" s="34">
        <v>21</v>
      </c>
      <c r="BG15" s="34">
        <v>105574059</v>
      </c>
      <c r="BH15" s="35">
        <v>317.23999999999796</v>
      </c>
      <c r="BI15" s="33">
        <v>7</v>
      </c>
      <c r="BJ15" s="35">
        <v>33556451</v>
      </c>
      <c r="BK15" s="36">
        <v>651.51999999998225</v>
      </c>
      <c r="BL15" s="36">
        <v>12</v>
      </c>
      <c r="BM15" s="36">
        <v>68601583</v>
      </c>
      <c r="BN15" s="33">
        <v>755.5900000000147</v>
      </c>
      <c r="BO15" s="33">
        <v>14</v>
      </c>
      <c r="BP15" s="33">
        <v>77322952</v>
      </c>
      <c r="BQ15" s="33">
        <v>498.68000000000393</v>
      </c>
      <c r="BR15" s="33">
        <v>11</v>
      </c>
      <c r="BS15" s="33">
        <v>55285490</v>
      </c>
      <c r="BT15" s="37">
        <v>431.53999999999724</v>
      </c>
      <c r="BU15">
        <v>9</v>
      </c>
      <c r="BV15">
        <v>48120581</v>
      </c>
      <c r="BW15">
        <v>456.96000000000276</v>
      </c>
      <c r="BX15">
        <v>9</v>
      </c>
      <c r="BY15">
        <v>54206851</v>
      </c>
      <c r="BZ15" s="120">
        <f t="shared" si="0"/>
        <v>439.16000000000008</v>
      </c>
      <c r="CA15" s="129">
        <f t="shared" si="1"/>
        <v>317.77999999999997</v>
      </c>
      <c r="CB15" s="129">
        <f t="shared" si="2"/>
        <v>423.79999999999882</v>
      </c>
      <c r="CC15" s="129">
        <f t="shared" si="3"/>
        <v>1656.2200000000075</v>
      </c>
      <c r="CD15" s="129">
        <f t="shared" si="4"/>
        <v>886.42999999998847</v>
      </c>
      <c r="CE15" s="129">
        <f t="shared" si="5"/>
        <v>1321.5900000000083</v>
      </c>
      <c r="CF15" s="129">
        <f t="shared" si="6"/>
        <v>1142.7599999999875</v>
      </c>
      <c r="CG15" s="129">
        <f t="shared" si="7"/>
        <v>2464.8699999999953</v>
      </c>
      <c r="CH15" s="129">
        <f t="shared" si="8"/>
        <v>2396.0800000000108</v>
      </c>
      <c r="CI15" s="129">
        <f t="shared" si="9"/>
        <v>2930.340000000022</v>
      </c>
      <c r="CJ15" s="129">
        <f t="shared" si="10"/>
        <v>1822.5899999999674</v>
      </c>
      <c r="CK15" s="129">
        <f t="shared" si="11"/>
        <v>2490.9700000000157</v>
      </c>
      <c r="CL15" s="129">
        <f t="shared" si="12"/>
        <v>1669.7799999999916</v>
      </c>
      <c r="CM15" s="129">
        <f t="shared" si="13"/>
        <v>1269.3000000000065</v>
      </c>
      <c r="CN15" s="129">
        <f t="shared" si="14"/>
        <v>439.87999999999738</v>
      </c>
      <c r="CO15" s="129">
        <f t="shared" si="15"/>
        <v>899.2300000000032</v>
      </c>
      <c r="CP15" s="129">
        <f t="shared" si="16"/>
        <v>516.64999999999782</v>
      </c>
      <c r="CQ15" s="129">
        <f t="shared" si="17"/>
        <v>371.11000000001877</v>
      </c>
      <c r="CR15" s="129">
        <f t="shared" si="18"/>
        <v>1015.9099999999889</v>
      </c>
      <c r="CS15" s="129">
        <f t="shared" si="19"/>
        <v>317.23999999999796</v>
      </c>
      <c r="CT15" s="129">
        <f t="shared" si="20"/>
        <v>651.51999999998225</v>
      </c>
      <c r="CU15" s="129">
        <f t="shared" si="21"/>
        <v>755.5900000000147</v>
      </c>
      <c r="CV15" s="129">
        <f t="shared" si="22"/>
        <v>498.68000000000393</v>
      </c>
      <c r="CW15" s="129">
        <f t="shared" si="23"/>
        <v>431.53999999999724</v>
      </c>
      <c r="CX15" s="37">
        <f t="shared" si="24"/>
        <v>456.96000000000276</v>
      </c>
      <c r="CY15" s="120">
        <f t="shared" si="25"/>
        <v>19523.209999999992</v>
      </c>
      <c r="CZ15" s="120">
        <f t="shared" si="26"/>
        <v>7623.6100000000115</v>
      </c>
      <c r="DA15" s="134">
        <f t="shared" si="27"/>
        <v>3.6154308456419933E-2</v>
      </c>
      <c r="DB15" s="134">
        <f t="shared" si="28"/>
        <v>2.4032862497359964E-2</v>
      </c>
    </row>
    <row r="16" spans="1:106" x14ac:dyDescent="0.25">
      <c r="A16" s="81" t="s">
        <v>45</v>
      </c>
      <c r="B16" s="81" t="s">
        <v>45</v>
      </c>
      <c r="X16" s="82"/>
      <c r="AJ16" s="83"/>
      <c r="AK16" s="14"/>
      <c r="AL16" s="14"/>
      <c r="AM16" s="84"/>
      <c r="AN16" s="84"/>
      <c r="AO16" s="84"/>
      <c r="AP16" s="37"/>
      <c r="BB16" s="33"/>
      <c r="BC16" s="33"/>
      <c r="BD16" s="33"/>
      <c r="BH16" s="35">
        <v>57.000000000000078</v>
      </c>
      <c r="BI16" s="33">
        <v>1</v>
      </c>
      <c r="BJ16" s="35">
        <v>6498000</v>
      </c>
      <c r="BK16" s="36"/>
      <c r="BL16" s="36"/>
      <c r="BM16" s="36"/>
      <c r="BN16" s="33">
        <v>4539.8000000000065</v>
      </c>
      <c r="BO16" s="33">
        <v>59</v>
      </c>
      <c r="BP16" s="33">
        <v>436750509</v>
      </c>
      <c r="BQ16" s="33">
        <v>1141</v>
      </c>
      <c r="BR16" s="33">
        <v>22</v>
      </c>
      <c r="BS16" s="33">
        <v>156605237</v>
      </c>
      <c r="BT16" s="37">
        <v>457.60000000001492</v>
      </c>
      <c r="BU16">
        <v>7</v>
      </c>
      <c r="BV16">
        <v>66039129</v>
      </c>
      <c r="BW16">
        <v>814.99999999999909</v>
      </c>
      <c r="BX16">
        <v>14</v>
      </c>
      <c r="BY16">
        <v>123231914</v>
      </c>
      <c r="BZ16" s="120">
        <f t="shared" si="0"/>
        <v>0</v>
      </c>
      <c r="CA16" s="120">
        <f t="shared" si="1"/>
        <v>0</v>
      </c>
      <c r="CB16" s="120">
        <f t="shared" si="2"/>
        <v>0</v>
      </c>
      <c r="CC16" s="120">
        <f t="shared" si="3"/>
        <v>0</v>
      </c>
      <c r="CD16" s="120">
        <f t="shared" si="4"/>
        <v>0</v>
      </c>
      <c r="CE16" s="120">
        <f t="shared" si="5"/>
        <v>0</v>
      </c>
      <c r="CF16" s="120">
        <f t="shared" si="6"/>
        <v>0</v>
      </c>
      <c r="CG16" s="120">
        <f t="shared" si="7"/>
        <v>0</v>
      </c>
      <c r="CH16" s="120">
        <f t="shared" si="8"/>
        <v>0</v>
      </c>
      <c r="CI16" s="120">
        <f t="shared" si="9"/>
        <v>0</v>
      </c>
      <c r="CJ16" s="120">
        <f t="shared" si="10"/>
        <v>0</v>
      </c>
      <c r="CK16" s="120">
        <f t="shared" si="11"/>
        <v>0</v>
      </c>
      <c r="CL16" s="120">
        <f t="shared" si="12"/>
        <v>0</v>
      </c>
      <c r="CM16" s="120">
        <f t="shared" si="13"/>
        <v>0</v>
      </c>
      <c r="CN16" s="120">
        <f t="shared" si="14"/>
        <v>0</v>
      </c>
      <c r="CO16" s="120">
        <f t="shared" si="15"/>
        <v>0</v>
      </c>
      <c r="CP16" s="120">
        <f t="shared" si="16"/>
        <v>0</v>
      </c>
      <c r="CQ16" s="120">
        <f t="shared" si="17"/>
        <v>0</v>
      </c>
      <c r="CR16" s="120">
        <f t="shared" si="18"/>
        <v>0</v>
      </c>
      <c r="CS16" s="120">
        <f t="shared" si="19"/>
        <v>57.000000000000078</v>
      </c>
      <c r="CT16" s="120">
        <f t="shared" si="20"/>
        <v>0</v>
      </c>
      <c r="CU16" s="120">
        <f t="shared" si="21"/>
        <v>4539.8000000000065</v>
      </c>
      <c r="CV16" s="120">
        <f t="shared" si="22"/>
        <v>1141</v>
      </c>
      <c r="CW16" s="120">
        <f t="shared" si="23"/>
        <v>457.60000000001492</v>
      </c>
      <c r="CX16" s="37">
        <f t="shared" si="24"/>
        <v>814.99999999999909</v>
      </c>
      <c r="CY16" s="120">
        <f t="shared" si="25"/>
        <v>0</v>
      </c>
      <c r="CZ16" s="120">
        <f t="shared" si="26"/>
        <v>7010.4000000000206</v>
      </c>
      <c r="DA16" s="134">
        <f t="shared" si="27"/>
        <v>0</v>
      </c>
      <c r="DB16" s="134">
        <f t="shared" si="28"/>
        <v>2.2099763662030526E-2</v>
      </c>
    </row>
    <row r="17" spans="1:106" x14ac:dyDescent="0.25">
      <c r="A17" s="112" t="s">
        <v>77</v>
      </c>
      <c r="B17" s="112" t="s">
        <v>77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50"/>
      <c r="X17" s="46"/>
      <c r="Y17" s="46"/>
      <c r="Z17" s="46"/>
      <c r="AA17" s="46"/>
      <c r="AB17" s="46"/>
      <c r="AC17" s="46"/>
      <c r="AD17" s="46">
        <v>300.50000000000136</v>
      </c>
      <c r="AE17" s="46">
        <v>5</v>
      </c>
      <c r="AF17" s="46">
        <v>53908200</v>
      </c>
      <c r="AG17" s="46">
        <v>1108.5399999999986</v>
      </c>
      <c r="AH17" s="46">
        <v>15</v>
      </c>
      <c r="AI17" s="46">
        <v>197483000</v>
      </c>
      <c r="AJ17" s="43">
        <v>1422.8399999999938</v>
      </c>
      <c r="AK17" s="44">
        <v>18</v>
      </c>
      <c r="AL17" s="44">
        <v>236146952</v>
      </c>
      <c r="AM17" s="45">
        <v>1168.7500000000064</v>
      </c>
      <c r="AN17" s="45">
        <v>17</v>
      </c>
      <c r="AO17" s="45">
        <v>212872432</v>
      </c>
      <c r="AP17" s="37">
        <v>344.92999999999483</v>
      </c>
      <c r="AQ17">
        <v>4</v>
      </c>
      <c r="AR17">
        <v>62764000</v>
      </c>
      <c r="AS17">
        <v>767.04999999999836</v>
      </c>
      <c r="AT17">
        <v>10</v>
      </c>
      <c r="AU17">
        <v>148679000</v>
      </c>
      <c r="AV17">
        <v>758.51000000000658</v>
      </c>
      <c r="AW17">
        <v>10</v>
      </c>
      <c r="AX17">
        <v>134568256</v>
      </c>
      <c r="AY17" s="33">
        <v>490.49999999999181</v>
      </c>
      <c r="AZ17" s="33">
        <v>7</v>
      </c>
      <c r="BA17" s="33">
        <v>96640800</v>
      </c>
      <c r="BB17" s="33">
        <v>636.70000000001892</v>
      </c>
      <c r="BC17" s="33">
        <v>11</v>
      </c>
      <c r="BD17" s="33">
        <v>125411000</v>
      </c>
      <c r="BE17" s="34">
        <v>522.05999999999312</v>
      </c>
      <c r="BF17" s="34">
        <v>8</v>
      </c>
      <c r="BG17" s="34">
        <v>110276000</v>
      </c>
      <c r="BH17" s="35">
        <v>300.2299999999841</v>
      </c>
      <c r="BI17" s="33">
        <v>5</v>
      </c>
      <c r="BJ17" s="35">
        <v>64628000</v>
      </c>
      <c r="BK17" s="36">
        <v>535.54000000000997</v>
      </c>
      <c r="BL17" s="36">
        <v>8</v>
      </c>
      <c r="BM17" s="36">
        <v>118827000</v>
      </c>
      <c r="BN17" s="33">
        <v>362.4099999999944</v>
      </c>
      <c r="BO17" s="33">
        <v>5</v>
      </c>
      <c r="BP17" s="33">
        <v>79724000</v>
      </c>
      <c r="BQ17" s="33">
        <v>1228.1200000000063</v>
      </c>
      <c r="BR17" s="33">
        <v>15</v>
      </c>
      <c r="BS17" s="33">
        <v>223994848</v>
      </c>
      <c r="BT17" s="37">
        <v>68.850000000013097</v>
      </c>
      <c r="BU17">
        <v>1</v>
      </c>
      <c r="BV17">
        <v>14115000</v>
      </c>
      <c r="BW17">
        <v>266.5199999999968</v>
      </c>
      <c r="BX17">
        <v>5</v>
      </c>
      <c r="BY17">
        <v>67231000</v>
      </c>
      <c r="BZ17" s="120">
        <f t="shared" si="0"/>
        <v>0</v>
      </c>
      <c r="CA17" s="120">
        <f t="shared" si="1"/>
        <v>0</v>
      </c>
      <c r="CB17" s="120">
        <f t="shared" si="2"/>
        <v>0</v>
      </c>
      <c r="CC17" s="120">
        <f t="shared" si="3"/>
        <v>0</v>
      </c>
      <c r="CD17" s="120">
        <f t="shared" si="4"/>
        <v>0</v>
      </c>
      <c r="CE17" s="120">
        <f t="shared" si="5"/>
        <v>0</v>
      </c>
      <c r="CF17" s="120">
        <f t="shared" si="6"/>
        <v>0</v>
      </c>
      <c r="CG17" s="120">
        <f t="shared" si="7"/>
        <v>0</v>
      </c>
      <c r="CH17" s="120">
        <f t="shared" si="8"/>
        <v>0</v>
      </c>
      <c r="CI17" s="120">
        <f t="shared" si="9"/>
        <v>300.50000000000136</v>
      </c>
      <c r="CJ17" s="120">
        <f t="shared" si="10"/>
        <v>1108.5399999999986</v>
      </c>
      <c r="CK17" s="120">
        <f t="shared" si="11"/>
        <v>1422.8399999999938</v>
      </c>
      <c r="CL17" s="120">
        <f t="shared" si="12"/>
        <v>1168.7500000000064</v>
      </c>
      <c r="CM17" s="120">
        <f t="shared" si="13"/>
        <v>344.92999999999483</v>
      </c>
      <c r="CN17" s="120">
        <f t="shared" si="14"/>
        <v>767.04999999999836</v>
      </c>
      <c r="CO17" s="120">
        <f t="shared" si="15"/>
        <v>758.51000000000658</v>
      </c>
      <c r="CP17" s="120">
        <f t="shared" si="16"/>
        <v>490.49999999999181</v>
      </c>
      <c r="CQ17" s="120">
        <f t="shared" si="17"/>
        <v>636.70000000001892</v>
      </c>
      <c r="CR17" s="120">
        <f t="shared" si="18"/>
        <v>522.05999999999312</v>
      </c>
      <c r="CS17" s="120">
        <f t="shared" si="19"/>
        <v>300.2299999999841</v>
      </c>
      <c r="CT17" s="120">
        <f t="shared" si="20"/>
        <v>535.54000000000997</v>
      </c>
      <c r="CU17" s="120">
        <f t="shared" si="21"/>
        <v>362.4099999999944</v>
      </c>
      <c r="CV17" s="120">
        <f t="shared" si="22"/>
        <v>1228.1200000000063</v>
      </c>
      <c r="CW17" s="120">
        <f t="shared" si="23"/>
        <v>68.850000000013097</v>
      </c>
      <c r="CX17" s="37">
        <f t="shared" si="24"/>
        <v>266.5199999999968</v>
      </c>
      <c r="CY17" s="120">
        <f t="shared" si="25"/>
        <v>4000.63</v>
      </c>
      <c r="CZ17" s="120">
        <f t="shared" si="26"/>
        <v>6281.4200000000083</v>
      </c>
      <c r="DA17" s="134">
        <f t="shared" si="27"/>
        <v>7.4086183081576917E-3</v>
      </c>
      <c r="DB17" s="134">
        <f t="shared" si="28"/>
        <v>1.9801708527609204E-2</v>
      </c>
    </row>
    <row r="18" spans="1:106" x14ac:dyDescent="0.25">
      <c r="A18" s="112" t="s">
        <v>49</v>
      </c>
      <c r="B18" s="112" t="s">
        <v>49</v>
      </c>
      <c r="C18" s="46">
        <v>0</v>
      </c>
      <c r="D18" s="46">
        <v>0</v>
      </c>
      <c r="E18" s="46">
        <v>0</v>
      </c>
      <c r="F18" s="46"/>
      <c r="G18" s="46"/>
      <c r="H18" s="46"/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50">
        <v>0</v>
      </c>
      <c r="X18" s="49">
        <v>77.200000000000088</v>
      </c>
      <c r="Y18" s="46">
        <v>1</v>
      </c>
      <c r="Z18" s="46">
        <v>8.7235999999999994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  <c r="AG18" s="46">
        <v>42.600000000000094</v>
      </c>
      <c r="AH18" s="46">
        <v>2</v>
      </c>
      <c r="AI18" s="46">
        <v>7242000</v>
      </c>
      <c r="AJ18" s="43">
        <v>1249.9999999999993</v>
      </c>
      <c r="AK18" s="44">
        <v>21</v>
      </c>
      <c r="AL18" s="44">
        <v>206497500</v>
      </c>
      <c r="AM18" s="45">
        <v>720.39999999999895</v>
      </c>
      <c r="AN18" s="45">
        <v>13</v>
      </c>
      <c r="AO18" s="45">
        <v>122782690</v>
      </c>
      <c r="AP18" s="37">
        <v>980.20000000000118</v>
      </c>
      <c r="AQ18">
        <v>15</v>
      </c>
      <c r="AR18">
        <v>161726225</v>
      </c>
      <c r="AS18">
        <v>1097.1000000000004</v>
      </c>
      <c r="AT18">
        <v>18</v>
      </c>
      <c r="AU18">
        <v>185201820</v>
      </c>
      <c r="AV18">
        <v>485.800000000002</v>
      </c>
      <c r="AW18">
        <v>8</v>
      </c>
      <c r="AX18">
        <v>81350300</v>
      </c>
      <c r="AY18" s="33">
        <v>603.59999999999854</v>
      </c>
      <c r="AZ18" s="33">
        <v>7</v>
      </c>
      <c r="BA18" s="33">
        <v>94076200</v>
      </c>
      <c r="BB18" s="33">
        <v>577.29999999998472</v>
      </c>
      <c r="BC18" s="33">
        <v>8</v>
      </c>
      <c r="BD18" s="33">
        <v>100160762</v>
      </c>
      <c r="BE18" s="34">
        <v>847.50000000002456</v>
      </c>
      <c r="BF18" s="34">
        <v>16</v>
      </c>
      <c r="BG18" s="34">
        <v>153936984</v>
      </c>
      <c r="BH18" s="35">
        <v>315</v>
      </c>
      <c r="BI18" s="33">
        <v>5</v>
      </c>
      <c r="BJ18" s="35">
        <v>56465700</v>
      </c>
      <c r="BK18" s="36">
        <v>162.69999999997708</v>
      </c>
      <c r="BL18" s="36">
        <v>3</v>
      </c>
      <c r="BM18" s="36">
        <v>27544545</v>
      </c>
      <c r="BN18" s="33">
        <v>309.4000000000342</v>
      </c>
      <c r="BO18" s="33">
        <v>4</v>
      </c>
      <c r="BP18" s="33">
        <v>50462900</v>
      </c>
      <c r="BQ18" s="33">
        <v>152.9999999999709</v>
      </c>
      <c r="BR18" s="33">
        <v>2</v>
      </c>
      <c r="BS18" s="33">
        <v>28611000</v>
      </c>
      <c r="BT18" s="37">
        <v>442.70000000000346</v>
      </c>
      <c r="BU18">
        <v>6</v>
      </c>
      <c r="BV18">
        <v>81382329</v>
      </c>
      <c r="BW18">
        <v>247.29999999999654</v>
      </c>
      <c r="BX18">
        <v>4</v>
      </c>
      <c r="BY18">
        <v>48537300</v>
      </c>
      <c r="BZ18" s="120">
        <f t="shared" si="0"/>
        <v>0</v>
      </c>
      <c r="CA18" s="120">
        <f t="shared" si="1"/>
        <v>0</v>
      </c>
      <c r="CB18" s="120">
        <f t="shared" si="2"/>
        <v>0</v>
      </c>
      <c r="CC18" s="120">
        <f t="shared" si="3"/>
        <v>0</v>
      </c>
      <c r="CD18" s="120">
        <f t="shared" si="4"/>
        <v>0</v>
      </c>
      <c r="CE18" s="120">
        <f t="shared" si="5"/>
        <v>0</v>
      </c>
      <c r="CF18" s="120">
        <f t="shared" si="6"/>
        <v>0</v>
      </c>
      <c r="CG18" s="120">
        <f t="shared" si="7"/>
        <v>77.200000000000088</v>
      </c>
      <c r="CH18" s="120">
        <f t="shared" si="8"/>
        <v>0</v>
      </c>
      <c r="CI18" s="120">
        <f t="shared" si="9"/>
        <v>0</v>
      </c>
      <c r="CJ18" s="120">
        <f t="shared" si="10"/>
        <v>42.600000000000094</v>
      </c>
      <c r="CK18" s="120">
        <f t="shared" si="11"/>
        <v>1249.9999999999993</v>
      </c>
      <c r="CL18" s="120">
        <f t="shared" si="12"/>
        <v>720.39999999999895</v>
      </c>
      <c r="CM18" s="120">
        <f t="shared" si="13"/>
        <v>980.20000000000118</v>
      </c>
      <c r="CN18" s="120">
        <f t="shared" si="14"/>
        <v>1097.1000000000004</v>
      </c>
      <c r="CO18" s="120">
        <f t="shared" si="15"/>
        <v>485.800000000002</v>
      </c>
      <c r="CP18" s="120">
        <f t="shared" si="16"/>
        <v>603.59999999999854</v>
      </c>
      <c r="CQ18" s="120">
        <f t="shared" si="17"/>
        <v>577.29999999998472</v>
      </c>
      <c r="CR18" s="120">
        <f t="shared" si="18"/>
        <v>847.50000000002456</v>
      </c>
      <c r="CS18" s="120">
        <f t="shared" si="19"/>
        <v>315</v>
      </c>
      <c r="CT18" s="120">
        <f t="shared" si="20"/>
        <v>162.69999999997708</v>
      </c>
      <c r="CU18" s="120">
        <f t="shared" si="21"/>
        <v>309.4000000000342</v>
      </c>
      <c r="CV18" s="120">
        <f t="shared" si="22"/>
        <v>152.9999999999709</v>
      </c>
      <c r="CW18" s="120">
        <f t="shared" si="23"/>
        <v>442.70000000000346</v>
      </c>
      <c r="CX18" s="37">
        <f t="shared" si="24"/>
        <v>247.29999999999654</v>
      </c>
      <c r="CY18" s="120">
        <f t="shared" si="25"/>
        <v>2090.1999999999985</v>
      </c>
      <c r="CZ18" s="120">
        <f t="shared" si="26"/>
        <v>6221.5999999999931</v>
      </c>
      <c r="DA18" s="134">
        <f t="shared" si="27"/>
        <v>3.8707638516211687E-3</v>
      </c>
      <c r="DB18" s="134">
        <f t="shared" si="28"/>
        <v>1.9613130434738182E-2</v>
      </c>
    </row>
    <row r="19" spans="1:106" x14ac:dyDescent="0.25">
      <c r="A19" s="114" t="s">
        <v>31</v>
      </c>
      <c r="B19" s="114" t="s">
        <v>31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51"/>
      <c r="Y19" s="46"/>
      <c r="Z19" s="46"/>
      <c r="AA19" s="46"/>
      <c r="AB19" s="46"/>
      <c r="AC19" s="46"/>
      <c r="AD19" s="46">
        <v>561.19999999999891</v>
      </c>
      <c r="AE19" s="46">
        <v>12</v>
      </c>
      <c r="AF19" s="46">
        <v>44971290</v>
      </c>
      <c r="AG19" s="46">
        <v>1425.1999999999989</v>
      </c>
      <c r="AH19" s="46">
        <v>35</v>
      </c>
      <c r="AI19" s="46">
        <v>100204500</v>
      </c>
      <c r="AJ19" s="43">
        <v>851.00000000000364</v>
      </c>
      <c r="AK19" s="44">
        <v>17</v>
      </c>
      <c r="AL19" s="44">
        <v>59780700</v>
      </c>
      <c r="AM19" s="45">
        <v>146.69999999999709</v>
      </c>
      <c r="AN19" s="45">
        <v>3</v>
      </c>
      <c r="AO19" s="45">
        <v>10843000</v>
      </c>
      <c r="AP19" s="37">
        <v>49.099999999998545</v>
      </c>
      <c r="AQ19">
        <v>1</v>
      </c>
      <c r="AR19">
        <v>3567000</v>
      </c>
      <c r="AS19">
        <v>28.800000000001091</v>
      </c>
      <c r="AT19">
        <v>1</v>
      </c>
      <c r="AU19">
        <v>2592000</v>
      </c>
      <c r="AV19">
        <v>56.400000000001455</v>
      </c>
      <c r="AW19">
        <v>1</v>
      </c>
      <c r="AX19">
        <v>3626000</v>
      </c>
      <c r="AY19" s="33"/>
      <c r="AZ19" s="33"/>
      <c r="BA19" s="33"/>
      <c r="BB19" s="33">
        <v>28.800000000001091</v>
      </c>
      <c r="BC19" s="33">
        <v>1</v>
      </c>
      <c r="BD19" s="33">
        <v>2952000</v>
      </c>
      <c r="BE19" s="52">
        <v>0</v>
      </c>
      <c r="BF19" s="52">
        <v>0</v>
      </c>
      <c r="BG19" s="52">
        <v>0</v>
      </c>
      <c r="BH19" s="35">
        <v>457.6</v>
      </c>
      <c r="BI19" s="33">
        <v>10</v>
      </c>
      <c r="BJ19" s="35">
        <v>42523000</v>
      </c>
      <c r="BK19" s="36">
        <v>644.60000000000207</v>
      </c>
      <c r="BL19" s="36">
        <v>18</v>
      </c>
      <c r="BM19" s="36">
        <v>61570000</v>
      </c>
      <c r="BN19" s="33">
        <v>1104.6000000000024</v>
      </c>
      <c r="BO19" s="33">
        <v>24</v>
      </c>
      <c r="BP19" s="33">
        <v>100532000</v>
      </c>
      <c r="BQ19" s="33">
        <v>1247.4999999999986</v>
      </c>
      <c r="BR19" s="33">
        <v>29</v>
      </c>
      <c r="BS19" s="33">
        <v>119338000</v>
      </c>
      <c r="BT19" s="37">
        <v>896.49999999999727</v>
      </c>
      <c r="BU19">
        <v>20</v>
      </c>
      <c r="BV19">
        <v>91098675</v>
      </c>
      <c r="BW19">
        <v>1493.9999999999991</v>
      </c>
      <c r="BX19">
        <v>41</v>
      </c>
      <c r="BY19">
        <v>161416300</v>
      </c>
      <c r="BZ19" s="120">
        <f t="shared" si="0"/>
        <v>0</v>
      </c>
      <c r="CA19" s="128">
        <f t="shared" si="1"/>
        <v>0</v>
      </c>
      <c r="CB19" s="128">
        <f t="shared" si="2"/>
        <v>0</v>
      </c>
      <c r="CC19" s="128">
        <f t="shared" si="3"/>
        <v>0</v>
      </c>
      <c r="CD19" s="128">
        <f t="shared" si="4"/>
        <v>0</v>
      </c>
      <c r="CE19" s="128">
        <f t="shared" si="5"/>
        <v>0</v>
      </c>
      <c r="CF19" s="128">
        <f t="shared" si="6"/>
        <v>0</v>
      </c>
      <c r="CG19" s="128">
        <f t="shared" si="7"/>
        <v>0</v>
      </c>
      <c r="CH19" s="128">
        <f t="shared" si="8"/>
        <v>0</v>
      </c>
      <c r="CI19" s="128">
        <f t="shared" si="9"/>
        <v>561.19999999999891</v>
      </c>
      <c r="CJ19" s="128">
        <f t="shared" si="10"/>
        <v>1425.1999999999989</v>
      </c>
      <c r="CK19" s="128">
        <f t="shared" si="11"/>
        <v>851.00000000000364</v>
      </c>
      <c r="CL19" s="128">
        <f t="shared" si="12"/>
        <v>146.69999999999709</v>
      </c>
      <c r="CM19" s="128">
        <f t="shared" si="13"/>
        <v>49.099999999998545</v>
      </c>
      <c r="CN19" s="128">
        <f t="shared" si="14"/>
        <v>28.800000000001091</v>
      </c>
      <c r="CO19" s="128">
        <f t="shared" si="15"/>
        <v>56.400000000001455</v>
      </c>
      <c r="CP19" s="128">
        <f t="shared" si="16"/>
        <v>0</v>
      </c>
      <c r="CQ19" s="128">
        <f t="shared" si="17"/>
        <v>28.800000000001091</v>
      </c>
      <c r="CR19" s="128">
        <f t="shared" si="18"/>
        <v>0</v>
      </c>
      <c r="CS19" s="128">
        <f t="shared" si="19"/>
        <v>457.6</v>
      </c>
      <c r="CT19" s="128">
        <f t="shared" si="20"/>
        <v>644.60000000000207</v>
      </c>
      <c r="CU19" s="128">
        <f t="shared" si="21"/>
        <v>1104.6000000000024</v>
      </c>
      <c r="CV19" s="128">
        <f t="shared" si="22"/>
        <v>1247.4999999999986</v>
      </c>
      <c r="CW19" s="128">
        <f t="shared" si="23"/>
        <v>896.49999999999727</v>
      </c>
      <c r="CX19" s="37">
        <f t="shared" si="24"/>
        <v>1493.9999999999991</v>
      </c>
      <c r="CY19" s="120">
        <f t="shared" si="25"/>
        <v>2984.0999999999985</v>
      </c>
      <c r="CZ19" s="120">
        <f t="shared" si="26"/>
        <v>6007.9000000000024</v>
      </c>
      <c r="DA19" s="134">
        <f t="shared" si="27"/>
        <v>5.5261441056466999E-3</v>
      </c>
      <c r="DB19" s="134">
        <f t="shared" si="28"/>
        <v>1.8939457107313828E-2</v>
      </c>
    </row>
    <row r="20" spans="1:106" x14ac:dyDescent="0.25">
      <c r="A20" s="116" t="s">
        <v>43</v>
      </c>
      <c r="B20" s="116" t="s">
        <v>43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66.539999999999921</v>
      </c>
      <c r="S20" s="46">
        <v>0</v>
      </c>
      <c r="T20" s="46">
        <v>6.474342</v>
      </c>
      <c r="U20" s="46">
        <v>211.53000000000014</v>
      </c>
      <c r="V20" s="46">
        <v>5</v>
      </c>
      <c r="W20" s="50">
        <v>21.330919000000002</v>
      </c>
      <c r="X20" s="49">
        <v>469.599999999999</v>
      </c>
      <c r="Y20" s="46">
        <v>10</v>
      </c>
      <c r="Z20" s="46">
        <v>47.162320999999999</v>
      </c>
      <c r="AA20" s="46">
        <v>961.79000000000076</v>
      </c>
      <c r="AB20" s="46">
        <v>19</v>
      </c>
      <c r="AC20" s="46">
        <v>97604212</v>
      </c>
      <c r="AD20" s="46">
        <v>888.48000000000161</v>
      </c>
      <c r="AE20" s="46">
        <v>18</v>
      </c>
      <c r="AF20" s="46">
        <v>92865698</v>
      </c>
      <c r="AG20" s="46">
        <v>512.92000000000689</v>
      </c>
      <c r="AH20" s="46">
        <v>10</v>
      </c>
      <c r="AI20" s="46">
        <v>56630632</v>
      </c>
      <c r="AJ20" s="43">
        <v>751.52999999998747</v>
      </c>
      <c r="AK20" s="44">
        <v>14</v>
      </c>
      <c r="AL20" s="44">
        <v>83096310</v>
      </c>
      <c r="AM20" s="45">
        <v>559.75000000000819</v>
      </c>
      <c r="AN20" s="45">
        <v>12</v>
      </c>
      <c r="AO20" s="45">
        <v>64616016</v>
      </c>
      <c r="AP20" s="37">
        <v>243.69999999998981</v>
      </c>
      <c r="AQ20">
        <v>4</v>
      </c>
      <c r="AR20">
        <v>28349970</v>
      </c>
      <c r="AS20">
        <v>435.0799999999972</v>
      </c>
      <c r="AT20">
        <v>8</v>
      </c>
      <c r="AU20">
        <v>51575410</v>
      </c>
      <c r="AV20">
        <v>674.14000000002216</v>
      </c>
      <c r="AW20">
        <v>11</v>
      </c>
      <c r="AX20">
        <v>80624057</v>
      </c>
      <c r="AY20" s="33">
        <v>398.07999999997628</v>
      </c>
      <c r="AZ20" s="33">
        <v>8</v>
      </c>
      <c r="BA20" s="33">
        <v>45466171</v>
      </c>
      <c r="BB20" s="33">
        <v>393.4600000000064</v>
      </c>
      <c r="BC20" s="33">
        <v>8</v>
      </c>
      <c r="BD20" s="33">
        <v>48625982</v>
      </c>
      <c r="BE20" s="34">
        <v>1402.3799999999901</v>
      </c>
      <c r="BF20" s="34">
        <v>27</v>
      </c>
      <c r="BG20" s="34">
        <v>178141565</v>
      </c>
      <c r="BH20" s="35">
        <v>155.80000000002201</v>
      </c>
      <c r="BI20" s="33">
        <v>3</v>
      </c>
      <c r="BJ20" s="35">
        <v>19234785</v>
      </c>
      <c r="BK20" s="36">
        <v>276.72000000000298</v>
      </c>
      <c r="BL20" s="36">
        <v>5</v>
      </c>
      <c r="BM20" s="36">
        <v>31878924</v>
      </c>
      <c r="BN20" s="33">
        <v>1092.3900000000012</v>
      </c>
      <c r="BO20" s="33">
        <v>19</v>
      </c>
      <c r="BP20" s="33">
        <v>129924220</v>
      </c>
      <c r="BQ20" s="33">
        <v>456.54999999997744</v>
      </c>
      <c r="BR20" s="33">
        <v>8</v>
      </c>
      <c r="BS20" s="33">
        <v>57381950</v>
      </c>
      <c r="BT20" s="37">
        <v>415.95000000002074</v>
      </c>
      <c r="BU20">
        <v>8</v>
      </c>
      <c r="BV20">
        <v>54029595</v>
      </c>
      <c r="BW20">
        <v>0</v>
      </c>
      <c r="BX20">
        <v>0</v>
      </c>
      <c r="BY20">
        <v>0</v>
      </c>
      <c r="BZ20" s="120">
        <f t="shared" si="0"/>
        <v>0</v>
      </c>
      <c r="CA20" s="129">
        <f t="shared" si="1"/>
        <v>0</v>
      </c>
      <c r="CB20" s="129">
        <f t="shared" si="2"/>
        <v>0</v>
      </c>
      <c r="CC20" s="129">
        <f t="shared" si="3"/>
        <v>0</v>
      </c>
      <c r="CD20" s="129">
        <f t="shared" si="4"/>
        <v>0</v>
      </c>
      <c r="CE20" s="129">
        <f t="shared" si="5"/>
        <v>66.539999999999921</v>
      </c>
      <c r="CF20" s="129">
        <f t="shared" si="6"/>
        <v>211.53000000000014</v>
      </c>
      <c r="CG20" s="129">
        <f t="shared" si="7"/>
        <v>469.599999999999</v>
      </c>
      <c r="CH20" s="129">
        <f t="shared" si="8"/>
        <v>961.79000000000076</v>
      </c>
      <c r="CI20" s="129">
        <f t="shared" si="9"/>
        <v>888.48000000000161</v>
      </c>
      <c r="CJ20" s="129">
        <f t="shared" si="10"/>
        <v>512.92000000000689</v>
      </c>
      <c r="CK20" s="129">
        <f t="shared" si="11"/>
        <v>751.52999999998747</v>
      </c>
      <c r="CL20" s="129">
        <f t="shared" si="12"/>
        <v>559.75000000000819</v>
      </c>
      <c r="CM20" s="129">
        <f t="shared" si="13"/>
        <v>243.69999999998981</v>
      </c>
      <c r="CN20" s="129">
        <f t="shared" si="14"/>
        <v>435.0799999999972</v>
      </c>
      <c r="CO20" s="129">
        <f t="shared" si="15"/>
        <v>674.14000000002216</v>
      </c>
      <c r="CP20" s="129">
        <f t="shared" si="16"/>
        <v>398.07999999997628</v>
      </c>
      <c r="CQ20" s="129">
        <f t="shared" si="17"/>
        <v>393.4600000000064</v>
      </c>
      <c r="CR20" s="129">
        <f t="shared" si="18"/>
        <v>1402.3799999999901</v>
      </c>
      <c r="CS20" s="129">
        <f t="shared" si="19"/>
        <v>155.80000000002201</v>
      </c>
      <c r="CT20" s="129">
        <f t="shared" si="20"/>
        <v>276.72000000000298</v>
      </c>
      <c r="CU20" s="129">
        <f t="shared" si="21"/>
        <v>1092.3900000000012</v>
      </c>
      <c r="CV20" s="129">
        <f t="shared" si="22"/>
        <v>456.54999999997744</v>
      </c>
      <c r="CW20" s="129">
        <f t="shared" si="23"/>
        <v>415.95000000002074</v>
      </c>
      <c r="CX20" s="37">
        <f t="shared" si="24"/>
        <v>0</v>
      </c>
      <c r="CY20" s="120">
        <f t="shared" si="25"/>
        <v>4422.140000000004</v>
      </c>
      <c r="CZ20" s="120">
        <f t="shared" si="26"/>
        <v>5944.2500000000064</v>
      </c>
      <c r="DA20" s="134">
        <f t="shared" si="27"/>
        <v>8.1891970427748848E-3</v>
      </c>
      <c r="DB20" s="134">
        <f t="shared" si="28"/>
        <v>1.8738805224812381E-2</v>
      </c>
    </row>
    <row r="21" spans="1:106" x14ac:dyDescent="0.25">
      <c r="A21" s="112" t="s">
        <v>79</v>
      </c>
      <c r="B21" s="112" t="s">
        <v>79</v>
      </c>
      <c r="C21" s="46">
        <v>48.05000000000004</v>
      </c>
      <c r="D21" s="46">
        <v>1</v>
      </c>
      <c r="E21" s="46">
        <v>5.0452500000000002</v>
      </c>
      <c r="F21" s="46"/>
      <c r="G21" s="46"/>
      <c r="H21" s="46"/>
      <c r="I21" s="46">
        <v>207.04999999999902</v>
      </c>
      <c r="J21" s="46">
        <v>3</v>
      </c>
      <c r="K21" s="46">
        <v>21.792400000000001</v>
      </c>
      <c r="L21" s="47">
        <v>264.15000000000077</v>
      </c>
      <c r="M21" s="46">
        <v>3</v>
      </c>
      <c r="N21" s="46">
        <v>28.363849999999999</v>
      </c>
      <c r="O21" s="46">
        <v>170.75000000000023</v>
      </c>
      <c r="P21" s="46">
        <v>3</v>
      </c>
      <c r="Q21" s="49">
        <v>18.184950000000001</v>
      </c>
      <c r="R21" s="46">
        <v>220.09000000000094</v>
      </c>
      <c r="S21" s="46">
        <v>4</v>
      </c>
      <c r="T21" s="46">
        <v>25.211122</v>
      </c>
      <c r="U21" s="46">
        <v>161.14999999999964</v>
      </c>
      <c r="V21" s="46">
        <v>3</v>
      </c>
      <c r="W21" s="50">
        <v>17.774574999999999</v>
      </c>
      <c r="X21" s="49">
        <v>627.96999999999889</v>
      </c>
      <c r="Y21" s="46">
        <v>9</v>
      </c>
      <c r="Z21" s="46">
        <v>68.796734999999998</v>
      </c>
      <c r="AA21" s="46">
        <v>1139.7200000000009</v>
      </c>
      <c r="AB21" s="46">
        <v>18</v>
      </c>
      <c r="AC21" s="46">
        <v>134064070</v>
      </c>
      <c r="AD21" s="46">
        <v>1220.9400000000087</v>
      </c>
      <c r="AE21" s="46">
        <v>21</v>
      </c>
      <c r="AF21" s="46">
        <v>140597763</v>
      </c>
      <c r="AG21" s="46">
        <v>1156.9999999999818</v>
      </c>
      <c r="AH21" s="46">
        <v>18</v>
      </c>
      <c r="AI21" s="46">
        <v>136306775</v>
      </c>
      <c r="AJ21" s="43">
        <v>1854.1399999999976</v>
      </c>
      <c r="AK21" s="44">
        <v>30</v>
      </c>
      <c r="AL21" s="44">
        <v>222897610</v>
      </c>
      <c r="AM21" s="45">
        <v>1354.0500000000247</v>
      </c>
      <c r="AN21" s="45">
        <v>21</v>
      </c>
      <c r="AO21" s="45">
        <v>168404698</v>
      </c>
      <c r="AP21" s="37">
        <v>300.54999999998654</v>
      </c>
      <c r="AQ21">
        <v>5</v>
      </c>
      <c r="AR21">
        <v>38036327</v>
      </c>
      <c r="AS21">
        <v>362.80000000001201</v>
      </c>
      <c r="AT21">
        <v>5</v>
      </c>
      <c r="AU21">
        <v>46263075</v>
      </c>
      <c r="AV21">
        <v>1013.9499999999771</v>
      </c>
      <c r="AW21">
        <v>13</v>
      </c>
      <c r="AX21">
        <v>128428125</v>
      </c>
      <c r="AY21" s="33">
        <v>369.05000000000655</v>
      </c>
      <c r="AZ21" s="33">
        <v>7</v>
      </c>
      <c r="BA21" s="33">
        <v>49457120</v>
      </c>
      <c r="BB21" s="33">
        <v>264.40000000001237</v>
      </c>
      <c r="BC21" s="33">
        <v>5</v>
      </c>
      <c r="BD21" s="33">
        <v>35305650</v>
      </c>
      <c r="BE21" s="34">
        <v>815.99999999998181</v>
      </c>
      <c r="BF21" s="34">
        <v>12</v>
      </c>
      <c r="BG21" s="34">
        <v>106524441</v>
      </c>
      <c r="BH21" s="35">
        <v>530.84999999999309</v>
      </c>
      <c r="BI21" s="33">
        <v>8</v>
      </c>
      <c r="BJ21" s="35">
        <v>69961790</v>
      </c>
      <c r="BK21" s="36">
        <v>324.10000000002401</v>
      </c>
      <c r="BL21" s="36">
        <v>4</v>
      </c>
      <c r="BM21" s="36">
        <v>42580685</v>
      </c>
      <c r="BN21" s="33">
        <v>793.92000000000189</v>
      </c>
      <c r="BO21" s="33">
        <v>12</v>
      </c>
      <c r="BP21" s="33">
        <v>105702327</v>
      </c>
      <c r="BQ21" s="33">
        <v>698.10999999999694</v>
      </c>
      <c r="BR21" s="33">
        <v>10</v>
      </c>
      <c r="BS21" s="33">
        <v>97497629.400000095</v>
      </c>
      <c r="BT21" s="37">
        <v>71.999999999989086</v>
      </c>
      <c r="BU21">
        <v>1</v>
      </c>
      <c r="BV21">
        <v>12945644</v>
      </c>
      <c r="BW21">
        <v>329.94000000001506</v>
      </c>
      <c r="BX21">
        <v>5</v>
      </c>
      <c r="BY21">
        <v>45995366</v>
      </c>
      <c r="BZ21" s="120">
        <f t="shared" si="0"/>
        <v>48.05000000000004</v>
      </c>
      <c r="CA21" s="120">
        <f t="shared" si="1"/>
        <v>0</v>
      </c>
      <c r="CB21" s="120">
        <f t="shared" si="2"/>
        <v>207.04999999999902</v>
      </c>
      <c r="CC21" s="120">
        <f t="shared" si="3"/>
        <v>264.15000000000077</v>
      </c>
      <c r="CD21" s="120">
        <f t="shared" si="4"/>
        <v>170.75000000000023</v>
      </c>
      <c r="CE21" s="120">
        <f t="shared" si="5"/>
        <v>220.09000000000094</v>
      </c>
      <c r="CF21" s="120">
        <f t="shared" si="6"/>
        <v>161.14999999999964</v>
      </c>
      <c r="CG21" s="120">
        <f t="shared" si="7"/>
        <v>627.96999999999889</v>
      </c>
      <c r="CH21" s="120">
        <f t="shared" si="8"/>
        <v>1139.7200000000009</v>
      </c>
      <c r="CI21" s="120">
        <f t="shared" si="9"/>
        <v>1220.9400000000087</v>
      </c>
      <c r="CJ21" s="120">
        <f t="shared" si="10"/>
        <v>1156.9999999999818</v>
      </c>
      <c r="CK21" s="120">
        <f t="shared" si="11"/>
        <v>1854.1399999999976</v>
      </c>
      <c r="CL21" s="120">
        <f t="shared" si="12"/>
        <v>1354.0500000000247</v>
      </c>
      <c r="CM21" s="120">
        <f t="shared" si="13"/>
        <v>300.54999999998654</v>
      </c>
      <c r="CN21" s="120">
        <f t="shared" si="14"/>
        <v>362.80000000001201</v>
      </c>
      <c r="CO21" s="120">
        <f t="shared" si="15"/>
        <v>1013.9499999999771</v>
      </c>
      <c r="CP21" s="120">
        <f t="shared" si="16"/>
        <v>369.05000000000655</v>
      </c>
      <c r="CQ21" s="120">
        <f t="shared" si="17"/>
        <v>264.40000000001237</v>
      </c>
      <c r="CR21" s="120">
        <f t="shared" si="18"/>
        <v>815.99999999998181</v>
      </c>
      <c r="CS21" s="120">
        <f t="shared" si="19"/>
        <v>530.84999999999309</v>
      </c>
      <c r="CT21" s="120">
        <f t="shared" si="20"/>
        <v>324.10000000002401</v>
      </c>
      <c r="CU21" s="120">
        <f t="shared" si="21"/>
        <v>793.92000000000189</v>
      </c>
      <c r="CV21" s="120">
        <f t="shared" si="22"/>
        <v>698.10999999999694</v>
      </c>
      <c r="CW21" s="120">
        <f t="shared" si="23"/>
        <v>71.999999999989086</v>
      </c>
      <c r="CX21" s="37">
        <f t="shared" si="24"/>
        <v>329.94000000001506</v>
      </c>
      <c r="CY21" s="120">
        <f t="shared" si="25"/>
        <v>8377.010000000013</v>
      </c>
      <c r="CZ21" s="120">
        <f t="shared" si="26"/>
        <v>5875.6699999999964</v>
      </c>
      <c r="DA21" s="134">
        <f t="shared" si="27"/>
        <v>1.5513074104233623E-2</v>
      </c>
      <c r="DB21" s="134">
        <f t="shared" si="28"/>
        <v>1.852261188464031E-2</v>
      </c>
    </row>
    <row r="22" spans="1:106" x14ac:dyDescent="0.25">
      <c r="A22" s="112" t="s">
        <v>39</v>
      </c>
      <c r="B22" s="112" t="s">
        <v>39</v>
      </c>
      <c r="C22" s="46">
        <v>0</v>
      </c>
      <c r="D22" s="46">
        <v>0</v>
      </c>
      <c r="E22" s="46">
        <v>0</v>
      </c>
      <c r="F22" s="46"/>
      <c r="G22" s="46"/>
      <c r="H22" s="46"/>
      <c r="I22" s="46">
        <v>81.810000000000073</v>
      </c>
      <c r="J22" s="46">
        <v>1</v>
      </c>
      <c r="K22" s="46">
        <v>9.4081499999999991</v>
      </c>
      <c r="L22" s="46">
        <v>0</v>
      </c>
      <c r="M22" s="46">
        <v>0</v>
      </c>
      <c r="N22" s="46">
        <v>0</v>
      </c>
      <c r="O22" s="46">
        <v>108.63999999999933</v>
      </c>
      <c r="P22" s="46">
        <v>1</v>
      </c>
      <c r="Q22" s="49">
        <v>10.835136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50">
        <v>0</v>
      </c>
      <c r="X22" s="46">
        <v>0</v>
      </c>
      <c r="Y22" s="46">
        <v>0</v>
      </c>
      <c r="Z22" s="46">
        <v>0</v>
      </c>
      <c r="AA22" s="46">
        <v>268.71000000000049</v>
      </c>
      <c r="AB22" s="46">
        <v>3</v>
      </c>
      <c r="AC22" s="46">
        <v>26871000</v>
      </c>
      <c r="AD22" s="46">
        <v>0</v>
      </c>
      <c r="AE22" s="46">
        <v>0</v>
      </c>
      <c r="AF22" s="46">
        <v>0</v>
      </c>
      <c r="AG22" s="46">
        <v>76.979999999999848</v>
      </c>
      <c r="AH22" s="46">
        <v>1</v>
      </c>
      <c r="AI22" s="46">
        <v>7698000</v>
      </c>
      <c r="AJ22" s="43">
        <v>273.32000000000062</v>
      </c>
      <c r="AK22" s="44">
        <v>5</v>
      </c>
      <c r="AL22" s="44">
        <v>21944000</v>
      </c>
      <c r="AM22" s="45">
        <v>226.22999999999956</v>
      </c>
      <c r="AN22" s="45">
        <v>3</v>
      </c>
      <c r="AO22" s="45">
        <v>24360250</v>
      </c>
      <c r="AP22" s="37">
        <v>273.14999999999986</v>
      </c>
      <c r="AQ22">
        <v>4</v>
      </c>
      <c r="AR22">
        <v>32699586</v>
      </c>
      <c r="AS22">
        <v>698.8799999999967</v>
      </c>
      <c r="AT22">
        <v>10</v>
      </c>
      <c r="AU22">
        <v>89774945</v>
      </c>
      <c r="AV22">
        <v>632.30000000000564</v>
      </c>
      <c r="AW22">
        <v>10</v>
      </c>
      <c r="AX22">
        <v>73995248</v>
      </c>
      <c r="AY22" s="33">
        <v>461.4199999999978</v>
      </c>
      <c r="AZ22" s="33">
        <v>6</v>
      </c>
      <c r="BA22" s="33">
        <v>55586130</v>
      </c>
      <c r="BB22" s="33">
        <v>1178.2099999999969</v>
      </c>
      <c r="BC22" s="33">
        <v>18</v>
      </c>
      <c r="BD22" s="33">
        <v>139459861</v>
      </c>
      <c r="BE22" s="34">
        <v>928.74000000000342</v>
      </c>
      <c r="BF22" s="34">
        <v>17</v>
      </c>
      <c r="BG22" s="34">
        <v>116189401</v>
      </c>
      <c r="BH22" s="35">
        <v>0</v>
      </c>
      <c r="BI22" s="33">
        <v>0</v>
      </c>
      <c r="BJ22" s="35">
        <v>0</v>
      </c>
      <c r="BK22" s="36">
        <v>699.84999999999945</v>
      </c>
      <c r="BL22" s="36">
        <v>11</v>
      </c>
      <c r="BM22" s="36">
        <v>91865259</v>
      </c>
      <c r="BN22" s="33">
        <v>148.49999999999818</v>
      </c>
      <c r="BO22" s="33">
        <v>1</v>
      </c>
      <c r="BP22" s="33">
        <v>24097920</v>
      </c>
      <c r="BQ22" s="33"/>
      <c r="BR22" s="33"/>
      <c r="BS22" s="33"/>
      <c r="BT22" s="37">
        <v>804.74000000000888</v>
      </c>
      <c r="BU22">
        <v>10</v>
      </c>
      <c r="BV22">
        <v>113004075</v>
      </c>
      <c r="BW22">
        <v>0</v>
      </c>
      <c r="BX22">
        <v>0</v>
      </c>
      <c r="BY22">
        <v>0</v>
      </c>
      <c r="BZ22" s="120">
        <f t="shared" si="0"/>
        <v>0</v>
      </c>
      <c r="CA22" s="120">
        <f t="shared" si="1"/>
        <v>0</v>
      </c>
      <c r="CB22" s="120">
        <f t="shared" si="2"/>
        <v>81.810000000000073</v>
      </c>
      <c r="CC22" s="120">
        <f t="shared" si="3"/>
        <v>0</v>
      </c>
      <c r="CD22" s="120">
        <f t="shared" si="4"/>
        <v>108.63999999999933</v>
      </c>
      <c r="CE22" s="120">
        <f t="shared" si="5"/>
        <v>0</v>
      </c>
      <c r="CF22" s="120">
        <f t="shared" si="6"/>
        <v>0</v>
      </c>
      <c r="CG22" s="120">
        <f t="shared" si="7"/>
        <v>0</v>
      </c>
      <c r="CH22" s="120">
        <f t="shared" si="8"/>
        <v>268.71000000000049</v>
      </c>
      <c r="CI22" s="120">
        <f t="shared" si="9"/>
        <v>0</v>
      </c>
      <c r="CJ22" s="120">
        <f t="shared" si="10"/>
        <v>76.979999999999848</v>
      </c>
      <c r="CK22" s="120">
        <f t="shared" si="11"/>
        <v>273.32000000000062</v>
      </c>
      <c r="CL22" s="120">
        <f t="shared" si="12"/>
        <v>226.22999999999956</v>
      </c>
      <c r="CM22" s="120">
        <f t="shared" si="13"/>
        <v>273.14999999999986</v>
      </c>
      <c r="CN22" s="120">
        <f t="shared" si="14"/>
        <v>698.8799999999967</v>
      </c>
      <c r="CO22" s="120">
        <f t="shared" si="15"/>
        <v>632.30000000000564</v>
      </c>
      <c r="CP22" s="120">
        <f t="shared" si="16"/>
        <v>461.4199999999978</v>
      </c>
      <c r="CQ22" s="120">
        <f t="shared" si="17"/>
        <v>1178.2099999999969</v>
      </c>
      <c r="CR22" s="120">
        <f t="shared" si="18"/>
        <v>928.74000000000342</v>
      </c>
      <c r="CS22" s="120">
        <f t="shared" si="19"/>
        <v>0</v>
      </c>
      <c r="CT22" s="120">
        <f t="shared" si="20"/>
        <v>699.84999999999945</v>
      </c>
      <c r="CU22" s="120">
        <f t="shared" si="21"/>
        <v>148.49999999999818</v>
      </c>
      <c r="CV22" s="120">
        <f t="shared" si="22"/>
        <v>0</v>
      </c>
      <c r="CW22" s="120">
        <f t="shared" si="23"/>
        <v>804.74000000000888</v>
      </c>
      <c r="CX22" s="37">
        <f t="shared" si="24"/>
        <v>0</v>
      </c>
      <c r="CY22" s="120">
        <f t="shared" si="25"/>
        <v>1035.69</v>
      </c>
      <c r="CZ22" s="120">
        <f t="shared" si="26"/>
        <v>5825.7900000000072</v>
      </c>
      <c r="DA22" s="134">
        <f t="shared" si="27"/>
        <v>1.9179558958403653E-3</v>
      </c>
      <c r="DB22" s="134">
        <f t="shared" si="28"/>
        <v>1.8365368901149808E-2</v>
      </c>
    </row>
    <row r="23" spans="1:106" x14ac:dyDescent="0.25">
      <c r="A23" s="112" t="s">
        <v>47</v>
      </c>
      <c r="B23" s="112" t="s">
        <v>47</v>
      </c>
      <c r="C23" s="46"/>
      <c r="D23" s="46"/>
      <c r="E23" s="46"/>
      <c r="F23" s="46"/>
      <c r="G23" s="46"/>
      <c r="H23" s="46"/>
      <c r="I23" s="46">
        <v>0</v>
      </c>
      <c r="J23" s="46">
        <v>0</v>
      </c>
      <c r="K23" s="46">
        <v>0</v>
      </c>
      <c r="L23" s="46"/>
      <c r="M23" s="46"/>
      <c r="N23" s="46"/>
      <c r="O23" s="46"/>
      <c r="P23" s="46"/>
      <c r="Q23" s="46"/>
      <c r="R23" s="46">
        <v>4687.22</v>
      </c>
      <c r="S23" s="46">
        <v>116</v>
      </c>
      <c r="T23" s="46">
        <v>388.43486150000001</v>
      </c>
      <c r="U23" s="46">
        <v>0</v>
      </c>
      <c r="V23" s="46">
        <v>0</v>
      </c>
      <c r="W23" s="50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3">
        <v>0</v>
      </c>
      <c r="AK23" s="44">
        <v>0</v>
      </c>
      <c r="AL23" s="44">
        <v>0</v>
      </c>
      <c r="AM23" s="45">
        <v>0</v>
      </c>
      <c r="AN23" s="45">
        <v>0</v>
      </c>
      <c r="AO23" s="45">
        <v>0</v>
      </c>
      <c r="AP23" s="37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33"/>
      <c r="AZ23" s="33"/>
      <c r="BA23" s="33"/>
      <c r="BB23" s="33">
        <v>0</v>
      </c>
      <c r="BC23" s="33">
        <v>0</v>
      </c>
      <c r="BD23" s="33">
        <v>0</v>
      </c>
      <c r="BE23" s="52">
        <v>0</v>
      </c>
      <c r="BF23" s="52">
        <v>0</v>
      </c>
      <c r="BG23" s="52">
        <v>0</v>
      </c>
      <c r="BH23" s="35">
        <v>0</v>
      </c>
      <c r="BI23" s="33">
        <v>0</v>
      </c>
      <c r="BJ23" s="35">
        <v>0</v>
      </c>
      <c r="BK23" s="36"/>
      <c r="BL23" s="36"/>
      <c r="BM23" s="36"/>
      <c r="BN23" s="33"/>
      <c r="BO23" s="33"/>
      <c r="BP23" s="33"/>
      <c r="BQ23" s="33"/>
      <c r="BR23" s="33"/>
      <c r="BS23" s="33"/>
      <c r="BT23" s="37"/>
      <c r="BW23">
        <v>0</v>
      </c>
      <c r="BX23">
        <v>0</v>
      </c>
      <c r="BY23">
        <v>0</v>
      </c>
      <c r="BZ23" s="120">
        <f t="shared" si="0"/>
        <v>0</v>
      </c>
      <c r="CA23" s="120">
        <f t="shared" si="1"/>
        <v>0</v>
      </c>
      <c r="CB23" s="120">
        <f t="shared" si="2"/>
        <v>0</v>
      </c>
      <c r="CC23" s="120">
        <f t="shared" si="3"/>
        <v>0</v>
      </c>
      <c r="CD23" s="120">
        <f t="shared" si="4"/>
        <v>0</v>
      </c>
      <c r="CE23" s="120">
        <f t="shared" si="5"/>
        <v>4687.22</v>
      </c>
      <c r="CF23" s="120">
        <f t="shared" si="6"/>
        <v>0</v>
      </c>
      <c r="CG23" s="120">
        <f t="shared" si="7"/>
        <v>0</v>
      </c>
      <c r="CH23" s="120">
        <f t="shared" si="8"/>
        <v>0</v>
      </c>
      <c r="CI23" s="120">
        <f t="shared" si="9"/>
        <v>0</v>
      </c>
      <c r="CJ23" s="120">
        <f t="shared" si="10"/>
        <v>0</v>
      </c>
      <c r="CK23" s="120">
        <f t="shared" si="11"/>
        <v>0</v>
      </c>
      <c r="CL23" s="120">
        <f t="shared" si="12"/>
        <v>0</v>
      </c>
      <c r="CM23" s="120">
        <f t="shared" si="13"/>
        <v>0</v>
      </c>
      <c r="CN23" s="120">
        <f t="shared" si="14"/>
        <v>0</v>
      </c>
      <c r="CO23" s="120">
        <f t="shared" si="15"/>
        <v>0</v>
      </c>
      <c r="CP23" s="120">
        <f t="shared" si="16"/>
        <v>0</v>
      </c>
      <c r="CQ23" s="120">
        <f t="shared" si="17"/>
        <v>0</v>
      </c>
      <c r="CR23" s="120">
        <f t="shared" si="18"/>
        <v>0</v>
      </c>
      <c r="CS23" s="120">
        <f t="shared" si="19"/>
        <v>0</v>
      </c>
      <c r="CT23" s="120">
        <f t="shared" si="20"/>
        <v>0</v>
      </c>
      <c r="CU23" s="120">
        <f t="shared" si="21"/>
        <v>0</v>
      </c>
      <c r="CV23" s="120">
        <f t="shared" si="22"/>
        <v>0</v>
      </c>
      <c r="CW23" s="120">
        <f t="shared" si="23"/>
        <v>0</v>
      </c>
      <c r="CX23">
        <f t="shared" si="24"/>
        <v>0</v>
      </c>
      <c r="CY23" s="120">
        <f t="shared" si="25"/>
        <v>4687.22</v>
      </c>
      <c r="CZ23" s="120">
        <f t="shared" si="26"/>
        <v>0</v>
      </c>
      <c r="DA23" s="134">
        <f t="shared" si="27"/>
        <v>8.6800888625948661E-3</v>
      </c>
      <c r="DB23" s="134">
        <f t="shared" si="28"/>
        <v>0</v>
      </c>
    </row>
    <row r="24" spans="1:106" x14ac:dyDescent="0.25">
      <c r="A24" s="112" t="s">
        <v>48</v>
      </c>
      <c r="B24" s="112" t="s">
        <v>48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 t="e">
        <v>#N/A</v>
      </c>
      <c r="S24" s="46" t="e">
        <v>#N/A</v>
      </c>
      <c r="T24" s="46" t="e">
        <v>#N/A</v>
      </c>
      <c r="U24" s="46">
        <v>4348.3100000000013</v>
      </c>
      <c r="V24" s="46">
        <v>79</v>
      </c>
      <c r="W24" s="50">
        <v>133.032422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43">
        <v>0</v>
      </c>
      <c r="AK24" s="44">
        <v>0</v>
      </c>
      <c r="AL24" s="44">
        <v>0</v>
      </c>
      <c r="AM24" s="45">
        <v>0</v>
      </c>
      <c r="AN24" s="45">
        <v>0</v>
      </c>
      <c r="AO24" s="45">
        <v>0</v>
      </c>
      <c r="AP24" s="37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33"/>
      <c r="AZ24" s="33"/>
      <c r="BA24" s="33"/>
      <c r="BB24" s="33">
        <v>0</v>
      </c>
      <c r="BC24" s="33">
        <v>0</v>
      </c>
      <c r="BD24" s="33">
        <v>0</v>
      </c>
      <c r="BE24" s="52">
        <v>0</v>
      </c>
      <c r="BF24" s="52">
        <v>0</v>
      </c>
      <c r="BG24" s="52">
        <v>0</v>
      </c>
      <c r="BH24" s="35">
        <v>0</v>
      </c>
      <c r="BI24" s="33">
        <v>0</v>
      </c>
      <c r="BJ24" s="35">
        <v>0</v>
      </c>
      <c r="BK24" s="36"/>
      <c r="BL24" s="36"/>
      <c r="BM24" s="36"/>
      <c r="BN24" s="33"/>
      <c r="BO24" s="33"/>
      <c r="BP24" s="33"/>
      <c r="BQ24" s="33"/>
      <c r="BR24" s="33"/>
      <c r="BS24" s="33"/>
      <c r="BT24" s="37"/>
      <c r="BW24">
        <v>0</v>
      </c>
      <c r="BX24">
        <v>0</v>
      </c>
      <c r="BY24">
        <v>0</v>
      </c>
      <c r="BZ24" s="120">
        <f t="shared" si="0"/>
        <v>0</v>
      </c>
      <c r="CA24" s="120">
        <f t="shared" si="1"/>
        <v>0</v>
      </c>
      <c r="CB24" s="120">
        <f t="shared" si="2"/>
        <v>0</v>
      </c>
      <c r="CC24" s="120">
        <f t="shared" si="3"/>
        <v>0</v>
      </c>
      <c r="CD24" s="120">
        <f t="shared" si="4"/>
        <v>0</v>
      </c>
      <c r="CE24" s="120"/>
      <c r="CF24" s="120">
        <f t="shared" si="6"/>
        <v>4348.3100000000013</v>
      </c>
      <c r="CG24" s="120">
        <f t="shared" si="7"/>
        <v>0</v>
      </c>
      <c r="CH24" s="120">
        <f t="shared" si="8"/>
        <v>0</v>
      </c>
      <c r="CI24" s="120">
        <f t="shared" si="9"/>
        <v>0</v>
      </c>
      <c r="CJ24" s="120">
        <f t="shared" si="10"/>
        <v>0</v>
      </c>
      <c r="CK24" s="120">
        <f t="shared" si="11"/>
        <v>0</v>
      </c>
      <c r="CL24" s="120">
        <f t="shared" si="12"/>
        <v>0</v>
      </c>
      <c r="CM24" s="120">
        <f t="shared" si="13"/>
        <v>0</v>
      </c>
      <c r="CN24" s="120">
        <f t="shared" si="14"/>
        <v>0</v>
      </c>
      <c r="CO24" s="120">
        <f t="shared" si="15"/>
        <v>0</v>
      </c>
      <c r="CP24" s="120">
        <f t="shared" si="16"/>
        <v>0</v>
      </c>
      <c r="CQ24" s="120">
        <f t="shared" si="17"/>
        <v>0</v>
      </c>
      <c r="CR24" s="120">
        <f t="shared" si="18"/>
        <v>0</v>
      </c>
      <c r="CS24" s="120">
        <f t="shared" si="19"/>
        <v>0</v>
      </c>
      <c r="CT24" s="120">
        <f t="shared" si="20"/>
        <v>0</v>
      </c>
      <c r="CU24" s="120">
        <f t="shared" si="21"/>
        <v>0</v>
      </c>
      <c r="CV24" s="120">
        <f t="shared" si="22"/>
        <v>0</v>
      </c>
      <c r="CW24" s="120">
        <f t="shared" si="23"/>
        <v>0</v>
      </c>
      <c r="CX24">
        <f t="shared" si="24"/>
        <v>0</v>
      </c>
      <c r="CY24" s="120">
        <f t="shared" si="25"/>
        <v>4348.3100000000013</v>
      </c>
      <c r="CZ24" s="120">
        <f t="shared" si="26"/>
        <v>0</v>
      </c>
      <c r="DA24" s="134">
        <f t="shared" si="27"/>
        <v>8.0524740042306302E-3</v>
      </c>
      <c r="DB24" s="134">
        <f t="shared" si="28"/>
        <v>0</v>
      </c>
    </row>
    <row r="25" spans="1:106" x14ac:dyDescent="0.25">
      <c r="A25" s="114" t="s">
        <v>58</v>
      </c>
      <c r="B25" s="114" t="s">
        <v>58</v>
      </c>
      <c r="C25" s="46">
        <v>21828.349999999988</v>
      </c>
      <c r="D25" s="46">
        <v>448</v>
      </c>
      <c r="E25" s="46">
        <v>1888.357782</v>
      </c>
      <c r="F25" s="48">
        <v>108.58000000002721</v>
      </c>
      <c r="G25" s="46">
        <v>2</v>
      </c>
      <c r="H25" s="46">
        <v>8.5165900000000008</v>
      </c>
      <c r="I25" s="46">
        <v>63.569999999999709</v>
      </c>
      <c r="J25" s="46">
        <v>2</v>
      </c>
      <c r="K25" s="46">
        <v>5.452655</v>
      </c>
      <c r="L25" s="47">
        <v>98.21999999999025</v>
      </c>
      <c r="M25" s="46">
        <v>2</v>
      </c>
      <c r="N25" s="46">
        <v>8.0011229999999998</v>
      </c>
      <c r="O25" s="46">
        <v>364.64999999999054</v>
      </c>
      <c r="P25" s="46">
        <v>6</v>
      </c>
      <c r="Q25" s="49">
        <v>28.391029</v>
      </c>
      <c r="R25" s="46">
        <v>433.99000000001251</v>
      </c>
      <c r="S25" s="46">
        <v>9</v>
      </c>
      <c r="T25" s="46">
        <v>35.045639999999999</v>
      </c>
      <c r="U25" s="46">
        <v>1936.8099999999831</v>
      </c>
      <c r="V25" s="46">
        <v>49</v>
      </c>
      <c r="W25" s="50">
        <v>145.179329</v>
      </c>
      <c r="X25" s="49">
        <v>978.44000000002416</v>
      </c>
      <c r="Y25" s="46">
        <v>23</v>
      </c>
      <c r="Z25" s="46">
        <v>79.530294999999995</v>
      </c>
      <c r="AA25" s="46">
        <v>2033.2500000000036</v>
      </c>
      <c r="AB25" s="46">
        <v>39</v>
      </c>
      <c r="AC25" s="46">
        <v>171301962</v>
      </c>
      <c r="AD25" s="46">
        <v>3411.2399999999907</v>
      </c>
      <c r="AE25" s="46">
        <v>74</v>
      </c>
      <c r="AF25" s="46">
        <v>237577232</v>
      </c>
      <c r="AG25" s="46">
        <v>2199.0099999999875</v>
      </c>
      <c r="AH25" s="46">
        <v>70</v>
      </c>
      <c r="AI25" s="46">
        <v>238072251</v>
      </c>
      <c r="AJ25" s="43">
        <v>3068.7700000000041</v>
      </c>
      <c r="AK25" s="44">
        <v>77</v>
      </c>
      <c r="AL25" s="44">
        <v>276538300</v>
      </c>
      <c r="AM25" s="45">
        <v>1675.1399999999921</v>
      </c>
      <c r="AN25" s="45">
        <v>49</v>
      </c>
      <c r="AO25" s="45">
        <v>153700252</v>
      </c>
      <c r="AP25" s="37">
        <v>421.46000000001368</v>
      </c>
      <c r="AQ25">
        <v>9</v>
      </c>
      <c r="AR25">
        <v>38996480</v>
      </c>
      <c r="AS25">
        <v>397.8099999999904</v>
      </c>
      <c r="AT25">
        <v>10</v>
      </c>
      <c r="AU25">
        <v>40176296</v>
      </c>
      <c r="AV25">
        <v>537.6600000000326</v>
      </c>
      <c r="AW25">
        <v>12</v>
      </c>
      <c r="AX25">
        <v>55456674</v>
      </c>
      <c r="AY25" s="33">
        <v>758.17999999999302</v>
      </c>
      <c r="AZ25" s="33">
        <v>18</v>
      </c>
      <c r="BA25" s="33">
        <v>78082726</v>
      </c>
      <c r="BB25" s="33">
        <v>629.76999999997497</v>
      </c>
      <c r="BC25" s="33">
        <v>15</v>
      </c>
      <c r="BD25" s="33">
        <v>65147964</v>
      </c>
      <c r="BE25" s="34">
        <v>1537.1200000000026</v>
      </c>
      <c r="BF25" s="34">
        <v>40</v>
      </c>
      <c r="BG25" s="34">
        <v>165347588</v>
      </c>
      <c r="BH25" s="35">
        <v>119.5</v>
      </c>
      <c r="BI25" s="33">
        <v>3</v>
      </c>
      <c r="BJ25" s="35">
        <v>13373210</v>
      </c>
      <c r="BK25" s="36">
        <v>386.11000000000786</v>
      </c>
      <c r="BL25" s="36">
        <v>9</v>
      </c>
      <c r="BM25" s="36">
        <v>42857430</v>
      </c>
      <c r="BN25" s="33">
        <v>88.699999999982538</v>
      </c>
      <c r="BO25" s="33">
        <v>2</v>
      </c>
      <c r="BP25" s="33">
        <v>9897340</v>
      </c>
      <c r="BQ25" s="33">
        <v>399.71999999999935</v>
      </c>
      <c r="BR25" s="33">
        <v>12</v>
      </c>
      <c r="BS25" s="33">
        <v>48282180</v>
      </c>
      <c r="BT25" s="37">
        <v>135.96000000000822</v>
      </c>
      <c r="BU25">
        <v>5</v>
      </c>
      <c r="BV25">
        <v>17938484</v>
      </c>
      <c r="BW25">
        <v>275.95999999998639</v>
      </c>
      <c r="BX25">
        <v>6</v>
      </c>
      <c r="BY25">
        <v>34755755</v>
      </c>
      <c r="BZ25" s="120">
        <f t="shared" si="0"/>
        <v>21828.349999999988</v>
      </c>
      <c r="CA25" s="128">
        <f t="shared" si="1"/>
        <v>108.58000000002721</v>
      </c>
      <c r="CB25" s="128">
        <f t="shared" si="2"/>
        <v>63.569999999999709</v>
      </c>
      <c r="CC25" s="128">
        <f t="shared" si="3"/>
        <v>98.21999999999025</v>
      </c>
      <c r="CD25" s="128">
        <f t="shared" si="4"/>
        <v>364.64999999999054</v>
      </c>
      <c r="CE25" s="128">
        <f t="shared" ref="CE25:CE63" si="29">R25</f>
        <v>433.99000000001251</v>
      </c>
      <c r="CF25" s="128">
        <f t="shared" si="6"/>
        <v>1936.8099999999831</v>
      </c>
      <c r="CG25" s="128">
        <f t="shared" si="7"/>
        <v>978.44000000002416</v>
      </c>
      <c r="CH25" s="128">
        <f t="shared" si="8"/>
        <v>2033.2500000000036</v>
      </c>
      <c r="CI25" s="128">
        <f t="shared" si="9"/>
        <v>3411.2399999999907</v>
      </c>
      <c r="CJ25" s="128">
        <f t="shared" si="10"/>
        <v>2199.0099999999875</v>
      </c>
      <c r="CK25" s="128">
        <f t="shared" si="11"/>
        <v>3068.7700000000041</v>
      </c>
      <c r="CL25" s="128">
        <f t="shared" si="12"/>
        <v>1675.1399999999921</v>
      </c>
      <c r="CM25" s="128">
        <f t="shared" si="13"/>
        <v>421.46000000001368</v>
      </c>
      <c r="CN25" s="128">
        <f t="shared" si="14"/>
        <v>397.8099999999904</v>
      </c>
      <c r="CO25" s="128">
        <f t="shared" si="15"/>
        <v>537.6600000000326</v>
      </c>
      <c r="CP25" s="128">
        <f t="shared" si="16"/>
        <v>758.17999999999302</v>
      </c>
      <c r="CQ25" s="128">
        <f t="shared" si="17"/>
        <v>629.76999999997497</v>
      </c>
      <c r="CR25" s="128">
        <f t="shared" si="18"/>
        <v>1537.1200000000026</v>
      </c>
      <c r="CS25" s="128">
        <f t="shared" si="19"/>
        <v>119.5</v>
      </c>
      <c r="CT25" s="128">
        <f t="shared" si="20"/>
        <v>386.11000000000786</v>
      </c>
      <c r="CU25" s="128">
        <f t="shared" si="21"/>
        <v>88.699999999982538</v>
      </c>
      <c r="CV25" s="128">
        <f t="shared" si="22"/>
        <v>399.71999999999935</v>
      </c>
      <c r="CW25" s="128">
        <f t="shared" si="23"/>
        <v>135.96000000000822</v>
      </c>
      <c r="CX25" s="37">
        <f t="shared" si="24"/>
        <v>275.95999999998639</v>
      </c>
      <c r="CY25" s="120">
        <f t="shared" si="25"/>
        <v>16371.670000000006</v>
      </c>
      <c r="CZ25" s="120">
        <f t="shared" si="26"/>
        <v>5687.9499999999916</v>
      </c>
      <c r="DA25" s="134">
        <f t="shared" si="27"/>
        <v>3.0318088425352028E-2</v>
      </c>
      <c r="DB25" s="134">
        <f t="shared" si="28"/>
        <v>1.7930838571471808E-2</v>
      </c>
    </row>
    <row r="26" spans="1:106" x14ac:dyDescent="0.25">
      <c r="A26" s="116" t="s">
        <v>41</v>
      </c>
      <c r="B26" s="116" t="s">
        <v>41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>
        <v>72.940000000000069</v>
      </c>
      <c r="S26" s="46">
        <v>0</v>
      </c>
      <c r="T26" s="46">
        <v>6.9292999999999996</v>
      </c>
      <c r="U26" s="46">
        <v>1386.8599999999997</v>
      </c>
      <c r="V26" s="46">
        <v>28</v>
      </c>
      <c r="W26" s="50">
        <v>136.16641999999999</v>
      </c>
      <c r="X26" s="49">
        <v>1788.3500000000067</v>
      </c>
      <c r="Y26" s="46">
        <v>34</v>
      </c>
      <c r="Z26" s="46">
        <v>176.08921000000001</v>
      </c>
      <c r="AA26" s="46">
        <v>2570.4700000000007</v>
      </c>
      <c r="AB26" s="46">
        <v>48</v>
      </c>
      <c r="AC26" s="46">
        <v>262646805</v>
      </c>
      <c r="AD26" s="46">
        <v>2758.2399999999789</v>
      </c>
      <c r="AE26" s="46">
        <v>50</v>
      </c>
      <c r="AF26" s="46">
        <v>293793390</v>
      </c>
      <c r="AG26" s="46">
        <v>2043.8100000000049</v>
      </c>
      <c r="AH26" s="46">
        <v>37</v>
      </c>
      <c r="AI26" s="46">
        <v>223701620</v>
      </c>
      <c r="AJ26" s="43">
        <v>2473.0600000000177</v>
      </c>
      <c r="AK26" s="44">
        <v>44</v>
      </c>
      <c r="AL26" s="44">
        <v>275629580</v>
      </c>
      <c r="AM26" s="45">
        <v>0</v>
      </c>
      <c r="AN26" s="45">
        <v>0</v>
      </c>
      <c r="AO26" s="45">
        <v>0</v>
      </c>
      <c r="AP26" s="37">
        <v>0</v>
      </c>
      <c r="AQ26">
        <v>0</v>
      </c>
      <c r="AR26">
        <v>0</v>
      </c>
      <c r="AS26">
        <v>1068.4799999999832</v>
      </c>
      <c r="AT26">
        <v>18</v>
      </c>
      <c r="AU26">
        <v>125104800</v>
      </c>
      <c r="AV26">
        <v>879.64000000000306</v>
      </c>
      <c r="AW26">
        <v>15</v>
      </c>
      <c r="AX26">
        <v>105733490</v>
      </c>
      <c r="AY26" s="33">
        <v>653.78999999999542</v>
      </c>
      <c r="AZ26" s="33">
        <v>10</v>
      </c>
      <c r="BA26" s="33">
        <v>77808595</v>
      </c>
      <c r="BB26" s="33">
        <v>825.63000000000284</v>
      </c>
      <c r="BC26" s="33">
        <v>13</v>
      </c>
      <c r="BD26" s="33">
        <v>88179323</v>
      </c>
      <c r="BE26" s="34">
        <v>542.81000000001586</v>
      </c>
      <c r="BF26" s="34">
        <v>10</v>
      </c>
      <c r="BG26" s="34">
        <v>74218170</v>
      </c>
      <c r="BH26" s="35">
        <v>98.439999999995052</v>
      </c>
      <c r="BI26" s="33">
        <v>1</v>
      </c>
      <c r="BJ26" s="35">
        <v>11480480</v>
      </c>
      <c r="BK26" s="36">
        <v>252.27000000000407</v>
      </c>
      <c r="BL26" s="36">
        <v>4</v>
      </c>
      <c r="BM26" s="36">
        <v>33785082</v>
      </c>
      <c r="BN26" s="33">
        <v>327.21999999999389</v>
      </c>
      <c r="BO26" s="33">
        <v>5</v>
      </c>
      <c r="BP26" s="33">
        <v>44447630</v>
      </c>
      <c r="BQ26" s="33">
        <v>64.63999999999578</v>
      </c>
      <c r="BR26" s="33">
        <v>1</v>
      </c>
      <c r="BS26" s="33">
        <v>8823360</v>
      </c>
      <c r="BT26" s="37">
        <v>411.57000000000698</v>
      </c>
      <c r="BU26">
        <v>9</v>
      </c>
      <c r="BV26">
        <v>59340333.5</v>
      </c>
      <c r="BW26">
        <v>308.1399999999885</v>
      </c>
      <c r="BX26">
        <v>5</v>
      </c>
      <c r="BY26">
        <v>42012520</v>
      </c>
      <c r="BZ26" s="120">
        <f t="shared" si="0"/>
        <v>0</v>
      </c>
      <c r="CA26" s="129">
        <f t="shared" si="1"/>
        <v>0</v>
      </c>
      <c r="CB26" s="129">
        <f t="shared" si="2"/>
        <v>0</v>
      </c>
      <c r="CC26" s="129">
        <f t="shared" si="3"/>
        <v>0</v>
      </c>
      <c r="CD26" s="129">
        <f t="shared" si="4"/>
        <v>0</v>
      </c>
      <c r="CE26" s="129">
        <f t="shared" si="29"/>
        <v>72.940000000000069</v>
      </c>
      <c r="CF26" s="129">
        <f t="shared" si="6"/>
        <v>1386.8599999999997</v>
      </c>
      <c r="CG26" s="129">
        <f t="shared" si="7"/>
        <v>1788.3500000000067</v>
      </c>
      <c r="CH26" s="129">
        <f t="shared" si="8"/>
        <v>2570.4700000000007</v>
      </c>
      <c r="CI26" s="129">
        <f t="shared" si="9"/>
        <v>2758.2399999999789</v>
      </c>
      <c r="CJ26" s="129">
        <f t="shared" si="10"/>
        <v>2043.8100000000049</v>
      </c>
      <c r="CK26" s="129">
        <f t="shared" si="11"/>
        <v>2473.0600000000177</v>
      </c>
      <c r="CL26" s="129">
        <f t="shared" si="12"/>
        <v>0</v>
      </c>
      <c r="CM26" s="129">
        <f t="shared" si="13"/>
        <v>0</v>
      </c>
      <c r="CN26" s="129">
        <f t="shared" si="14"/>
        <v>1068.4799999999832</v>
      </c>
      <c r="CO26" s="129">
        <f t="shared" si="15"/>
        <v>879.64000000000306</v>
      </c>
      <c r="CP26" s="129">
        <f t="shared" si="16"/>
        <v>653.78999999999542</v>
      </c>
      <c r="CQ26" s="129">
        <f t="shared" si="17"/>
        <v>825.63000000000284</v>
      </c>
      <c r="CR26" s="129">
        <f t="shared" si="18"/>
        <v>542.81000000001586</v>
      </c>
      <c r="CS26" s="129">
        <f t="shared" si="19"/>
        <v>98.439999999995052</v>
      </c>
      <c r="CT26" s="129">
        <f t="shared" si="20"/>
        <v>252.27000000000407</v>
      </c>
      <c r="CU26" s="129">
        <f t="shared" si="21"/>
        <v>327.21999999999389</v>
      </c>
      <c r="CV26" s="129">
        <f t="shared" si="22"/>
        <v>64.63999999999578</v>
      </c>
      <c r="CW26" s="129">
        <f t="shared" si="23"/>
        <v>411.57000000000698</v>
      </c>
      <c r="CX26" s="37">
        <f t="shared" si="24"/>
        <v>308.1399999999885</v>
      </c>
      <c r="CY26" s="120">
        <f t="shared" si="25"/>
        <v>13093.730000000009</v>
      </c>
      <c r="CZ26" s="120">
        <f t="shared" si="26"/>
        <v>5432.6299999999846</v>
      </c>
      <c r="DA26" s="134">
        <f t="shared" si="27"/>
        <v>2.4247792922633106E-2</v>
      </c>
      <c r="DB26" s="134">
        <f t="shared" si="28"/>
        <v>1.7125961295112433E-2</v>
      </c>
    </row>
    <row r="27" spans="1:106" x14ac:dyDescent="0.25">
      <c r="A27" s="112" t="s">
        <v>51</v>
      </c>
      <c r="B27" s="112" t="s">
        <v>51</v>
      </c>
      <c r="C27" s="46">
        <v>0</v>
      </c>
      <c r="D27" s="46">
        <v>0</v>
      </c>
      <c r="E27" s="46">
        <v>0</v>
      </c>
      <c r="F27" s="46"/>
      <c r="G27" s="46"/>
      <c r="H27" s="46"/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50">
        <v>0</v>
      </c>
      <c r="X27" s="46">
        <v>0</v>
      </c>
      <c r="Y27" s="46">
        <v>1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3">
        <v>0</v>
      </c>
      <c r="AK27" s="44">
        <v>0</v>
      </c>
      <c r="AL27" s="44">
        <v>0</v>
      </c>
      <c r="AM27" s="45">
        <v>0</v>
      </c>
      <c r="AN27" s="45">
        <v>0</v>
      </c>
      <c r="AO27" s="45">
        <v>0</v>
      </c>
      <c r="AP27" s="37">
        <v>0</v>
      </c>
      <c r="AQ27">
        <v>0</v>
      </c>
      <c r="AR27">
        <v>0</v>
      </c>
      <c r="AV27">
        <v>0</v>
      </c>
      <c r="AW27">
        <v>0</v>
      </c>
      <c r="AX27">
        <v>0</v>
      </c>
      <c r="AY27" s="33"/>
      <c r="AZ27" s="33"/>
      <c r="BA27" s="33"/>
      <c r="BB27" s="33">
        <v>0</v>
      </c>
      <c r="BC27" s="33">
        <v>0</v>
      </c>
      <c r="BD27" s="33">
        <v>0</v>
      </c>
      <c r="BE27" s="52">
        <v>0</v>
      </c>
      <c r="BF27" s="52">
        <v>0</v>
      </c>
      <c r="BG27" s="52">
        <v>0</v>
      </c>
      <c r="BH27" s="35">
        <v>0</v>
      </c>
      <c r="BI27" s="33">
        <v>0</v>
      </c>
      <c r="BJ27" s="35">
        <v>0</v>
      </c>
      <c r="BK27" s="36"/>
      <c r="BL27" s="36"/>
      <c r="BM27" s="36"/>
      <c r="BN27" s="33"/>
      <c r="BO27" s="33"/>
      <c r="BP27" s="33"/>
      <c r="BQ27" s="33"/>
      <c r="BR27" s="33"/>
      <c r="BS27" s="33"/>
      <c r="BT27" s="37"/>
      <c r="BW27">
        <v>0</v>
      </c>
      <c r="BX27">
        <v>0</v>
      </c>
      <c r="BY27">
        <v>0</v>
      </c>
      <c r="BZ27" s="120">
        <f t="shared" si="0"/>
        <v>0</v>
      </c>
      <c r="CA27" s="120">
        <f t="shared" si="1"/>
        <v>0</v>
      </c>
      <c r="CB27" s="120">
        <f t="shared" si="2"/>
        <v>0</v>
      </c>
      <c r="CC27" s="120">
        <f t="shared" si="3"/>
        <v>0</v>
      </c>
      <c r="CD27" s="120">
        <f t="shared" si="4"/>
        <v>0</v>
      </c>
      <c r="CE27" s="120">
        <f t="shared" si="29"/>
        <v>0</v>
      </c>
      <c r="CF27" s="120">
        <f t="shared" si="6"/>
        <v>0</v>
      </c>
      <c r="CG27" s="120">
        <f t="shared" si="7"/>
        <v>0</v>
      </c>
      <c r="CH27" s="120">
        <f t="shared" si="8"/>
        <v>0</v>
      </c>
      <c r="CI27" s="120">
        <f t="shared" si="9"/>
        <v>0</v>
      </c>
      <c r="CJ27" s="120">
        <f t="shared" si="10"/>
        <v>0</v>
      </c>
      <c r="CK27" s="120">
        <f t="shared" si="11"/>
        <v>0</v>
      </c>
      <c r="CL27" s="120">
        <f t="shared" si="12"/>
        <v>0</v>
      </c>
      <c r="CM27" s="120">
        <f t="shared" si="13"/>
        <v>0</v>
      </c>
      <c r="CN27" s="120">
        <f t="shared" si="14"/>
        <v>0</v>
      </c>
      <c r="CO27" s="120">
        <f t="shared" si="15"/>
        <v>0</v>
      </c>
      <c r="CP27" s="120">
        <f t="shared" si="16"/>
        <v>0</v>
      </c>
      <c r="CQ27" s="120">
        <f t="shared" si="17"/>
        <v>0</v>
      </c>
      <c r="CR27" s="120">
        <f t="shared" si="18"/>
        <v>0</v>
      </c>
      <c r="CS27" s="120">
        <f t="shared" si="19"/>
        <v>0</v>
      </c>
      <c r="CT27" s="120">
        <f t="shared" si="20"/>
        <v>0</v>
      </c>
      <c r="CU27" s="120">
        <f t="shared" si="21"/>
        <v>0</v>
      </c>
      <c r="CV27" s="120">
        <f t="shared" si="22"/>
        <v>0</v>
      </c>
      <c r="CW27" s="120">
        <f t="shared" si="23"/>
        <v>0</v>
      </c>
      <c r="CX27">
        <f t="shared" si="24"/>
        <v>0</v>
      </c>
      <c r="CY27" s="120">
        <f t="shared" si="25"/>
        <v>0</v>
      </c>
      <c r="CZ27" s="120">
        <f t="shared" si="26"/>
        <v>0</v>
      </c>
      <c r="DA27" s="134">
        <f t="shared" si="27"/>
        <v>0</v>
      </c>
      <c r="DB27" s="134">
        <f t="shared" si="28"/>
        <v>0</v>
      </c>
    </row>
    <row r="28" spans="1:106" x14ac:dyDescent="0.25">
      <c r="A28" s="81" t="s">
        <v>44</v>
      </c>
      <c r="B28" s="81" t="s">
        <v>44</v>
      </c>
      <c r="C28" s="76">
        <v>399.49000000000524</v>
      </c>
      <c r="D28" s="76">
        <v>6</v>
      </c>
      <c r="E28" s="76">
        <v>46.163530000000002</v>
      </c>
      <c r="F28" s="78">
        <v>491.2599999999893</v>
      </c>
      <c r="G28" s="76">
        <v>8</v>
      </c>
      <c r="H28" s="76">
        <v>56.93741</v>
      </c>
      <c r="I28" s="76">
        <v>148.29000000000815</v>
      </c>
      <c r="J28" s="76">
        <v>2</v>
      </c>
      <c r="K28" s="76">
        <v>16.963509999999999</v>
      </c>
      <c r="L28" s="77">
        <v>250.93999999999869</v>
      </c>
      <c r="M28" s="76">
        <v>5</v>
      </c>
      <c r="N28" s="76">
        <v>30.591798000000001</v>
      </c>
      <c r="O28" s="76">
        <v>757.62000000000626</v>
      </c>
      <c r="P28" s="76">
        <v>12</v>
      </c>
      <c r="Q28" s="79">
        <v>86.147300000000001</v>
      </c>
      <c r="R28" s="76">
        <v>106.5599999999904</v>
      </c>
      <c r="S28" s="76">
        <v>2</v>
      </c>
      <c r="T28" s="76">
        <v>13.66596</v>
      </c>
      <c r="U28" s="76">
        <v>568.95999999999913</v>
      </c>
      <c r="V28" s="76">
        <v>9</v>
      </c>
      <c r="W28" s="80">
        <v>67.050112599999906</v>
      </c>
      <c r="X28" s="79">
        <v>786.76000000000568</v>
      </c>
      <c r="Y28" s="76">
        <v>18</v>
      </c>
      <c r="Z28" s="76">
        <v>92.781091000000004</v>
      </c>
      <c r="AA28" s="76">
        <v>1133.5899999999892</v>
      </c>
      <c r="AB28" s="76">
        <v>21</v>
      </c>
      <c r="AC28" s="76">
        <v>136594467.5</v>
      </c>
      <c r="AD28" s="76">
        <v>1666.6500000000087</v>
      </c>
      <c r="AE28" s="76">
        <v>31</v>
      </c>
      <c r="AF28" s="76">
        <v>209322330</v>
      </c>
      <c r="AG28" s="76">
        <v>1010.590000000002</v>
      </c>
      <c r="AH28" s="76">
        <v>17</v>
      </c>
      <c r="AI28" s="76">
        <v>133696230</v>
      </c>
      <c r="AJ28" s="43">
        <v>882.94999999999527</v>
      </c>
      <c r="AK28" s="44">
        <v>16</v>
      </c>
      <c r="AL28" s="44">
        <v>128780780</v>
      </c>
      <c r="AM28" s="45">
        <v>409.23999999999705</v>
      </c>
      <c r="AN28" s="45">
        <v>6</v>
      </c>
      <c r="AO28" s="45">
        <v>54942630</v>
      </c>
      <c r="AP28" s="37">
        <v>630.75000000000546</v>
      </c>
      <c r="AQ28">
        <v>10</v>
      </c>
      <c r="AR28">
        <v>87727770</v>
      </c>
      <c r="AS28">
        <v>334.57999999998901</v>
      </c>
      <c r="AT28">
        <v>5</v>
      </c>
      <c r="AU28">
        <v>46981480</v>
      </c>
      <c r="AV28">
        <v>264.52000000000862</v>
      </c>
      <c r="AW28">
        <v>4</v>
      </c>
      <c r="AX28">
        <v>38094590</v>
      </c>
      <c r="AY28" s="33">
        <v>395.20999999999549</v>
      </c>
      <c r="AZ28" s="33">
        <v>7</v>
      </c>
      <c r="BA28" s="33">
        <v>56847470</v>
      </c>
      <c r="BB28" s="33">
        <v>243.03000000000247</v>
      </c>
      <c r="BC28" s="33">
        <v>4</v>
      </c>
      <c r="BD28" s="33">
        <v>32797320</v>
      </c>
      <c r="BE28" s="34">
        <v>1395.0399999999991</v>
      </c>
      <c r="BF28" s="34">
        <v>27</v>
      </c>
      <c r="BG28" s="34">
        <v>206171700</v>
      </c>
      <c r="BH28" s="35">
        <v>64.1200000000008</v>
      </c>
      <c r="BI28" s="33">
        <v>1</v>
      </c>
      <c r="BJ28" s="35">
        <v>9425640</v>
      </c>
      <c r="BK28" s="36">
        <v>307.22999999999593</v>
      </c>
      <c r="BL28" s="36">
        <v>6</v>
      </c>
      <c r="BM28" s="36">
        <v>45942920</v>
      </c>
      <c r="BN28" s="33">
        <v>355.92999999999847</v>
      </c>
      <c r="BO28" s="33">
        <v>6</v>
      </c>
      <c r="BP28" s="33">
        <v>52361590</v>
      </c>
      <c r="BQ28" s="33">
        <v>469.37000000001171</v>
      </c>
      <c r="BR28" s="33">
        <v>8</v>
      </c>
      <c r="BS28" s="33">
        <v>67484430</v>
      </c>
      <c r="BT28" s="37">
        <v>389.15999999999258</v>
      </c>
      <c r="BU28">
        <v>8</v>
      </c>
      <c r="BV28">
        <v>59851660</v>
      </c>
      <c r="BW28">
        <v>89.240000000001601</v>
      </c>
      <c r="BX28">
        <v>2</v>
      </c>
      <c r="BY28">
        <v>14487820</v>
      </c>
      <c r="BZ28" s="120">
        <f t="shared" si="0"/>
        <v>399.49000000000524</v>
      </c>
      <c r="CA28" s="120">
        <f t="shared" si="1"/>
        <v>491.2599999999893</v>
      </c>
      <c r="CB28" s="120">
        <f t="shared" si="2"/>
        <v>148.29000000000815</v>
      </c>
      <c r="CC28" s="120">
        <f t="shared" si="3"/>
        <v>250.93999999999869</v>
      </c>
      <c r="CD28" s="120">
        <f t="shared" si="4"/>
        <v>757.62000000000626</v>
      </c>
      <c r="CE28" s="120">
        <f t="shared" si="29"/>
        <v>106.5599999999904</v>
      </c>
      <c r="CF28" s="120">
        <f t="shared" si="6"/>
        <v>568.95999999999913</v>
      </c>
      <c r="CG28" s="120">
        <f t="shared" si="7"/>
        <v>786.76000000000568</v>
      </c>
      <c r="CH28" s="120">
        <f t="shared" si="8"/>
        <v>1133.5899999999892</v>
      </c>
      <c r="CI28" s="120">
        <f t="shared" si="9"/>
        <v>1666.6500000000087</v>
      </c>
      <c r="CJ28" s="120">
        <f t="shared" si="10"/>
        <v>1010.590000000002</v>
      </c>
      <c r="CK28" s="120">
        <f t="shared" si="11"/>
        <v>882.94999999999527</v>
      </c>
      <c r="CL28" s="120">
        <f t="shared" si="12"/>
        <v>409.23999999999705</v>
      </c>
      <c r="CM28" s="120">
        <f t="shared" si="13"/>
        <v>630.75000000000546</v>
      </c>
      <c r="CN28" s="120">
        <f t="shared" si="14"/>
        <v>334.57999999998901</v>
      </c>
      <c r="CO28" s="120">
        <f t="shared" si="15"/>
        <v>264.52000000000862</v>
      </c>
      <c r="CP28" s="120">
        <f t="shared" si="16"/>
        <v>395.20999999999549</v>
      </c>
      <c r="CQ28" s="120">
        <f t="shared" si="17"/>
        <v>243.03000000000247</v>
      </c>
      <c r="CR28" s="120">
        <f t="shared" si="18"/>
        <v>1395.0399999999991</v>
      </c>
      <c r="CS28" s="120">
        <f t="shared" si="19"/>
        <v>64.1200000000008</v>
      </c>
      <c r="CT28" s="120">
        <f t="shared" si="20"/>
        <v>307.22999999999593</v>
      </c>
      <c r="CU28" s="120">
        <f t="shared" si="21"/>
        <v>355.92999999999847</v>
      </c>
      <c r="CV28" s="120">
        <f t="shared" si="22"/>
        <v>469.37000000001171</v>
      </c>
      <c r="CW28" s="120">
        <f t="shared" si="23"/>
        <v>389.15999999999258</v>
      </c>
      <c r="CX28" s="37">
        <f t="shared" si="24"/>
        <v>89.240000000001601</v>
      </c>
      <c r="CY28" s="120">
        <f t="shared" si="25"/>
        <v>8213.4099999999889</v>
      </c>
      <c r="CZ28" s="120">
        <f t="shared" si="26"/>
        <v>4938.1800000000012</v>
      </c>
      <c r="DA28" s="134">
        <f t="shared" si="27"/>
        <v>1.5210109332381497E-2</v>
      </c>
      <c r="DB28" s="134">
        <f t="shared" si="28"/>
        <v>1.5567244511092891E-2</v>
      </c>
    </row>
    <row r="29" spans="1:106" x14ac:dyDescent="0.25">
      <c r="A29" s="112" t="s">
        <v>53</v>
      </c>
      <c r="B29" s="112" t="s">
        <v>53</v>
      </c>
      <c r="C29" s="46">
        <v>0</v>
      </c>
      <c r="D29" s="46">
        <v>0</v>
      </c>
      <c r="E29" s="46">
        <v>0</v>
      </c>
      <c r="F29" s="46"/>
      <c r="G29" s="46"/>
      <c r="H29" s="46"/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 t="e">
        <v>#N/A</v>
      </c>
      <c r="T29" s="46">
        <v>0</v>
      </c>
      <c r="U29" s="46">
        <v>0</v>
      </c>
      <c r="V29" s="46">
        <v>0</v>
      </c>
      <c r="W29" s="50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  <c r="AI29" s="46">
        <v>0</v>
      </c>
      <c r="AJ29" s="43">
        <v>0</v>
      </c>
      <c r="AK29" s="44">
        <v>0</v>
      </c>
      <c r="AL29" s="44">
        <v>0</v>
      </c>
      <c r="AM29" s="45">
        <v>0</v>
      </c>
      <c r="AN29" s="45">
        <v>0</v>
      </c>
      <c r="AO29" s="45">
        <v>0</v>
      </c>
      <c r="AP29" s="37">
        <v>0</v>
      </c>
      <c r="AQ29">
        <v>0</v>
      </c>
      <c r="AR29">
        <v>0</v>
      </c>
      <c r="AV29">
        <v>0</v>
      </c>
      <c r="AW29">
        <v>0</v>
      </c>
      <c r="AX29">
        <v>0</v>
      </c>
      <c r="AY29" s="33"/>
      <c r="AZ29" s="33"/>
      <c r="BA29" s="33"/>
      <c r="BB29" s="33">
        <v>0</v>
      </c>
      <c r="BC29" s="33">
        <v>0</v>
      </c>
      <c r="BD29" s="33">
        <v>0</v>
      </c>
      <c r="BE29" s="52">
        <v>0</v>
      </c>
      <c r="BF29" s="52">
        <v>0</v>
      </c>
      <c r="BG29" s="52">
        <v>0</v>
      </c>
      <c r="BH29" s="35">
        <v>0</v>
      </c>
      <c r="BI29" s="33">
        <v>0</v>
      </c>
      <c r="BJ29" s="35">
        <v>0</v>
      </c>
      <c r="BK29" s="36"/>
      <c r="BL29" s="36"/>
      <c r="BM29" s="36"/>
      <c r="BN29" s="33"/>
      <c r="BO29" s="33"/>
      <c r="BP29" s="33"/>
      <c r="BQ29" s="33"/>
      <c r="BR29" s="33"/>
      <c r="BS29" s="33"/>
      <c r="BT29" s="37"/>
      <c r="BW29">
        <v>0</v>
      </c>
      <c r="BX29">
        <v>0</v>
      </c>
      <c r="BY29">
        <v>0</v>
      </c>
      <c r="BZ29" s="120">
        <f t="shared" si="0"/>
        <v>0</v>
      </c>
      <c r="CA29" s="120">
        <f t="shared" si="1"/>
        <v>0</v>
      </c>
      <c r="CB29" s="120">
        <f t="shared" si="2"/>
        <v>0</v>
      </c>
      <c r="CC29" s="120">
        <f t="shared" si="3"/>
        <v>0</v>
      </c>
      <c r="CD29" s="120">
        <f t="shared" si="4"/>
        <v>0</v>
      </c>
      <c r="CE29" s="120">
        <f t="shared" si="29"/>
        <v>0</v>
      </c>
      <c r="CF29" s="120">
        <f t="shared" si="6"/>
        <v>0</v>
      </c>
      <c r="CG29" s="120">
        <f t="shared" si="7"/>
        <v>0</v>
      </c>
      <c r="CH29" s="120">
        <f t="shared" si="8"/>
        <v>0</v>
      </c>
      <c r="CI29" s="120">
        <f t="shared" si="9"/>
        <v>0</v>
      </c>
      <c r="CJ29" s="120">
        <f t="shared" si="10"/>
        <v>0</v>
      </c>
      <c r="CK29" s="120">
        <f t="shared" si="11"/>
        <v>0</v>
      </c>
      <c r="CL29" s="120">
        <f t="shared" si="12"/>
        <v>0</v>
      </c>
      <c r="CM29" s="120">
        <f t="shared" si="13"/>
        <v>0</v>
      </c>
      <c r="CN29" s="120">
        <f t="shared" si="14"/>
        <v>0</v>
      </c>
      <c r="CO29" s="120">
        <f t="shared" si="15"/>
        <v>0</v>
      </c>
      <c r="CP29" s="120">
        <f t="shared" si="16"/>
        <v>0</v>
      </c>
      <c r="CQ29" s="120">
        <f t="shared" si="17"/>
        <v>0</v>
      </c>
      <c r="CR29" s="120">
        <f t="shared" si="18"/>
        <v>0</v>
      </c>
      <c r="CS29" s="120">
        <f t="shared" si="19"/>
        <v>0</v>
      </c>
      <c r="CT29" s="120">
        <f t="shared" si="20"/>
        <v>0</v>
      </c>
      <c r="CU29" s="120">
        <f t="shared" si="21"/>
        <v>0</v>
      </c>
      <c r="CV29" s="120">
        <f t="shared" si="22"/>
        <v>0</v>
      </c>
      <c r="CW29" s="120">
        <f t="shared" si="23"/>
        <v>0</v>
      </c>
      <c r="CX29">
        <f t="shared" si="24"/>
        <v>0</v>
      </c>
      <c r="CY29" s="120">
        <f t="shared" si="25"/>
        <v>0</v>
      </c>
      <c r="CZ29" s="120">
        <f t="shared" si="26"/>
        <v>0</v>
      </c>
      <c r="DA29" s="134">
        <f t="shared" si="27"/>
        <v>0</v>
      </c>
      <c r="DB29" s="134">
        <f t="shared" si="28"/>
        <v>0</v>
      </c>
    </row>
    <row r="30" spans="1:106" x14ac:dyDescent="0.25">
      <c r="A30" s="112" t="s">
        <v>54</v>
      </c>
      <c r="B30" s="112" t="s">
        <v>54</v>
      </c>
      <c r="C30" s="46">
        <v>0</v>
      </c>
      <c r="D30" s="46">
        <v>0</v>
      </c>
      <c r="E30" s="46">
        <v>0</v>
      </c>
      <c r="F30" s="46"/>
      <c r="G30" s="46"/>
      <c r="H30" s="46"/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 t="e">
        <v>#N/A</v>
      </c>
      <c r="T30" s="46">
        <v>0</v>
      </c>
      <c r="U30" s="46">
        <v>0</v>
      </c>
      <c r="V30" s="46">
        <v>0</v>
      </c>
      <c r="W30" s="50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>
        <v>0</v>
      </c>
      <c r="AD30" s="46">
        <v>0</v>
      </c>
      <c r="AE30" s="46">
        <v>0</v>
      </c>
      <c r="AF30" s="46">
        <v>0</v>
      </c>
      <c r="AG30" s="46">
        <v>0</v>
      </c>
      <c r="AH30" s="46">
        <v>0</v>
      </c>
      <c r="AI30" s="46">
        <v>0</v>
      </c>
      <c r="AJ30" s="43">
        <v>0</v>
      </c>
      <c r="AK30" s="44">
        <v>0</v>
      </c>
      <c r="AL30" s="44">
        <v>0</v>
      </c>
      <c r="AM30" s="45">
        <v>0</v>
      </c>
      <c r="AN30" s="45">
        <v>0</v>
      </c>
      <c r="AO30" s="45">
        <v>0</v>
      </c>
      <c r="AP30" s="37">
        <v>0</v>
      </c>
      <c r="AQ30">
        <v>0</v>
      </c>
      <c r="AR30">
        <v>0</v>
      </c>
      <c r="AV30">
        <v>0</v>
      </c>
      <c r="AW30">
        <v>0</v>
      </c>
      <c r="AX30">
        <v>0</v>
      </c>
      <c r="AY30" s="33"/>
      <c r="AZ30" s="33"/>
      <c r="BA30" s="33"/>
      <c r="BB30" s="33">
        <v>0</v>
      </c>
      <c r="BC30" s="33">
        <v>0</v>
      </c>
      <c r="BD30" s="33">
        <v>0</v>
      </c>
      <c r="BE30" s="52">
        <v>0</v>
      </c>
      <c r="BF30" s="52">
        <v>0</v>
      </c>
      <c r="BG30" s="52">
        <v>0</v>
      </c>
      <c r="BH30" s="35">
        <v>0</v>
      </c>
      <c r="BI30" s="33">
        <v>0</v>
      </c>
      <c r="BJ30" s="35">
        <v>0</v>
      </c>
      <c r="BK30" s="36"/>
      <c r="BL30" s="36"/>
      <c r="BM30" s="36"/>
      <c r="BN30" s="33"/>
      <c r="BO30" s="33"/>
      <c r="BP30" s="33"/>
      <c r="BQ30" s="33"/>
      <c r="BR30" s="33"/>
      <c r="BS30" s="33"/>
      <c r="BT30" s="37"/>
      <c r="BW30">
        <v>0</v>
      </c>
      <c r="BX30">
        <v>0</v>
      </c>
      <c r="BY30">
        <v>0</v>
      </c>
      <c r="BZ30" s="120">
        <f t="shared" si="0"/>
        <v>0</v>
      </c>
      <c r="CA30" s="120">
        <f t="shared" si="1"/>
        <v>0</v>
      </c>
      <c r="CB30" s="120">
        <f t="shared" si="2"/>
        <v>0</v>
      </c>
      <c r="CC30" s="120">
        <f t="shared" si="3"/>
        <v>0</v>
      </c>
      <c r="CD30" s="120">
        <f t="shared" si="4"/>
        <v>0</v>
      </c>
      <c r="CE30" s="120">
        <f t="shared" si="29"/>
        <v>0</v>
      </c>
      <c r="CF30" s="120">
        <f t="shared" si="6"/>
        <v>0</v>
      </c>
      <c r="CG30" s="120">
        <f t="shared" si="7"/>
        <v>0</v>
      </c>
      <c r="CH30" s="120">
        <f t="shared" si="8"/>
        <v>0</v>
      </c>
      <c r="CI30" s="120">
        <f t="shared" si="9"/>
        <v>0</v>
      </c>
      <c r="CJ30" s="120">
        <f t="shared" si="10"/>
        <v>0</v>
      </c>
      <c r="CK30" s="120">
        <f t="shared" si="11"/>
        <v>0</v>
      </c>
      <c r="CL30" s="120">
        <f t="shared" si="12"/>
        <v>0</v>
      </c>
      <c r="CM30" s="120">
        <f t="shared" si="13"/>
        <v>0</v>
      </c>
      <c r="CN30" s="120">
        <f t="shared" si="14"/>
        <v>0</v>
      </c>
      <c r="CO30" s="120">
        <f t="shared" si="15"/>
        <v>0</v>
      </c>
      <c r="CP30" s="120">
        <f t="shared" si="16"/>
        <v>0</v>
      </c>
      <c r="CQ30" s="120">
        <f t="shared" si="17"/>
        <v>0</v>
      </c>
      <c r="CR30" s="120">
        <f t="shared" si="18"/>
        <v>0</v>
      </c>
      <c r="CS30" s="120">
        <f t="shared" si="19"/>
        <v>0</v>
      </c>
      <c r="CT30" s="120">
        <f t="shared" si="20"/>
        <v>0</v>
      </c>
      <c r="CU30" s="120">
        <f t="shared" si="21"/>
        <v>0</v>
      </c>
      <c r="CV30" s="120">
        <f t="shared" si="22"/>
        <v>0</v>
      </c>
      <c r="CW30" s="120">
        <f t="shared" si="23"/>
        <v>0</v>
      </c>
      <c r="CX30">
        <f t="shared" si="24"/>
        <v>0</v>
      </c>
      <c r="CY30" s="120">
        <f t="shared" si="25"/>
        <v>0</v>
      </c>
      <c r="CZ30" s="120">
        <f t="shared" si="26"/>
        <v>0</v>
      </c>
      <c r="DA30" s="134">
        <f t="shared" si="27"/>
        <v>0</v>
      </c>
      <c r="DB30" s="134">
        <f t="shared" si="28"/>
        <v>0</v>
      </c>
    </row>
    <row r="31" spans="1:106" x14ac:dyDescent="0.25">
      <c r="A31" s="116" t="s">
        <v>73</v>
      </c>
      <c r="B31" s="116" t="s">
        <v>73</v>
      </c>
      <c r="C31" s="46">
        <v>20335.180000000011</v>
      </c>
      <c r="D31" s="46">
        <v>357</v>
      </c>
      <c r="E31" s="46">
        <v>1657.5346480000001</v>
      </c>
      <c r="F31" s="48">
        <v>357.83000000000175</v>
      </c>
      <c r="G31" s="46">
        <v>8</v>
      </c>
      <c r="H31" s="46">
        <v>28.447469000000002</v>
      </c>
      <c r="I31" s="46">
        <v>1347.7900000000081</v>
      </c>
      <c r="J31" s="46">
        <v>28</v>
      </c>
      <c r="K31" s="46">
        <v>96.931696000000002</v>
      </c>
      <c r="L31" s="47">
        <v>370.44999999998981</v>
      </c>
      <c r="M31" s="46">
        <v>7</v>
      </c>
      <c r="N31" s="46">
        <v>30.8308</v>
      </c>
      <c r="O31" s="46">
        <v>793.74000000000888</v>
      </c>
      <c r="P31" s="46">
        <v>15</v>
      </c>
      <c r="Q31" s="49">
        <v>65.654205000000005</v>
      </c>
      <c r="R31" s="46">
        <v>3761.1199999999917</v>
      </c>
      <c r="S31" s="46">
        <v>73</v>
      </c>
      <c r="T31" s="46">
        <v>265.78933599999999</v>
      </c>
      <c r="U31" s="46">
        <v>453.13999999997759</v>
      </c>
      <c r="V31" s="46">
        <v>9</v>
      </c>
      <c r="W31" s="50">
        <v>37.926270000000002</v>
      </c>
      <c r="X31" s="49">
        <v>1452.1900000000169</v>
      </c>
      <c r="Y31" s="46">
        <v>29</v>
      </c>
      <c r="Z31" s="46">
        <v>121.699113</v>
      </c>
      <c r="AA31" s="46">
        <v>1780.3099999999904</v>
      </c>
      <c r="AB31" s="46">
        <v>35</v>
      </c>
      <c r="AC31" s="46">
        <v>149990028</v>
      </c>
      <c r="AD31" s="46">
        <v>2109.1700000000128</v>
      </c>
      <c r="AE31" s="46">
        <v>43</v>
      </c>
      <c r="AF31" s="46">
        <v>182503063</v>
      </c>
      <c r="AG31" s="46">
        <v>1209.8500000000058</v>
      </c>
      <c r="AH31" s="46">
        <v>29</v>
      </c>
      <c r="AI31" s="46">
        <v>112093015</v>
      </c>
      <c r="AJ31" s="43">
        <v>1477.7099999999846</v>
      </c>
      <c r="AK31" s="44">
        <v>34</v>
      </c>
      <c r="AL31" s="44">
        <v>138324429</v>
      </c>
      <c r="AM31" s="45">
        <v>2708.4900000000271</v>
      </c>
      <c r="AN31" s="45">
        <v>65</v>
      </c>
      <c r="AO31" s="45">
        <v>258264304</v>
      </c>
      <c r="AP31" s="37">
        <v>932.7499999999709</v>
      </c>
      <c r="AQ31">
        <v>20</v>
      </c>
      <c r="AR31">
        <v>88828204</v>
      </c>
      <c r="AS31">
        <v>64.37</v>
      </c>
      <c r="AT31">
        <v>1</v>
      </c>
      <c r="AU31">
        <v>6115150</v>
      </c>
      <c r="AV31">
        <v>78.37</v>
      </c>
      <c r="AW31">
        <v>2</v>
      </c>
      <c r="AX31">
        <v>8238850</v>
      </c>
      <c r="AY31" s="33">
        <v>252.32999999999947</v>
      </c>
      <c r="AZ31" s="33">
        <v>5</v>
      </c>
      <c r="BA31" s="33">
        <v>25306250</v>
      </c>
      <c r="BB31" s="33">
        <v>291.24999999999829</v>
      </c>
      <c r="BC31" s="33">
        <v>6</v>
      </c>
      <c r="BD31" s="33">
        <v>29578357</v>
      </c>
      <c r="BE31" s="34">
        <v>1480.8500000000051</v>
      </c>
      <c r="BF31" s="34">
        <v>31</v>
      </c>
      <c r="BG31" s="34">
        <v>151578745</v>
      </c>
      <c r="BH31" s="35">
        <v>229.48999999999387</v>
      </c>
      <c r="BI31" s="33">
        <v>5</v>
      </c>
      <c r="BJ31" s="35">
        <v>24185963</v>
      </c>
      <c r="BK31" s="36">
        <v>253.34000000000333</v>
      </c>
      <c r="BL31" s="36">
        <v>5</v>
      </c>
      <c r="BM31" s="36">
        <v>26450463</v>
      </c>
      <c r="BN31" s="33">
        <v>416.949999999998</v>
      </c>
      <c r="BO31" s="33">
        <v>8</v>
      </c>
      <c r="BP31" s="33">
        <v>44315948</v>
      </c>
      <c r="BQ31" s="33">
        <v>281.33000000000266</v>
      </c>
      <c r="BR31" s="33">
        <v>5</v>
      </c>
      <c r="BS31" s="33">
        <v>31102225</v>
      </c>
      <c r="BT31" s="37">
        <v>97.010000000001128</v>
      </c>
      <c r="BU31">
        <v>2</v>
      </c>
      <c r="BV31">
        <v>11348735</v>
      </c>
      <c r="BW31">
        <v>455.79999999999563</v>
      </c>
      <c r="BX31">
        <v>10</v>
      </c>
      <c r="BY31">
        <v>54895012</v>
      </c>
      <c r="BZ31" s="120">
        <f t="shared" si="0"/>
        <v>20335.180000000011</v>
      </c>
      <c r="CA31" s="129">
        <f t="shared" si="1"/>
        <v>357.83000000000175</v>
      </c>
      <c r="CB31" s="129">
        <f t="shared" si="2"/>
        <v>1347.7900000000081</v>
      </c>
      <c r="CC31" s="129">
        <f t="shared" si="3"/>
        <v>370.44999999998981</v>
      </c>
      <c r="CD31" s="129">
        <f t="shared" si="4"/>
        <v>793.74000000000888</v>
      </c>
      <c r="CE31" s="129">
        <f t="shared" si="29"/>
        <v>3761.1199999999917</v>
      </c>
      <c r="CF31" s="129">
        <f t="shared" si="6"/>
        <v>453.13999999997759</v>
      </c>
      <c r="CG31" s="129">
        <f t="shared" si="7"/>
        <v>1452.1900000000169</v>
      </c>
      <c r="CH31" s="129">
        <f t="shared" si="8"/>
        <v>1780.3099999999904</v>
      </c>
      <c r="CI31" s="129">
        <f t="shared" si="9"/>
        <v>2109.1700000000128</v>
      </c>
      <c r="CJ31" s="129">
        <f t="shared" si="10"/>
        <v>1209.8500000000058</v>
      </c>
      <c r="CK31" s="129">
        <f t="shared" si="11"/>
        <v>1477.7099999999846</v>
      </c>
      <c r="CL31" s="129">
        <f t="shared" si="12"/>
        <v>2708.4900000000271</v>
      </c>
      <c r="CM31" s="129">
        <f t="shared" si="13"/>
        <v>932.7499999999709</v>
      </c>
      <c r="CN31" s="129">
        <f t="shared" si="14"/>
        <v>64.37</v>
      </c>
      <c r="CO31" s="129">
        <f t="shared" si="15"/>
        <v>78.37</v>
      </c>
      <c r="CP31" s="129">
        <f t="shared" si="16"/>
        <v>252.32999999999947</v>
      </c>
      <c r="CQ31" s="129">
        <f t="shared" si="17"/>
        <v>291.24999999999829</v>
      </c>
      <c r="CR31" s="129">
        <f t="shared" si="18"/>
        <v>1480.8500000000051</v>
      </c>
      <c r="CS31" s="129">
        <f t="shared" si="19"/>
        <v>229.48999999999387</v>
      </c>
      <c r="CT31" s="129">
        <f t="shared" si="20"/>
        <v>253.34000000000333</v>
      </c>
      <c r="CU31" s="129">
        <f t="shared" si="21"/>
        <v>416.949999999998</v>
      </c>
      <c r="CV31" s="129">
        <f t="shared" si="22"/>
        <v>281.33000000000266</v>
      </c>
      <c r="CW31" s="129">
        <f t="shared" si="23"/>
        <v>97.010000000001128</v>
      </c>
      <c r="CX31" s="37">
        <f t="shared" si="24"/>
        <v>455.79999999999563</v>
      </c>
      <c r="CY31" s="120">
        <f t="shared" si="25"/>
        <v>17821.790000000015</v>
      </c>
      <c r="CZ31" s="120">
        <f t="shared" si="26"/>
        <v>4833.8399999999683</v>
      </c>
      <c r="DA31" s="134">
        <f t="shared" si="27"/>
        <v>3.3003511866416486E-2</v>
      </c>
      <c r="DB31" s="134">
        <f t="shared" si="28"/>
        <v>1.5238320435362978E-2</v>
      </c>
    </row>
    <row r="32" spans="1:106" x14ac:dyDescent="0.25">
      <c r="A32" s="112" t="s">
        <v>56</v>
      </c>
      <c r="B32" s="112" t="s">
        <v>56</v>
      </c>
      <c r="C32" s="46">
        <v>374.85000000001946</v>
      </c>
      <c r="D32" s="46">
        <v>5</v>
      </c>
      <c r="E32" s="46">
        <v>36.473345000000002</v>
      </c>
      <c r="F32" s="48">
        <v>221.13999999998759</v>
      </c>
      <c r="G32" s="46">
        <v>3</v>
      </c>
      <c r="H32" s="46">
        <v>20.735520000000001</v>
      </c>
      <c r="I32" s="46">
        <v>132.56000000000768</v>
      </c>
      <c r="J32" s="46">
        <v>2</v>
      </c>
      <c r="K32" s="46">
        <v>12.92581</v>
      </c>
      <c r="L32" s="47">
        <v>226.75999999999567</v>
      </c>
      <c r="M32" s="46">
        <v>3</v>
      </c>
      <c r="N32" s="46">
        <v>23.213445</v>
      </c>
      <c r="O32" s="46">
        <v>190.87000000000171</v>
      </c>
      <c r="P32" s="46">
        <v>3</v>
      </c>
      <c r="Q32" s="49">
        <v>19.701564999999999</v>
      </c>
      <c r="R32" s="46">
        <v>603.50999999999203</v>
      </c>
      <c r="S32" s="46">
        <v>9</v>
      </c>
      <c r="T32" s="46">
        <v>62.164645</v>
      </c>
      <c r="U32" s="46">
        <v>395.34000000000378</v>
      </c>
      <c r="V32" s="46">
        <v>5</v>
      </c>
      <c r="W32" s="50">
        <v>40.936250000000001</v>
      </c>
      <c r="X32" s="49">
        <v>537.38000000001011</v>
      </c>
      <c r="Y32" s="46">
        <v>9</v>
      </c>
      <c r="Z32" s="46">
        <v>59.464044999999999</v>
      </c>
      <c r="AA32" s="46">
        <v>1319.4399999999923</v>
      </c>
      <c r="AB32" s="46">
        <v>23</v>
      </c>
      <c r="AC32" s="46">
        <v>141337100</v>
      </c>
      <c r="AD32" s="46">
        <v>1680.6100000000079</v>
      </c>
      <c r="AE32" s="46">
        <v>26</v>
      </c>
      <c r="AF32" s="46">
        <v>183165430</v>
      </c>
      <c r="AG32" s="46">
        <v>1403.42</v>
      </c>
      <c r="AH32" s="46">
        <v>21</v>
      </c>
      <c r="AI32" s="46">
        <v>156775000</v>
      </c>
      <c r="AJ32" s="43">
        <v>1537.6999999999971</v>
      </c>
      <c r="AK32" s="44">
        <v>23</v>
      </c>
      <c r="AL32" s="44">
        <v>175350925</v>
      </c>
      <c r="AM32" s="45">
        <v>0</v>
      </c>
      <c r="AN32" s="45">
        <v>0</v>
      </c>
      <c r="AO32" s="45">
        <v>0</v>
      </c>
      <c r="AP32" s="37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s="33"/>
      <c r="AZ32" s="33"/>
      <c r="BA32" s="33"/>
      <c r="BB32" s="33">
        <v>0</v>
      </c>
      <c r="BC32" s="33">
        <v>0</v>
      </c>
      <c r="BD32" s="33">
        <v>0</v>
      </c>
      <c r="BE32" s="52">
        <v>0</v>
      </c>
      <c r="BF32" s="52">
        <v>0</v>
      </c>
      <c r="BG32" s="52">
        <v>0</v>
      </c>
      <c r="BH32" s="35">
        <v>0</v>
      </c>
      <c r="BI32" s="33">
        <v>0</v>
      </c>
      <c r="BJ32" s="35">
        <v>0</v>
      </c>
      <c r="BK32" s="36"/>
      <c r="BL32" s="36"/>
      <c r="BM32" s="36"/>
      <c r="BN32" s="33"/>
      <c r="BO32" s="33"/>
      <c r="BP32" s="33"/>
      <c r="BQ32" s="33"/>
      <c r="BR32" s="33"/>
      <c r="BS32" s="33"/>
      <c r="BT32" s="37"/>
      <c r="BW32">
        <v>0</v>
      </c>
      <c r="BX32">
        <v>0</v>
      </c>
      <c r="BY32">
        <v>0</v>
      </c>
      <c r="BZ32" s="120">
        <f t="shared" si="0"/>
        <v>374.85000000001946</v>
      </c>
      <c r="CA32" s="120">
        <f t="shared" si="1"/>
        <v>221.13999999998759</v>
      </c>
      <c r="CB32" s="120">
        <f t="shared" si="2"/>
        <v>132.56000000000768</v>
      </c>
      <c r="CC32" s="120">
        <f t="shared" si="3"/>
        <v>226.75999999999567</v>
      </c>
      <c r="CD32" s="120">
        <f t="shared" si="4"/>
        <v>190.87000000000171</v>
      </c>
      <c r="CE32" s="120">
        <f t="shared" si="29"/>
        <v>603.50999999999203</v>
      </c>
      <c r="CF32" s="120">
        <f t="shared" si="6"/>
        <v>395.34000000000378</v>
      </c>
      <c r="CG32" s="120">
        <f t="shared" si="7"/>
        <v>537.38000000001011</v>
      </c>
      <c r="CH32" s="120">
        <f t="shared" si="8"/>
        <v>1319.4399999999923</v>
      </c>
      <c r="CI32" s="120">
        <f t="shared" si="9"/>
        <v>1680.6100000000079</v>
      </c>
      <c r="CJ32" s="120">
        <f t="shared" si="10"/>
        <v>1403.42</v>
      </c>
      <c r="CK32" s="120">
        <f t="shared" si="11"/>
        <v>1537.6999999999971</v>
      </c>
      <c r="CL32" s="120">
        <f t="shared" si="12"/>
        <v>0</v>
      </c>
      <c r="CM32" s="120">
        <f t="shared" si="13"/>
        <v>0</v>
      </c>
      <c r="CN32" s="120">
        <f t="shared" si="14"/>
        <v>0</v>
      </c>
      <c r="CO32" s="120">
        <f t="shared" si="15"/>
        <v>0</v>
      </c>
      <c r="CP32" s="120">
        <f t="shared" si="16"/>
        <v>0</v>
      </c>
      <c r="CQ32" s="120">
        <f t="shared" si="17"/>
        <v>0</v>
      </c>
      <c r="CR32" s="120">
        <f t="shared" si="18"/>
        <v>0</v>
      </c>
      <c r="CS32" s="120">
        <f t="shared" si="19"/>
        <v>0</v>
      </c>
      <c r="CT32" s="120">
        <f t="shared" si="20"/>
        <v>0</v>
      </c>
      <c r="CU32" s="120">
        <f t="shared" si="21"/>
        <v>0</v>
      </c>
      <c r="CV32" s="120">
        <f t="shared" si="22"/>
        <v>0</v>
      </c>
      <c r="CW32" s="120">
        <f t="shared" si="23"/>
        <v>0</v>
      </c>
      <c r="CX32">
        <f t="shared" si="24"/>
        <v>0</v>
      </c>
      <c r="CY32" s="120">
        <f t="shared" si="25"/>
        <v>8248.7299999999959</v>
      </c>
      <c r="CZ32" s="120">
        <f t="shared" si="26"/>
        <v>0</v>
      </c>
      <c r="DA32" s="134">
        <f t="shared" si="27"/>
        <v>1.5275517130314368E-2</v>
      </c>
      <c r="DB32" s="134">
        <f t="shared" si="28"/>
        <v>0</v>
      </c>
    </row>
    <row r="33" spans="1:106" x14ac:dyDescent="0.25">
      <c r="A33" s="112" t="s">
        <v>57</v>
      </c>
      <c r="B33" s="112" t="s">
        <v>57</v>
      </c>
      <c r="C33" s="46">
        <v>323.40000000000691</v>
      </c>
      <c r="D33" s="46">
        <v>5</v>
      </c>
      <c r="E33" s="46">
        <v>32.454470000000001</v>
      </c>
      <c r="F33" s="48">
        <v>338.84000000000106</v>
      </c>
      <c r="G33" s="46">
        <v>6</v>
      </c>
      <c r="H33" s="46">
        <v>35.742919999999998</v>
      </c>
      <c r="I33" s="46">
        <v>376.20000000000437</v>
      </c>
      <c r="J33" s="46">
        <v>6</v>
      </c>
      <c r="K33" s="46">
        <v>40.542569999999998</v>
      </c>
      <c r="L33" s="47">
        <v>701.9499999999889</v>
      </c>
      <c r="M33" s="46">
        <v>11</v>
      </c>
      <c r="N33" s="46">
        <v>73.073499999999996</v>
      </c>
      <c r="O33" s="46">
        <v>784.15999999999985</v>
      </c>
      <c r="P33" s="46">
        <v>12</v>
      </c>
      <c r="Q33" s="49">
        <v>83.790053999999998</v>
      </c>
      <c r="R33" s="46">
        <v>662.65999999999985</v>
      </c>
      <c r="S33" s="46">
        <v>13</v>
      </c>
      <c r="T33" s="46">
        <v>71.408010000000004</v>
      </c>
      <c r="U33" s="46">
        <v>900.60999999999876</v>
      </c>
      <c r="V33" s="46">
        <v>17</v>
      </c>
      <c r="W33" s="50">
        <v>94.710887999999997</v>
      </c>
      <c r="X33" s="49">
        <v>840.12000000000808</v>
      </c>
      <c r="Y33" s="46">
        <v>14</v>
      </c>
      <c r="Z33" s="46">
        <v>87.239050000000006</v>
      </c>
      <c r="AA33" s="46">
        <v>2259.1699999999983</v>
      </c>
      <c r="AB33" s="46">
        <v>38</v>
      </c>
      <c r="AC33" s="46">
        <v>244936932</v>
      </c>
      <c r="AD33" s="46">
        <v>1998.0500000000065</v>
      </c>
      <c r="AE33" s="46">
        <v>36</v>
      </c>
      <c r="AF33" s="46">
        <v>224667200</v>
      </c>
      <c r="AG33" s="46">
        <v>0</v>
      </c>
      <c r="AH33" s="46">
        <v>0</v>
      </c>
      <c r="AI33" s="46">
        <v>0</v>
      </c>
      <c r="AJ33" s="43">
        <v>0</v>
      </c>
      <c r="AK33" s="44">
        <v>0</v>
      </c>
      <c r="AL33" s="44">
        <v>0</v>
      </c>
      <c r="AM33" s="45">
        <v>0</v>
      </c>
      <c r="AN33" s="45">
        <v>0</v>
      </c>
      <c r="AO33" s="45">
        <v>0</v>
      </c>
      <c r="AP33" s="37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s="33"/>
      <c r="AZ33" s="33"/>
      <c r="BA33" s="33"/>
      <c r="BB33" s="33">
        <v>0</v>
      </c>
      <c r="BC33" s="33">
        <v>0</v>
      </c>
      <c r="BD33" s="33">
        <v>0</v>
      </c>
      <c r="BE33" s="52">
        <v>0</v>
      </c>
      <c r="BF33" s="52">
        <v>0</v>
      </c>
      <c r="BG33" s="52">
        <v>0</v>
      </c>
      <c r="BH33" s="35">
        <v>0</v>
      </c>
      <c r="BI33" s="33">
        <v>0</v>
      </c>
      <c r="BJ33" s="35">
        <v>0</v>
      </c>
      <c r="BK33" s="36"/>
      <c r="BL33" s="36"/>
      <c r="BM33" s="36"/>
      <c r="BN33" s="33"/>
      <c r="BO33" s="33"/>
      <c r="BP33" s="33"/>
      <c r="BQ33" s="33"/>
      <c r="BR33" s="33"/>
      <c r="BS33" s="33"/>
      <c r="BT33" s="37"/>
      <c r="BW33">
        <v>0</v>
      </c>
      <c r="BX33">
        <v>0</v>
      </c>
      <c r="BY33">
        <v>0</v>
      </c>
      <c r="BZ33" s="120">
        <f t="shared" si="0"/>
        <v>323.40000000000691</v>
      </c>
      <c r="CA33" s="120">
        <f t="shared" si="1"/>
        <v>338.84000000000106</v>
      </c>
      <c r="CB33" s="120">
        <f t="shared" si="2"/>
        <v>376.20000000000437</v>
      </c>
      <c r="CC33" s="120">
        <f t="shared" si="3"/>
        <v>701.9499999999889</v>
      </c>
      <c r="CD33" s="120">
        <f t="shared" si="4"/>
        <v>784.15999999999985</v>
      </c>
      <c r="CE33" s="120">
        <f t="shared" si="29"/>
        <v>662.65999999999985</v>
      </c>
      <c r="CF33" s="120">
        <f t="shared" si="6"/>
        <v>900.60999999999876</v>
      </c>
      <c r="CG33" s="120">
        <f t="shared" si="7"/>
        <v>840.12000000000808</v>
      </c>
      <c r="CH33" s="120">
        <f t="shared" si="8"/>
        <v>2259.1699999999983</v>
      </c>
      <c r="CI33" s="120">
        <f t="shared" si="9"/>
        <v>1998.0500000000065</v>
      </c>
      <c r="CJ33" s="120">
        <f t="shared" si="10"/>
        <v>0</v>
      </c>
      <c r="CK33" s="120">
        <f t="shared" si="11"/>
        <v>0</v>
      </c>
      <c r="CL33" s="120">
        <f t="shared" si="12"/>
        <v>0</v>
      </c>
      <c r="CM33" s="120">
        <f t="shared" si="13"/>
        <v>0</v>
      </c>
      <c r="CN33" s="120">
        <f t="shared" si="14"/>
        <v>0</v>
      </c>
      <c r="CO33" s="120">
        <f t="shared" si="15"/>
        <v>0</v>
      </c>
      <c r="CP33" s="120">
        <f t="shared" si="16"/>
        <v>0</v>
      </c>
      <c r="CQ33" s="120">
        <f t="shared" si="17"/>
        <v>0</v>
      </c>
      <c r="CR33" s="120">
        <f t="shared" si="18"/>
        <v>0</v>
      </c>
      <c r="CS33" s="120">
        <f t="shared" si="19"/>
        <v>0</v>
      </c>
      <c r="CT33" s="120">
        <f t="shared" si="20"/>
        <v>0</v>
      </c>
      <c r="CU33" s="120">
        <f t="shared" si="21"/>
        <v>0</v>
      </c>
      <c r="CV33" s="120">
        <f t="shared" si="22"/>
        <v>0</v>
      </c>
      <c r="CW33" s="120">
        <f t="shared" si="23"/>
        <v>0</v>
      </c>
      <c r="CX33">
        <f t="shared" si="24"/>
        <v>0</v>
      </c>
      <c r="CY33" s="120">
        <f t="shared" si="25"/>
        <v>8861.7600000000057</v>
      </c>
      <c r="CZ33" s="120">
        <f t="shared" si="26"/>
        <v>0</v>
      </c>
      <c r="DA33" s="134">
        <f t="shared" si="27"/>
        <v>1.6410764649192638E-2</v>
      </c>
      <c r="DB33" s="134">
        <f t="shared" si="28"/>
        <v>0</v>
      </c>
    </row>
    <row r="34" spans="1:106" x14ac:dyDescent="0.25">
      <c r="A34" s="112" t="s">
        <v>61</v>
      </c>
      <c r="B34" s="112" t="s">
        <v>61</v>
      </c>
      <c r="C34" s="46"/>
      <c r="D34" s="46"/>
      <c r="E34" s="46"/>
      <c r="F34" s="46"/>
      <c r="G34" s="46"/>
      <c r="H34" s="46"/>
      <c r="I34" s="46">
        <v>0</v>
      </c>
      <c r="J34" s="46">
        <v>0</v>
      </c>
      <c r="K34" s="46">
        <v>0</v>
      </c>
      <c r="L34" s="46" t="e">
        <v>#N/A</v>
      </c>
      <c r="M34" s="46" t="e">
        <v>#N/A</v>
      </c>
      <c r="N34" s="46" t="e">
        <v>#N/A</v>
      </c>
      <c r="O34" s="46"/>
      <c r="P34" s="46"/>
      <c r="Q34" s="46"/>
      <c r="R34" s="46">
        <v>0</v>
      </c>
      <c r="S34" s="46">
        <v>0</v>
      </c>
      <c r="T34" s="46">
        <v>0</v>
      </c>
      <c r="U34" s="46">
        <v>2137.3200000000011</v>
      </c>
      <c r="V34" s="46">
        <v>40</v>
      </c>
      <c r="W34" s="50">
        <v>351.47300000000001</v>
      </c>
      <c r="X34" s="49">
        <v>667.21999999999889</v>
      </c>
      <c r="Y34" s="46">
        <v>11</v>
      </c>
      <c r="Z34" s="46">
        <v>119.652</v>
      </c>
      <c r="AA34" s="46">
        <v>872.24999999998545</v>
      </c>
      <c r="AB34" s="46">
        <v>17</v>
      </c>
      <c r="AC34" s="46">
        <v>153834000</v>
      </c>
      <c r="AD34" s="46">
        <v>1681.6700000000055</v>
      </c>
      <c r="AE34" s="46">
        <v>27</v>
      </c>
      <c r="AF34" s="46">
        <v>321066000</v>
      </c>
      <c r="AG34" s="46">
        <v>895.11999999999534</v>
      </c>
      <c r="AH34" s="46">
        <v>16</v>
      </c>
      <c r="AI34" s="46">
        <v>163708600</v>
      </c>
      <c r="AJ34" s="43">
        <v>329.77000000001681</v>
      </c>
      <c r="AK34" s="44">
        <v>5</v>
      </c>
      <c r="AL34" s="44">
        <v>60520000</v>
      </c>
      <c r="AM34" s="45">
        <v>1055.6100000000024</v>
      </c>
      <c r="AN34" s="45">
        <v>18</v>
      </c>
      <c r="AO34" s="45">
        <v>216383600</v>
      </c>
      <c r="AP34" s="37">
        <v>459.40999999999622</v>
      </c>
      <c r="AQ34">
        <v>6</v>
      </c>
      <c r="AR34">
        <v>82857000</v>
      </c>
      <c r="AS34">
        <v>608.97999999999865</v>
      </c>
      <c r="AT34">
        <v>8</v>
      </c>
      <c r="AU34">
        <v>118297000</v>
      </c>
      <c r="AV34">
        <v>371.77000000000044</v>
      </c>
      <c r="AW34">
        <v>5</v>
      </c>
      <c r="AX34">
        <v>76570000</v>
      </c>
      <c r="AY34" s="33">
        <v>316.83000000000357</v>
      </c>
      <c r="AZ34" s="33">
        <v>5</v>
      </c>
      <c r="BA34" s="33">
        <v>68180000</v>
      </c>
      <c r="BB34" s="33">
        <v>683.85999999998785</v>
      </c>
      <c r="BC34" s="33">
        <v>11</v>
      </c>
      <c r="BD34" s="33">
        <v>137267000</v>
      </c>
      <c r="BE34" s="34">
        <v>270.53999999999724</v>
      </c>
      <c r="BF34" s="34">
        <v>5</v>
      </c>
      <c r="BG34" s="34">
        <v>60103000</v>
      </c>
      <c r="BH34" s="35">
        <v>308.8700000000099</v>
      </c>
      <c r="BI34" s="33">
        <v>6</v>
      </c>
      <c r="BJ34" s="35">
        <v>72479000</v>
      </c>
      <c r="BK34" s="36">
        <v>318.2799999999952</v>
      </c>
      <c r="BL34" s="36">
        <v>7</v>
      </c>
      <c r="BM34" s="36">
        <v>79467000</v>
      </c>
      <c r="BN34" s="33">
        <v>264.32000000000335</v>
      </c>
      <c r="BO34" s="33">
        <v>6</v>
      </c>
      <c r="BP34" s="33">
        <v>65977000</v>
      </c>
      <c r="BQ34" s="33">
        <v>226.11000000000786</v>
      </c>
      <c r="BR34" s="33">
        <v>4</v>
      </c>
      <c r="BS34" s="33">
        <v>56434000</v>
      </c>
      <c r="BT34" s="37">
        <v>216.60999999998785</v>
      </c>
      <c r="BU34">
        <v>4</v>
      </c>
      <c r="BV34">
        <v>46143000</v>
      </c>
      <c r="BW34">
        <v>722.08000000000538</v>
      </c>
      <c r="BX34">
        <v>10</v>
      </c>
      <c r="BY34">
        <v>159606000</v>
      </c>
      <c r="BZ34" s="120">
        <f t="shared" si="0"/>
        <v>0</v>
      </c>
      <c r="CA34" s="120">
        <f t="shared" si="1"/>
        <v>0</v>
      </c>
      <c r="CB34" s="120">
        <f t="shared" si="2"/>
        <v>0</v>
      </c>
      <c r="CC34" s="120"/>
      <c r="CD34" s="120">
        <f t="shared" si="4"/>
        <v>0</v>
      </c>
      <c r="CE34" s="120">
        <f t="shared" si="29"/>
        <v>0</v>
      </c>
      <c r="CF34" s="120">
        <f t="shared" si="6"/>
        <v>2137.3200000000011</v>
      </c>
      <c r="CG34" s="120">
        <f t="shared" si="7"/>
        <v>667.21999999999889</v>
      </c>
      <c r="CH34" s="120">
        <f t="shared" si="8"/>
        <v>872.24999999998545</v>
      </c>
      <c r="CI34" s="120">
        <f t="shared" si="9"/>
        <v>1681.6700000000055</v>
      </c>
      <c r="CJ34" s="120">
        <f t="shared" si="10"/>
        <v>895.11999999999534</v>
      </c>
      <c r="CK34" s="120">
        <f t="shared" si="11"/>
        <v>329.77000000001681</v>
      </c>
      <c r="CL34" s="120">
        <f t="shared" si="12"/>
        <v>1055.6100000000024</v>
      </c>
      <c r="CM34" s="120">
        <f t="shared" si="13"/>
        <v>459.40999999999622</v>
      </c>
      <c r="CN34" s="120">
        <f t="shared" si="14"/>
        <v>608.97999999999865</v>
      </c>
      <c r="CO34" s="120">
        <f t="shared" si="15"/>
        <v>371.77000000000044</v>
      </c>
      <c r="CP34" s="120">
        <f t="shared" si="16"/>
        <v>316.83000000000357</v>
      </c>
      <c r="CQ34" s="120">
        <f t="shared" si="17"/>
        <v>683.85999999998785</v>
      </c>
      <c r="CR34" s="120">
        <f t="shared" si="18"/>
        <v>270.53999999999724</v>
      </c>
      <c r="CS34" s="120">
        <f t="shared" si="19"/>
        <v>308.8700000000099</v>
      </c>
      <c r="CT34" s="120">
        <f t="shared" si="20"/>
        <v>318.2799999999952</v>
      </c>
      <c r="CU34" s="120">
        <f t="shared" si="21"/>
        <v>264.32000000000335</v>
      </c>
      <c r="CV34" s="120">
        <f t="shared" si="22"/>
        <v>226.11000000000786</v>
      </c>
      <c r="CW34" s="120">
        <f t="shared" si="23"/>
        <v>216.60999999998785</v>
      </c>
      <c r="CX34" s="37">
        <f t="shared" si="24"/>
        <v>722.08000000000538</v>
      </c>
      <c r="CY34" s="120">
        <f t="shared" si="25"/>
        <v>7638.9600000000055</v>
      </c>
      <c r="CZ34" s="120">
        <f t="shared" si="26"/>
        <v>4767.6599999999935</v>
      </c>
      <c r="DA34" s="134">
        <f t="shared" si="27"/>
        <v>1.4146306684518269E-2</v>
      </c>
      <c r="DB34" s="134">
        <f t="shared" si="28"/>
        <v>1.5029692916369394E-2</v>
      </c>
    </row>
    <row r="35" spans="1:106" x14ac:dyDescent="0.25">
      <c r="A35" s="112" t="s">
        <v>75</v>
      </c>
      <c r="B35" s="112" t="s">
        <v>75</v>
      </c>
      <c r="C35" s="46">
        <v>561.47000000000116</v>
      </c>
      <c r="D35" s="46">
        <v>12</v>
      </c>
      <c r="E35" s="46">
        <v>41.638964999999999</v>
      </c>
      <c r="F35" s="48">
        <v>103.17000000000735</v>
      </c>
      <c r="G35" s="46">
        <v>2</v>
      </c>
      <c r="H35" s="46">
        <v>8.3872800000000005</v>
      </c>
      <c r="I35" s="46">
        <v>486.65000000000327</v>
      </c>
      <c r="J35" s="46">
        <v>7</v>
      </c>
      <c r="K35" s="46">
        <v>35.483874999999998</v>
      </c>
      <c r="L35" s="47">
        <v>615.58999999998559</v>
      </c>
      <c r="M35" s="46">
        <v>10</v>
      </c>
      <c r="N35" s="46">
        <v>47.360489999999999</v>
      </c>
      <c r="O35" s="46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/>
      <c r="V35" s="46"/>
      <c r="W35" s="50"/>
      <c r="X35" s="46"/>
      <c r="Y35" s="46"/>
      <c r="Z35" s="46"/>
      <c r="AA35" s="46">
        <v>199.30000000000004</v>
      </c>
      <c r="AB35" s="46">
        <v>4</v>
      </c>
      <c r="AC35" s="46">
        <v>16940500</v>
      </c>
      <c r="AD35" s="46">
        <v>92.750000000000028</v>
      </c>
      <c r="AE35" s="46">
        <v>2</v>
      </c>
      <c r="AF35" s="46">
        <v>8069250</v>
      </c>
      <c r="AG35" s="46">
        <v>653.30000000000177</v>
      </c>
      <c r="AH35" s="46">
        <v>15</v>
      </c>
      <c r="AI35" s="46">
        <v>57338100</v>
      </c>
      <c r="AJ35" s="43">
        <v>429.7999999999987</v>
      </c>
      <c r="AK35" s="44">
        <v>9</v>
      </c>
      <c r="AL35" s="44">
        <v>38825250</v>
      </c>
      <c r="AM35" s="45">
        <v>476.50000000000091</v>
      </c>
      <c r="AN35" s="45">
        <v>10</v>
      </c>
      <c r="AO35" s="45">
        <v>44031300</v>
      </c>
      <c r="AP35" s="37">
        <v>304.00000000000136</v>
      </c>
      <c r="AQ35">
        <v>6</v>
      </c>
      <c r="AR35">
        <v>28272000</v>
      </c>
      <c r="AS35">
        <v>0</v>
      </c>
      <c r="AT35">
        <v>0</v>
      </c>
      <c r="AU35">
        <v>0</v>
      </c>
      <c r="AV35">
        <v>213.49999999999864</v>
      </c>
      <c r="AW35">
        <v>4</v>
      </c>
      <c r="AX35">
        <v>19855500</v>
      </c>
      <c r="AY35" s="33">
        <v>457.89999999999964</v>
      </c>
      <c r="AZ35" s="33">
        <v>7</v>
      </c>
      <c r="BA35" s="33">
        <v>42851316</v>
      </c>
      <c r="BB35" s="33">
        <v>461.62000000000398</v>
      </c>
      <c r="BC35" s="33">
        <v>9</v>
      </c>
      <c r="BD35" s="33">
        <v>43011060</v>
      </c>
      <c r="BE35" s="34">
        <v>662.70000000000255</v>
      </c>
      <c r="BF35" s="34">
        <v>11</v>
      </c>
      <c r="BG35" s="34">
        <v>62955114</v>
      </c>
      <c r="BH35" s="35">
        <v>194.69999999999618</v>
      </c>
      <c r="BI35" s="33">
        <v>3</v>
      </c>
      <c r="BJ35" s="35">
        <v>19064878</v>
      </c>
      <c r="BK35" s="36">
        <v>490.75000000000364</v>
      </c>
      <c r="BL35" s="36">
        <v>8</v>
      </c>
      <c r="BM35" s="36">
        <v>47116427</v>
      </c>
      <c r="BN35" s="33">
        <v>514.05000000000018</v>
      </c>
      <c r="BO35" s="33">
        <v>8</v>
      </c>
      <c r="BP35" s="33">
        <v>50037143</v>
      </c>
      <c r="BQ35" s="33">
        <v>308.84999999999491</v>
      </c>
      <c r="BR35" s="33">
        <v>4</v>
      </c>
      <c r="BS35" s="33">
        <v>28412830</v>
      </c>
      <c r="BT35" s="37"/>
      <c r="BW35">
        <v>160.700000000003</v>
      </c>
      <c r="BX35">
        <v>2</v>
      </c>
      <c r="BY35">
        <v>14793210</v>
      </c>
      <c r="BZ35" s="120">
        <f t="shared" ref="BZ35:BZ63" si="30">C35</f>
        <v>561.47000000000116</v>
      </c>
      <c r="CA35" s="120">
        <f t="shared" ref="CA35:CA63" si="31">F35</f>
        <v>103.17000000000735</v>
      </c>
      <c r="CB35" s="120">
        <f t="shared" ref="CB35:CB63" si="32">I35</f>
        <v>486.65000000000327</v>
      </c>
      <c r="CC35" s="120">
        <f t="shared" ref="CC35:CC63" si="33">L35</f>
        <v>615.58999999998559</v>
      </c>
      <c r="CD35" s="120">
        <f t="shared" ref="CD35:CD63" si="34">O35</f>
        <v>0</v>
      </c>
      <c r="CE35" s="120">
        <f t="shared" si="29"/>
        <v>0</v>
      </c>
      <c r="CF35" s="120">
        <f t="shared" ref="CF35:CF63" si="35">U35</f>
        <v>0</v>
      </c>
      <c r="CG35" s="120">
        <f t="shared" ref="CG35:CG63" si="36">X35</f>
        <v>0</v>
      </c>
      <c r="CH35" s="120">
        <f t="shared" ref="CH35:CH63" si="37">AA35</f>
        <v>199.30000000000004</v>
      </c>
      <c r="CI35" s="120">
        <f t="shared" ref="CI35:CI63" si="38">AD35</f>
        <v>92.750000000000028</v>
      </c>
      <c r="CJ35" s="120">
        <f t="shared" ref="CJ35:CJ63" si="39">AG35</f>
        <v>653.30000000000177</v>
      </c>
      <c r="CK35" s="120">
        <f t="shared" si="11"/>
        <v>429.7999999999987</v>
      </c>
      <c r="CL35" s="120">
        <f t="shared" si="12"/>
        <v>476.50000000000091</v>
      </c>
      <c r="CM35" s="120">
        <f t="shared" si="13"/>
        <v>304.00000000000136</v>
      </c>
      <c r="CN35" s="120">
        <f t="shared" si="14"/>
        <v>0</v>
      </c>
      <c r="CO35" s="120">
        <f t="shared" si="15"/>
        <v>213.49999999999864</v>
      </c>
      <c r="CP35" s="120">
        <f t="shared" ref="CP35:CP63" si="40">AY35</f>
        <v>457.89999999999964</v>
      </c>
      <c r="CQ35" s="120">
        <f t="shared" ref="CQ35:CQ63" si="41">BB35</f>
        <v>461.62000000000398</v>
      </c>
      <c r="CR35" s="120">
        <f t="shared" si="18"/>
        <v>662.70000000000255</v>
      </c>
      <c r="CS35" s="120">
        <f t="shared" ref="CS35:CS63" si="42">BH35</f>
        <v>194.69999999999618</v>
      </c>
      <c r="CT35" s="120">
        <f t="shared" ref="CT35:CT63" si="43">BK35</f>
        <v>490.75000000000364</v>
      </c>
      <c r="CU35" s="120">
        <f t="shared" ref="CU35:CU63" si="44">BN35</f>
        <v>514.05000000000018</v>
      </c>
      <c r="CV35" s="120">
        <f t="shared" ref="CV35:CV63" si="45">BQ35</f>
        <v>308.84999999999491</v>
      </c>
      <c r="CW35" s="120">
        <f t="shared" ref="CW35:CW63" si="46">BT35</f>
        <v>0</v>
      </c>
      <c r="CX35" s="37">
        <f t="shared" ref="CX35:CX66" si="47">BW35</f>
        <v>160.700000000003</v>
      </c>
      <c r="CY35" s="120">
        <f t="shared" ref="CY35:CY66" si="48">SUM(CA35:CL35)</f>
        <v>3057.0599999999977</v>
      </c>
      <c r="CZ35" s="120">
        <f t="shared" ref="CZ35:CZ66" si="49">SUM(CM35:CX35)</f>
        <v>3768.7700000000041</v>
      </c>
      <c r="DA35" s="134">
        <f t="shared" ref="DA35:DA66" si="50">CY35/$CY$82</f>
        <v>5.6612560234604392E-3</v>
      </c>
      <c r="DB35" s="134">
        <f t="shared" ref="DB35:DB66" si="51">CZ35/$CZ$82</f>
        <v>1.1880766617675259E-2</v>
      </c>
    </row>
    <row r="36" spans="1:106" x14ac:dyDescent="0.25">
      <c r="A36" s="112" t="s">
        <v>60</v>
      </c>
      <c r="B36" s="112" t="s">
        <v>60</v>
      </c>
      <c r="C36" s="46">
        <v>183.69000000000779</v>
      </c>
      <c r="D36" s="46">
        <v>5</v>
      </c>
      <c r="E36" s="46">
        <v>12.675190000000001</v>
      </c>
      <c r="F36" s="48">
        <v>654.96999999999389</v>
      </c>
      <c r="G36" s="46">
        <v>18</v>
      </c>
      <c r="H36" s="46">
        <v>46.646754999999999</v>
      </c>
      <c r="I36" s="46">
        <v>196.48000000000138</v>
      </c>
      <c r="J36" s="46">
        <v>6</v>
      </c>
      <c r="K36" s="46">
        <v>14.40714</v>
      </c>
      <c r="L36" s="47">
        <v>350.68000000001302</v>
      </c>
      <c r="M36" s="46">
        <v>10</v>
      </c>
      <c r="N36" s="46">
        <v>24.684280000000001</v>
      </c>
      <c r="O36" s="46">
        <v>364.35000000000036</v>
      </c>
      <c r="P36" s="46">
        <v>11</v>
      </c>
      <c r="Q36" s="49">
        <v>24.6</v>
      </c>
      <c r="R36" s="46">
        <v>1072.9999999999964</v>
      </c>
      <c r="S36" s="46">
        <v>29</v>
      </c>
      <c r="T36" s="46">
        <v>71.705624999999998</v>
      </c>
      <c r="U36" s="46">
        <v>1086.6399999999958</v>
      </c>
      <c r="V36" s="46">
        <v>31</v>
      </c>
      <c r="W36" s="50">
        <v>74.002174999999994</v>
      </c>
      <c r="X36" s="49">
        <v>1413.8400000000074</v>
      </c>
      <c r="Y36" s="46">
        <v>41</v>
      </c>
      <c r="Z36" s="46">
        <v>97.534514999999999</v>
      </c>
      <c r="AA36" s="46">
        <v>921.28999999999724</v>
      </c>
      <c r="AB36" s="46">
        <v>24</v>
      </c>
      <c r="AC36" s="46">
        <v>67831090</v>
      </c>
      <c r="AD36" s="46">
        <v>980.99000000000524</v>
      </c>
      <c r="AE36" s="46">
        <v>25</v>
      </c>
      <c r="AF36" s="46">
        <v>66822453</v>
      </c>
      <c r="AG36" s="46">
        <v>302.95999999999549</v>
      </c>
      <c r="AH36" s="46">
        <v>8</v>
      </c>
      <c r="AI36" s="46">
        <v>24602000</v>
      </c>
      <c r="AJ36" s="43">
        <v>871.88999999999578</v>
      </c>
      <c r="AK36" s="44">
        <v>19</v>
      </c>
      <c r="AL36" s="44">
        <v>67211520</v>
      </c>
      <c r="AM36" s="45">
        <v>0</v>
      </c>
      <c r="AN36" s="45">
        <v>0</v>
      </c>
      <c r="AO36" s="45">
        <v>0</v>
      </c>
      <c r="AP36" s="37">
        <v>0</v>
      </c>
      <c r="AQ36">
        <v>0</v>
      </c>
      <c r="AR36">
        <v>0</v>
      </c>
      <c r="AV36">
        <v>0</v>
      </c>
      <c r="AW36">
        <v>0</v>
      </c>
      <c r="AX36">
        <v>0</v>
      </c>
      <c r="AY36" s="33"/>
      <c r="AZ36" s="33"/>
      <c r="BA36" s="33"/>
      <c r="BB36" s="33">
        <v>0</v>
      </c>
      <c r="BC36" s="33">
        <v>0</v>
      </c>
      <c r="BD36" s="33">
        <v>0</v>
      </c>
      <c r="BE36" s="52">
        <v>0</v>
      </c>
      <c r="BF36" s="52">
        <v>0</v>
      </c>
      <c r="BG36" s="52">
        <v>0</v>
      </c>
      <c r="BH36" s="35">
        <v>0</v>
      </c>
      <c r="BI36" s="33">
        <v>0</v>
      </c>
      <c r="BJ36" s="35">
        <v>0</v>
      </c>
      <c r="BK36" s="36"/>
      <c r="BL36" s="36"/>
      <c r="BM36" s="36"/>
      <c r="BN36" s="33"/>
      <c r="BO36" s="33"/>
      <c r="BP36" s="33"/>
      <c r="BQ36" s="33"/>
      <c r="BR36" s="33"/>
      <c r="BS36" s="33"/>
      <c r="BT36" s="37"/>
      <c r="BW36">
        <v>0</v>
      </c>
      <c r="BX36">
        <v>0</v>
      </c>
      <c r="BY36">
        <v>0</v>
      </c>
      <c r="BZ36" s="120">
        <f t="shared" si="30"/>
        <v>183.69000000000779</v>
      </c>
      <c r="CA36" s="120">
        <f t="shared" si="31"/>
        <v>654.96999999999389</v>
      </c>
      <c r="CB36" s="120">
        <f t="shared" si="32"/>
        <v>196.48000000000138</v>
      </c>
      <c r="CC36" s="120">
        <f t="shared" si="33"/>
        <v>350.68000000001302</v>
      </c>
      <c r="CD36" s="120">
        <f t="shared" si="34"/>
        <v>364.35000000000036</v>
      </c>
      <c r="CE36" s="120">
        <f t="shared" si="29"/>
        <v>1072.9999999999964</v>
      </c>
      <c r="CF36" s="120">
        <f t="shared" si="35"/>
        <v>1086.6399999999958</v>
      </c>
      <c r="CG36" s="120">
        <f t="shared" si="36"/>
        <v>1413.8400000000074</v>
      </c>
      <c r="CH36" s="120">
        <f t="shared" si="37"/>
        <v>921.28999999999724</v>
      </c>
      <c r="CI36" s="120">
        <f t="shared" si="38"/>
        <v>980.99000000000524</v>
      </c>
      <c r="CJ36" s="120">
        <f t="shared" si="39"/>
        <v>302.95999999999549</v>
      </c>
      <c r="CK36" s="120">
        <f t="shared" si="11"/>
        <v>871.88999999999578</v>
      </c>
      <c r="CL36" s="120">
        <f t="shared" si="12"/>
        <v>0</v>
      </c>
      <c r="CM36" s="120">
        <f t="shared" si="13"/>
        <v>0</v>
      </c>
      <c r="CN36" s="120">
        <f t="shared" si="14"/>
        <v>0</v>
      </c>
      <c r="CO36" s="120">
        <f t="shared" si="15"/>
        <v>0</v>
      </c>
      <c r="CP36" s="120">
        <f t="shared" si="40"/>
        <v>0</v>
      </c>
      <c r="CQ36" s="120">
        <f t="shared" si="41"/>
        <v>0</v>
      </c>
      <c r="CR36" s="120">
        <f t="shared" si="18"/>
        <v>0</v>
      </c>
      <c r="CS36" s="120">
        <f t="shared" si="42"/>
        <v>0</v>
      </c>
      <c r="CT36" s="120">
        <f t="shared" si="43"/>
        <v>0</v>
      </c>
      <c r="CU36" s="120">
        <f t="shared" si="44"/>
        <v>0</v>
      </c>
      <c r="CV36" s="120">
        <f t="shared" si="45"/>
        <v>0</v>
      </c>
      <c r="CW36" s="120">
        <f t="shared" si="46"/>
        <v>0</v>
      </c>
      <c r="CX36">
        <f t="shared" si="47"/>
        <v>0</v>
      </c>
      <c r="CY36" s="120">
        <f t="shared" si="48"/>
        <v>8217.090000000002</v>
      </c>
      <c r="CZ36" s="120">
        <f t="shared" si="49"/>
        <v>0</v>
      </c>
      <c r="DA36" s="134">
        <f t="shared" si="50"/>
        <v>1.5216924187885283E-2</v>
      </c>
      <c r="DB36" s="134">
        <f t="shared" si="51"/>
        <v>0</v>
      </c>
    </row>
    <row r="37" spans="1:106" x14ac:dyDescent="0.25">
      <c r="A37" s="112" t="s">
        <v>46</v>
      </c>
      <c r="B37" s="112" t="s">
        <v>46</v>
      </c>
      <c r="C37" s="46">
        <v>674.65999999999963</v>
      </c>
      <c r="D37" s="46">
        <v>14</v>
      </c>
      <c r="E37" s="46">
        <v>77.479605000000006</v>
      </c>
      <c r="F37" s="48">
        <v>413.03999999999769</v>
      </c>
      <c r="G37" s="46">
        <v>8</v>
      </c>
      <c r="H37" s="46">
        <v>42.795610000000003</v>
      </c>
      <c r="I37" s="46">
        <v>112.09000000000788</v>
      </c>
      <c r="J37" s="46">
        <v>2</v>
      </c>
      <c r="K37" s="46">
        <v>11.62318</v>
      </c>
      <c r="L37" s="47">
        <v>538.42999999999302</v>
      </c>
      <c r="M37" s="46">
        <v>10</v>
      </c>
      <c r="N37" s="46">
        <v>64.102188999999996</v>
      </c>
      <c r="O37" s="46">
        <v>872.4799999999982</v>
      </c>
      <c r="P37" s="46">
        <v>8</v>
      </c>
      <c r="Q37" s="49">
        <v>39.649679999999996</v>
      </c>
      <c r="R37" s="46">
        <v>364.20000000000391</v>
      </c>
      <c r="S37" s="46">
        <v>10</v>
      </c>
      <c r="T37" s="46">
        <v>56.367140999999997</v>
      </c>
      <c r="U37" s="46">
        <v>1074.8899999999967</v>
      </c>
      <c r="V37" s="46">
        <v>22</v>
      </c>
      <c r="W37" s="50">
        <v>115.41908272000003</v>
      </c>
      <c r="X37" s="49">
        <v>1083.1600000000026</v>
      </c>
      <c r="Y37" s="46">
        <v>18</v>
      </c>
      <c r="Z37" s="46">
        <v>113.136768</v>
      </c>
      <c r="AA37" s="46">
        <v>972.81999999999607</v>
      </c>
      <c r="AB37" s="46">
        <v>22</v>
      </c>
      <c r="AC37" s="46">
        <v>108839820</v>
      </c>
      <c r="AD37" s="46">
        <v>2424.4500000000089</v>
      </c>
      <c r="AE37" s="46">
        <v>47</v>
      </c>
      <c r="AF37" s="46">
        <v>264162320</v>
      </c>
      <c r="AG37" s="46">
        <v>802.86999999999534</v>
      </c>
      <c r="AH37" s="46">
        <v>15</v>
      </c>
      <c r="AI37" s="46">
        <v>90506060</v>
      </c>
      <c r="AJ37" s="43">
        <v>48.930000000007567</v>
      </c>
      <c r="AK37" s="44">
        <v>3</v>
      </c>
      <c r="AL37" s="44">
        <v>9521840</v>
      </c>
      <c r="AM37" s="45">
        <v>439.80999999998494</v>
      </c>
      <c r="AN37" s="45">
        <v>8</v>
      </c>
      <c r="AO37" s="45">
        <v>54607600.829999924</v>
      </c>
      <c r="AP37" s="37">
        <v>110.18000000000757</v>
      </c>
      <c r="AQ37">
        <v>2</v>
      </c>
      <c r="AR37">
        <v>15699800</v>
      </c>
      <c r="AS37">
        <v>0.28999999999177817</v>
      </c>
      <c r="AT37">
        <v>0</v>
      </c>
      <c r="AV37">
        <v>161.03000000001157</v>
      </c>
      <c r="AW37">
        <v>3</v>
      </c>
      <c r="AX37">
        <v>21297530</v>
      </c>
      <c r="AY37" s="33">
        <v>95.279999999989741</v>
      </c>
      <c r="AZ37" s="33">
        <v>2</v>
      </c>
      <c r="BA37" s="33">
        <v>13575750</v>
      </c>
      <c r="BB37" s="33">
        <v>934.35000000000036</v>
      </c>
      <c r="BC37" s="33">
        <v>19</v>
      </c>
      <c r="BD37" s="33">
        <v>128044535</v>
      </c>
      <c r="BE37" s="34">
        <v>850.4900000000107</v>
      </c>
      <c r="BF37" s="34">
        <v>15</v>
      </c>
      <c r="BG37" s="34">
        <v>115824875</v>
      </c>
      <c r="BH37" s="35">
        <v>63.710000000002765</v>
      </c>
      <c r="BI37" s="33">
        <v>2</v>
      </c>
      <c r="BJ37" s="35">
        <v>10098050</v>
      </c>
      <c r="BK37" s="36">
        <v>347.31999999999789</v>
      </c>
      <c r="BL37" s="36">
        <v>7</v>
      </c>
      <c r="BM37" s="36">
        <v>49920700</v>
      </c>
      <c r="BN37" s="33">
        <v>203.92000000000007</v>
      </c>
      <c r="BO37" s="33">
        <v>5</v>
      </c>
      <c r="BP37" s="33">
        <v>29295800</v>
      </c>
      <c r="BQ37" s="33">
        <v>168.51000000000204</v>
      </c>
      <c r="BR37" s="33">
        <v>3</v>
      </c>
      <c r="BS37" s="33">
        <v>22128840</v>
      </c>
      <c r="BT37" s="37">
        <v>388.91999999998734</v>
      </c>
      <c r="BU37">
        <v>6</v>
      </c>
      <c r="BV37">
        <v>52440240</v>
      </c>
      <c r="BW37">
        <v>194.7599999999984</v>
      </c>
      <c r="BX37">
        <v>4</v>
      </c>
      <c r="BY37">
        <v>28521800</v>
      </c>
      <c r="BZ37" s="120">
        <f t="shared" si="30"/>
        <v>674.65999999999963</v>
      </c>
      <c r="CA37" s="120">
        <f t="shared" si="31"/>
        <v>413.03999999999769</v>
      </c>
      <c r="CB37" s="120">
        <f t="shared" si="32"/>
        <v>112.09000000000788</v>
      </c>
      <c r="CC37" s="120">
        <f t="shared" si="33"/>
        <v>538.42999999999302</v>
      </c>
      <c r="CD37" s="120">
        <f t="shared" si="34"/>
        <v>872.4799999999982</v>
      </c>
      <c r="CE37" s="120">
        <f t="shared" si="29"/>
        <v>364.20000000000391</v>
      </c>
      <c r="CF37" s="120">
        <f t="shared" si="35"/>
        <v>1074.8899999999967</v>
      </c>
      <c r="CG37" s="120">
        <f t="shared" si="36"/>
        <v>1083.1600000000026</v>
      </c>
      <c r="CH37" s="120">
        <f t="shared" si="37"/>
        <v>972.81999999999607</v>
      </c>
      <c r="CI37" s="120">
        <f t="shared" si="38"/>
        <v>2424.4500000000089</v>
      </c>
      <c r="CJ37" s="120">
        <f t="shared" si="39"/>
        <v>802.86999999999534</v>
      </c>
      <c r="CK37" s="120">
        <f t="shared" si="11"/>
        <v>48.930000000007567</v>
      </c>
      <c r="CL37" s="120">
        <f t="shared" si="12"/>
        <v>439.80999999998494</v>
      </c>
      <c r="CM37" s="120">
        <f t="shared" si="13"/>
        <v>110.18000000000757</v>
      </c>
      <c r="CN37" s="120">
        <f t="shared" si="14"/>
        <v>0.28999999999177817</v>
      </c>
      <c r="CO37" s="120">
        <f t="shared" si="15"/>
        <v>161.03000000001157</v>
      </c>
      <c r="CP37" s="120">
        <f t="shared" si="40"/>
        <v>95.279999999989741</v>
      </c>
      <c r="CQ37" s="120">
        <f t="shared" si="41"/>
        <v>934.35000000000036</v>
      </c>
      <c r="CR37" s="120">
        <f t="shared" si="18"/>
        <v>850.4900000000107</v>
      </c>
      <c r="CS37" s="120">
        <f t="shared" si="42"/>
        <v>63.710000000002765</v>
      </c>
      <c r="CT37" s="120">
        <f t="shared" si="43"/>
        <v>347.31999999999789</v>
      </c>
      <c r="CU37" s="120">
        <f t="shared" si="44"/>
        <v>203.92000000000007</v>
      </c>
      <c r="CV37" s="120">
        <f t="shared" si="45"/>
        <v>168.51000000000204</v>
      </c>
      <c r="CW37" s="120">
        <f t="shared" si="46"/>
        <v>388.91999999998734</v>
      </c>
      <c r="CX37" s="37">
        <f t="shared" si="47"/>
        <v>194.7599999999984</v>
      </c>
      <c r="CY37" s="120">
        <f t="shared" si="48"/>
        <v>9147.1699999999928</v>
      </c>
      <c r="CZ37" s="120">
        <f t="shared" si="49"/>
        <v>3518.76</v>
      </c>
      <c r="DA37" s="134">
        <f t="shared" si="50"/>
        <v>1.6939304841945078E-2</v>
      </c>
      <c r="DB37" s="134">
        <f t="shared" si="51"/>
        <v>1.1092628720673044E-2</v>
      </c>
    </row>
    <row r="38" spans="1:106" x14ac:dyDescent="0.25">
      <c r="A38" s="112" t="s">
        <v>93</v>
      </c>
      <c r="B38" s="112" t="s">
        <v>93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50"/>
      <c r="X38" s="51"/>
      <c r="Y38" s="46"/>
      <c r="Z38" s="46"/>
      <c r="AA38" s="46"/>
      <c r="AB38" s="46"/>
      <c r="AC38" s="46"/>
      <c r="AD38" s="46">
        <v>82.300000000000068</v>
      </c>
      <c r="AE38" s="46">
        <v>2</v>
      </c>
      <c r="AF38" s="46">
        <v>7629500</v>
      </c>
      <c r="AG38" s="46">
        <v>828.40000000000236</v>
      </c>
      <c r="AH38" s="46">
        <v>18</v>
      </c>
      <c r="AI38" s="46">
        <v>78295400</v>
      </c>
      <c r="AJ38" s="43">
        <v>494.19999999999879</v>
      </c>
      <c r="AK38" s="44">
        <v>9</v>
      </c>
      <c r="AL38" s="44">
        <v>49774600</v>
      </c>
      <c r="AM38" s="45">
        <v>729.40000000000123</v>
      </c>
      <c r="AN38" s="45">
        <v>12</v>
      </c>
      <c r="AO38" s="45">
        <v>75510000</v>
      </c>
      <c r="AP38" s="37">
        <v>83.799999999996544</v>
      </c>
      <c r="AQ38">
        <v>2</v>
      </c>
      <c r="AR38">
        <v>9546300</v>
      </c>
      <c r="AS38">
        <v>557.30000000000427</v>
      </c>
      <c r="AT38">
        <v>11</v>
      </c>
      <c r="AU38">
        <v>59659300</v>
      </c>
      <c r="AV38">
        <v>695.99999999999454</v>
      </c>
      <c r="AW38">
        <v>10</v>
      </c>
      <c r="AX38">
        <v>73879000</v>
      </c>
      <c r="AY38" s="33">
        <v>519.500000000005</v>
      </c>
      <c r="AZ38" s="33">
        <v>8</v>
      </c>
      <c r="BA38" s="33">
        <v>58204600</v>
      </c>
      <c r="BB38" s="33">
        <v>336.39999999999645</v>
      </c>
      <c r="BC38" s="33">
        <v>6</v>
      </c>
      <c r="BD38" s="33">
        <v>31806500</v>
      </c>
      <c r="BE38" s="34">
        <v>129.10000000000309</v>
      </c>
      <c r="BF38" s="34">
        <v>2</v>
      </c>
      <c r="BG38" s="34">
        <v>14846500</v>
      </c>
      <c r="BH38" s="35">
        <v>68.499999999997272</v>
      </c>
      <c r="BI38" s="33">
        <v>1</v>
      </c>
      <c r="BJ38" s="35">
        <v>7877500</v>
      </c>
      <c r="BK38" s="36">
        <v>256.09999999999764</v>
      </c>
      <c r="BL38" s="36">
        <v>4</v>
      </c>
      <c r="BM38" s="36">
        <v>31490500</v>
      </c>
      <c r="BN38" s="33">
        <v>132.80000000000473</v>
      </c>
      <c r="BO38" s="33">
        <v>3</v>
      </c>
      <c r="BP38" s="33">
        <v>15676500</v>
      </c>
      <c r="BQ38" s="33">
        <v>132.70000000000073</v>
      </c>
      <c r="BR38" s="33">
        <v>2</v>
      </c>
      <c r="BS38" s="33">
        <v>15493000</v>
      </c>
      <c r="BT38" s="37">
        <v>44.499999999998181</v>
      </c>
      <c r="BU38">
        <v>1</v>
      </c>
      <c r="BV38">
        <v>4900000</v>
      </c>
      <c r="BW38">
        <v>285.800000000002</v>
      </c>
      <c r="BX38">
        <v>5</v>
      </c>
      <c r="BY38">
        <v>35907631</v>
      </c>
      <c r="BZ38" s="120">
        <f t="shared" si="30"/>
        <v>0</v>
      </c>
      <c r="CA38" s="120">
        <f t="shared" si="31"/>
        <v>0</v>
      </c>
      <c r="CB38" s="120">
        <f t="shared" si="32"/>
        <v>0</v>
      </c>
      <c r="CC38" s="120">
        <f t="shared" si="33"/>
        <v>0</v>
      </c>
      <c r="CD38" s="120">
        <f t="shared" si="34"/>
        <v>0</v>
      </c>
      <c r="CE38" s="120">
        <f t="shared" si="29"/>
        <v>0</v>
      </c>
      <c r="CF38" s="120">
        <f t="shared" si="35"/>
        <v>0</v>
      </c>
      <c r="CG38" s="120">
        <f t="shared" si="36"/>
        <v>0</v>
      </c>
      <c r="CH38" s="120">
        <f t="shared" si="37"/>
        <v>0</v>
      </c>
      <c r="CI38" s="120">
        <f t="shared" si="38"/>
        <v>82.300000000000068</v>
      </c>
      <c r="CJ38" s="120">
        <f t="shared" si="39"/>
        <v>828.40000000000236</v>
      </c>
      <c r="CK38" s="120">
        <f t="shared" si="11"/>
        <v>494.19999999999879</v>
      </c>
      <c r="CL38" s="120">
        <f t="shared" si="12"/>
        <v>729.40000000000123</v>
      </c>
      <c r="CM38" s="120">
        <f t="shared" si="13"/>
        <v>83.799999999996544</v>
      </c>
      <c r="CN38" s="120">
        <f t="shared" si="14"/>
        <v>557.30000000000427</v>
      </c>
      <c r="CO38" s="120">
        <f t="shared" si="15"/>
        <v>695.99999999999454</v>
      </c>
      <c r="CP38" s="120">
        <f t="shared" si="40"/>
        <v>519.500000000005</v>
      </c>
      <c r="CQ38" s="120">
        <f t="shared" si="41"/>
        <v>336.39999999999645</v>
      </c>
      <c r="CR38" s="120">
        <f t="shared" si="18"/>
        <v>129.10000000000309</v>
      </c>
      <c r="CS38" s="120">
        <f t="shared" si="42"/>
        <v>68.499999999997272</v>
      </c>
      <c r="CT38" s="120">
        <f t="shared" si="43"/>
        <v>256.09999999999764</v>
      </c>
      <c r="CU38" s="120">
        <f t="shared" si="44"/>
        <v>132.80000000000473</v>
      </c>
      <c r="CV38" s="120">
        <f t="shared" si="45"/>
        <v>132.70000000000073</v>
      </c>
      <c r="CW38" s="120">
        <f t="shared" si="46"/>
        <v>44.499999999998181</v>
      </c>
      <c r="CX38" s="37">
        <f t="shared" si="47"/>
        <v>285.800000000002</v>
      </c>
      <c r="CY38" s="120">
        <f t="shared" si="48"/>
        <v>2134.3000000000025</v>
      </c>
      <c r="CZ38" s="120">
        <f t="shared" si="49"/>
        <v>3242.5000000000005</v>
      </c>
      <c r="DA38" s="134">
        <f t="shared" si="50"/>
        <v>3.9524310058918167E-3</v>
      </c>
      <c r="DB38" s="134">
        <f t="shared" si="51"/>
        <v>1.0221739654532378E-2</v>
      </c>
    </row>
    <row r="39" spans="1:106" x14ac:dyDescent="0.25">
      <c r="A39" s="112" t="s">
        <v>63</v>
      </c>
      <c r="B39" s="112" t="s">
        <v>63</v>
      </c>
      <c r="C39" s="46">
        <v>326.5399999999936</v>
      </c>
      <c r="D39" s="46">
        <v>5</v>
      </c>
      <c r="E39" s="46">
        <v>32.932400000000001</v>
      </c>
      <c r="F39" s="48">
        <v>197.91999999999825</v>
      </c>
      <c r="G39" s="46">
        <v>3</v>
      </c>
      <c r="H39" s="46">
        <v>21.615590000000001</v>
      </c>
      <c r="I39" s="46">
        <v>457.40000000000055</v>
      </c>
      <c r="J39" s="46">
        <v>7</v>
      </c>
      <c r="K39" s="46">
        <v>47.64987</v>
      </c>
      <c r="L39" s="47">
        <v>582.85000000000218</v>
      </c>
      <c r="M39" s="46">
        <v>9</v>
      </c>
      <c r="N39" s="46">
        <v>59.31203</v>
      </c>
      <c r="O39" s="46">
        <v>414.96999999999753</v>
      </c>
      <c r="P39" s="46">
        <v>6</v>
      </c>
      <c r="Q39" s="49">
        <v>42.276905999999997</v>
      </c>
      <c r="R39" s="46">
        <v>1003.3900000000031</v>
      </c>
      <c r="S39" s="46">
        <v>13</v>
      </c>
      <c r="T39" s="46">
        <v>100.124155</v>
      </c>
      <c r="U39" s="46">
        <v>1207.7700000000114</v>
      </c>
      <c r="V39" s="46">
        <v>17</v>
      </c>
      <c r="W39" s="50">
        <v>121.85635499999999</v>
      </c>
      <c r="X39" s="49">
        <v>954.03999999998268</v>
      </c>
      <c r="Y39" s="46">
        <v>13</v>
      </c>
      <c r="Z39" s="46">
        <v>97.845010000000002</v>
      </c>
      <c r="AA39" s="46">
        <v>992.18000000001666</v>
      </c>
      <c r="AB39" s="46">
        <v>14</v>
      </c>
      <c r="AC39" s="46">
        <v>102590340</v>
      </c>
      <c r="AD39" s="46">
        <v>1354.0999999999894</v>
      </c>
      <c r="AE39" s="46">
        <v>20</v>
      </c>
      <c r="AF39" s="46">
        <v>144282460</v>
      </c>
      <c r="AG39" s="46">
        <v>2253.6900000000096</v>
      </c>
      <c r="AH39" s="46">
        <v>31</v>
      </c>
      <c r="AI39" s="46">
        <v>238216630</v>
      </c>
      <c r="AJ39" s="43">
        <v>1160.2599999999875</v>
      </c>
      <c r="AK39" s="44">
        <v>17</v>
      </c>
      <c r="AL39" s="44">
        <v>130537755</v>
      </c>
      <c r="AM39" s="45">
        <v>0</v>
      </c>
      <c r="AN39" s="45">
        <v>0</v>
      </c>
      <c r="AO39" s="45">
        <v>0</v>
      </c>
      <c r="AP39" s="37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s="33"/>
      <c r="AZ39" s="33"/>
      <c r="BA39" s="33"/>
      <c r="BB39" s="33">
        <v>0</v>
      </c>
      <c r="BC39" s="33">
        <v>0</v>
      </c>
      <c r="BD39" s="33">
        <v>0</v>
      </c>
      <c r="BE39" s="52">
        <v>0</v>
      </c>
      <c r="BF39" s="52">
        <v>0</v>
      </c>
      <c r="BG39" s="52">
        <v>0</v>
      </c>
      <c r="BH39" s="35">
        <v>0</v>
      </c>
      <c r="BI39" s="33">
        <v>0</v>
      </c>
      <c r="BJ39" s="35">
        <v>0</v>
      </c>
      <c r="BK39" s="36"/>
      <c r="BL39" s="36"/>
      <c r="BM39" s="36"/>
      <c r="BN39" s="33"/>
      <c r="BO39" s="33"/>
      <c r="BP39" s="33"/>
      <c r="BQ39" s="33"/>
      <c r="BR39" s="33"/>
      <c r="BS39" s="33"/>
      <c r="BT39" s="37"/>
      <c r="BW39">
        <v>0</v>
      </c>
      <c r="BX39">
        <v>0</v>
      </c>
      <c r="BY39">
        <v>0</v>
      </c>
      <c r="BZ39" s="120">
        <f t="shared" si="30"/>
        <v>326.5399999999936</v>
      </c>
      <c r="CA39" s="120">
        <f t="shared" si="31"/>
        <v>197.91999999999825</v>
      </c>
      <c r="CB39" s="120">
        <f t="shared" si="32"/>
        <v>457.40000000000055</v>
      </c>
      <c r="CC39" s="120">
        <f t="shared" si="33"/>
        <v>582.85000000000218</v>
      </c>
      <c r="CD39" s="120">
        <f t="shared" si="34"/>
        <v>414.96999999999753</v>
      </c>
      <c r="CE39" s="120">
        <f t="shared" si="29"/>
        <v>1003.3900000000031</v>
      </c>
      <c r="CF39" s="120">
        <f t="shared" si="35"/>
        <v>1207.7700000000114</v>
      </c>
      <c r="CG39" s="120">
        <f t="shared" si="36"/>
        <v>954.03999999998268</v>
      </c>
      <c r="CH39" s="120">
        <f t="shared" si="37"/>
        <v>992.18000000001666</v>
      </c>
      <c r="CI39" s="120">
        <f t="shared" si="38"/>
        <v>1354.0999999999894</v>
      </c>
      <c r="CJ39" s="120">
        <f t="shared" si="39"/>
        <v>2253.6900000000096</v>
      </c>
      <c r="CK39" s="120">
        <f t="shared" si="11"/>
        <v>1160.2599999999875</v>
      </c>
      <c r="CL39" s="120">
        <f t="shared" si="12"/>
        <v>0</v>
      </c>
      <c r="CM39" s="120">
        <f t="shared" si="13"/>
        <v>0</v>
      </c>
      <c r="CN39" s="120">
        <f t="shared" si="14"/>
        <v>0</v>
      </c>
      <c r="CO39" s="120">
        <f t="shared" si="15"/>
        <v>0</v>
      </c>
      <c r="CP39" s="120">
        <f t="shared" si="40"/>
        <v>0</v>
      </c>
      <c r="CQ39" s="120">
        <f t="shared" si="41"/>
        <v>0</v>
      </c>
      <c r="CR39" s="120">
        <f t="shared" si="18"/>
        <v>0</v>
      </c>
      <c r="CS39" s="120">
        <f t="shared" si="42"/>
        <v>0</v>
      </c>
      <c r="CT39" s="120">
        <f t="shared" si="43"/>
        <v>0</v>
      </c>
      <c r="CU39" s="120">
        <f t="shared" si="44"/>
        <v>0</v>
      </c>
      <c r="CV39" s="120">
        <f t="shared" si="45"/>
        <v>0</v>
      </c>
      <c r="CW39" s="120">
        <f t="shared" si="46"/>
        <v>0</v>
      </c>
      <c r="CX39">
        <f t="shared" si="47"/>
        <v>0</v>
      </c>
      <c r="CY39" s="120">
        <f t="shared" si="48"/>
        <v>10578.57</v>
      </c>
      <c r="CZ39" s="120">
        <f t="shared" si="49"/>
        <v>0</v>
      </c>
      <c r="DA39" s="134">
        <f t="shared" si="50"/>
        <v>1.9590061409359955E-2</v>
      </c>
      <c r="DB39" s="134">
        <f t="shared" si="51"/>
        <v>0</v>
      </c>
    </row>
    <row r="40" spans="1:106" x14ac:dyDescent="0.25">
      <c r="A40" s="112" t="s">
        <v>64</v>
      </c>
      <c r="B40" s="112" t="s">
        <v>64</v>
      </c>
      <c r="C40" s="46">
        <v>0</v>
      </c>
      <c r="D40" s="46">
        <v>0</v>
      </c>
      <c r="E40" s="46">
        <v>0</v>
      </c>
      <c r="F40" s="46"/>
      <c r="G40" s="46"/>
      <c r="H40" s="46"/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0</v>
      </c>
      <c r="W40" s="50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  <c r="AD40" s="46">
        <v>0</v>
      </c>
      <c r="AE40" s="46">
        <v>0</v>
      </c>
      <c r="AF40" s="46">
        <v>0</v>
      </c>
      <c r="AG40" s="46">
        <v>0</v>
      </c>
      <c r="AH40" s="46">
        <v>0</v>
      </c>
      <c r="AI40" s="46">
        <v>0</v>
      </c>
      <c r="AJ40" s="43">
        <v>0</v>
      </c>
      <c r="AK40" s="44">
        <v>0</v>
      </c>
      <c r="AL40" s="44">
        <v>0</v>
      </c>
      <c r="AM40" s="45">
        <v>0</v>
      </c>
      <c r="AN40" s="45">
        <v>0</v>
      </c>
      <c r="AO40" s="45">
        <v>0</v>
      </c>
      <c r="AP40" s="37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s="33"/>
      <c r="AZ40" s="33"/>
      <c r="BA40" s="33"/>
      <c r="BB40" s="33">
        <v>0</v>
      </c>
      <c r="BC40" s="33">
        <v>0</v>
      </c>
      <c r="BD40" s="33">
        <v>0</v>
      </c>
      <c r="BE40" s="52">
        <v>0</v>
      </c>
      <c r="BF40" s="52">
        <v>0</v>
      </c>
      <c r="BG40" s="52">
        <v>0</v>
      </c>
      <c r="BH40" s="35">
        <v>0</v>
      </c>
      <c r="BI40" s="33">
        <v>0</v>
      </c>
      <c r="BJ40" s="35">
        <v>0</v>
      </c>
      <c r="BK40" s="36"/>
      <c r="BL40" s="36"/>
      <c r="BM40" s="36"/>
      <c r="BN40" s="33"/>
      <c r="BO40" s="33"/>
      <c r="BP40" s="33"/>
      <c r="BQ40" s="33"/>
      <c r="BR40" s="33"/>
      <c r="BS40" s="33"/>
      <c r="BT40" s="37"/>
      <c r="BW40">
        <v>0</v>
      </c>
      <c r="BX40">
        <v>0</v>
      </c>
      <c r="BY40">
        <v>0</v>
      </c>
      <c r="BZ40" s="120">
        <f t="shared" si="30"/>
        <v>0</v>
      </c>
      <c r="CA40" s="120">
        <f t="shared" si="31"/>
        <v>0</v>
      </c>
      <c r="CB40" s="120">
        <f t="shared" si="32"/>
        <v>0</v>
      </c>
      <c r="CC40" s="120">
        <f t="shared" si="33"/>
        <v>0</v>
      </c>
      <c r="CD40" s="120">
        <f t="shared" si="34"/>
        <v>0</v>
      </c>
      <c r="CE40" s="120">
        <f t="shared" si="29"/>
        <v>0</v>
      </c>
      <c r="CF40" s="120">
        <f t="shared" si="35"/>
        <v>0</v>
      </c>
      <c r="CG40" s="120">
        <f t="shared" si="36"/>
        <v>0</v>
      </c>
      <c r="CH40" s="120">
        <f t="shared" si="37"/>
        <v>0</v>
      </c>
      <c r="CI40" s="120">
        <f t="shared" si="38"/>
        <v>0</v>
      </c>
      <c r="CJ40" s="120">
        <f t="shared" si="39"/>
        <v>0</v>
      </c>
      <c r="CK40" s="120">
        <f t="shared" si="11"/>
        <v>0</v>
      </c>
      <c r="CL40" s="120">
        <f t="shared" si="12"/>
        <v>0</v>
      </c>
      <c r="CM40" s="120">
        <f t="shared" si="13"/>
        <v>0</v>
      </c>
      <c r="CN40" s="120">
        <f t="shared" si="14"/>
        <v>0</v>
      </c>
      <c r="CO40" s="120">
        <f t="shared" si="15"/>
        <v>0</v>
      </c>
      <c r="CP40" s="120">
        <f t="shared" si="40"/>
        <v>0</v>
      </c>
      <c r="CQ40" s="120">
        <f t="shared" si="41"/>
        <v>0</v>
      </c>
      <c r="CR40" s="120">
        <f t="shared" si="18"/>
        <v>0</v>
      </c>
      <c r="CS40" s="120">
        <f t="shared" si="42"/>
        <v>0</v>
      </c>
      <c r="CT40" s="120">
        <f t="shared" si="43"/>
        <v>0</v>
      </c>
      <c r="CU40" s="120">
        <f t="shared" si="44"/>
        <v>0</v>
      </c>
      <c r="CV40" s="120">
        <f t="shared" si="45"/>
        <v>0</v>
      </c>
      <c r="CW40" s="120">
        <f t="shared" si="46"/>
        <v>0</v>
      </c>
      <c r="CX40">
        <f t="shared" si="47"/>
        <v>0</v>
      </c>
      <c r="CY40" s="120">
        <f t="shared" si="48"/>
        <v>0</v>
      </c>
      <c r="CZ40" s="120">
        <f t="shared" si="49"/>
        <v>0</v>
      </c>
      <c r="DA40" s="134">
        <f t="shared" si="50"/>
        <v>0</v>
      </c>
      <c r="DB40" s="134">
        <f t="shared" si="51"/>
        <v>0</v>
      </c>
    </row>
    <row r="41" spans="1:106" x14ac:dyDescent="0.25">
      <c r="A41" s="112" t="s">
        <v>65</v>
      </c>
      <c r="B41" s="112" t="s">
        <v>65</v>
      </c>
      <c r="C41" s="46">
        <v>247.6100000000024</v>
      </c>
      <c r="D41" s="46">
        <v>3</v>
      </c>
      <c r="E41" s="46">
        <v>32.796308000000003</v>
      </c>
      <c r="F41" s="48">
        <v>70.199999999999818</v>
      </c>
      <c r="G41" s="46">
        <v>1</v>
      </c>
      <c r="H41" s="46">
        <v>9.5472000000000001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 t="e">
        <v>#N/A</v>
      </c>
      <c r="T41" s="46">
        <v>0</v>
      </c>
      <c r="U41" s="46">
        <v>0</v>
      </c>
      <c r="V41" s="46">
        <v>0</v>
      </c>
      <c r="W41" s="50">
        <v>0</v>
      </c>
      <c r="X41" s="46">
        <v>0</v>
      </c>
      <c r="Y41" s="46">
        <v>0</v>
      </c>
      <c r="Z41" s="46">
        <v>0</v>
      </c>
      <c r="AA41" s="46">
        <v>0</v>
      </c>
      <c r="AB41" s="46">
        <v>0</v>
      </c>
      <c r="AC41" s="46">
        <v>0</v>
      </c>
      <c r="AD41" s="46">
        <v>0</v>
      </c>
      <c r="AE41" s="46">
        <v>0</v>
      </c>
      <c r="AF41" s="46">
        <v>0</v>
      </c>
      <c r="AG41" s="46">
        <v>0</v>
      </c>
      <c r="AH41" s="46">
        <v>0</v>
      </c>
      <c r="AI41" s="46">
        <v>0</v>
      </c>
      <c r="AJ41" s="43">
        <v>0</v>
      </c>
      <c r="AK41" s="44">
        <v>0</v>
      </c>
      <c r="AL41" s="44">
        <v>0</v>
      </c>
      <c r="AM41" s="45">
        <v>0</v>
      </c>
      <c r="AN41" s="45">
        <v>0</v>
      </c>
      <c r="AO41" s="45">
        <v>0</v>
      </c>
      <c r="AP41" s="37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s="33"/>
      <c r="AZ41" s="33"/>
      <c r="BA41" s="33"/>
      <c r="BB41" s="33">
        <v>0</v>
      </c>
      <c r="BC41" s="33">
        <v>0</v>
      </c>
      <c r="BD41" s="33">
        <v>0</v>
      </c>
      <c r="BE41" s="52">
        <v>0</v>
      </c>
      <c r="BF41" s="52">
        <v>0</v>
      </c>
      <c r="BG41" s="52">
        <v>0</v>
      </c>
      <c r="BH41" s="35">
        <v>0</v>
      </c>
      <c r="BI41" s="33">
        <v>0</v>
      </c>
      <c r="BJ41" s="35">
        <v>0</v>
      </c>
      <c r="BK41" s="36"/>
      <c r="BL41" s="36"/>
      <c r="BM41" s="36"/>
      <c r="BN41" s="33"/>
      <c r="BO41" s="33"/>
      <c r="BP41" s="33"/>
      <c r="BQ41" s="33"/>
      <c r="BR41" s="33"/>
      <c r="BS41" s="33"/>
      <c r="BT41" s="37"/>
      <c r="BW41">
        <v>0</v>
      </c>
      <c r="BX41">
        <v>0</v>
      </c>
      <c r="BY41">
        <v>0</v>
      </c>
      <c r="BZ41" s="120">
        <f t="shared" si="30"/>
        <v>247.6100000000024</v>
      </c>
      <c r="CA41" s="120">
        <f t="shared" si="31"/>
        <v>70.199999999999818</v>
      </c>
      <c r="CB41" s="120">
        <f t="shared" si="32"/>
        <v>0</v>
      </c>
      <c r="CC41" s="120">
        <f t="shared" si="33"/>
        <v>0</v>
      </c>
      <c r="CD41" s="120">
        <f t="shared" si="34"/>
        <v>0</v>
      </c>
      <c r="CE41" s="120">
        <f t="shared" si="29"/>
        <v>0</v>
      </c>
      <c r="CF41" s="120">
        <f t="shared" si="35"/>
        <v>0</v>
      </c>
      <c r="CG41" s="120">
        <f t="shared" si="36"/>
        <v>0</v>
      </c>
      <c r="CH41" s="120">
        <f t="shared" si="37"/>
        <v>0</v>
      </c>
      <c r="CI41" s="120">
        <f t="shared" si="38"/>
        <v>0</v>
      </c>
      <c r="CJ41" s="120">
        <f t="shared" si="39"/>
        <v>0</v>
      </c>
      <c r="CK41" s="120">
        <f t="shared" si="11"/>
        <v>0</v>
      </c>
      <c r="CL41" s="120">
        <f t="shared" si="12"/>
        <v>0</v>
      </c>
      <c r="CM41" s="120">
        <f t="shared" si="13"/>
        <v>0</v>
      </c>
      <c r="CN41" s="120">
        <f t="shared" si="14"/>
        <v>0</v>
      </c>
      <c r="CO41" s="120">
        <f t="shared" si="15"/>
        <v>0</v>
      </c>
      <c r="CP41" s="120">
        <f t="shared" si="40"/>
        <v>0</v>
      </c>
      <c r="CQ41" s="120">
        <f t="shared" si="41"/>
        <v>0</v>
      </c>
      <c r="CR41" s="120">
        <f t="shared" si="18"/>
        <v>0</v>
      </c>
      <c r="CS41" s="120">
        <f t="shared" si="42"/>
        <v>0</v>
      </c>
      <c r="CT41" s="120">
        <f t="shared" si="43"/>
        <v>0</v>
      </c>
      <c r="CU41" s="120">
        <f t="shared" si="44"/>
        <v>0</v>
      </c>
      <c r="CV41" s="120">
        <f t="shared" si="45"/>
        <v>0</v>
      </c>
      <c r="CW41" s="120">
        <f t="shared" si="46"/>
        <v>0</v>
      </c>
      <c r="CX41">
        <f t="shared" si="47"/>
        <v>0</v>
      </c>
      <c r="CY41" s="120">
        <f t="shared" si="48"/>
        <v>70.199999999999818</v>
      </c>
      <c r="CZ41" s="120">
        <f t="shared" si="49"/>
        <v>0</v>
      </c>
      <c r="DA41" s="134">
        <f t="shared" si="50"/>
        <v>1.3000077618591788E-4</v>
      </c>
      <c r="DB41" s="134">
        <f t="shared" si="51"/>
        <v>0</v>
      </c>
    </row>
    <row r="42" spans="1:106" x14ac:dyDescent="0.25">
      <c r="A42" s="112" t="s">
        <v>30</v>
      </c>
      <c r="B42" s="112" t="s">
        <v>30</v>
      </c>
      <c r="C42" s="46">
        <v>0</v>
      </c>
      <c r="D42" s="46">
        <v>0</v>
      </c>
      <c r="E42" s="46">
        <v>0</v>
      </c>
      <c r="F42" s="46"/>
      <c r="G42" s="46"/>
      <c r="H42" s="46"/>
      <c r="I42" s="46">
        <v>0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46">
        <v>0</v>
      </c>
      <c r="Q42" s="46">
        <v>0</v>
      </c>
      <c r="R42" s="46">
        <v>0</v>
      </c>
      <c r="S42" s="46">
        <v>0</v>
      </c>
      <c r="T42" s="46">
        <v>0</v>
      </c>
      <c r="U42" s="46">
        <v>0</v>
      </c>
      <c r="V42" s="46">
        <v>0</v>
      </c>
      <c r="W42" s="50">
        <v>0</v>
      </c>
      <c r="X42" s="46">
        <v>0</v>
      </c>
      <c r="Y42" s="46">
        <v>0</v>
      </c>
      <c r="Z42" s="46">
        <v>0</v>
      </c>
      <c r="AA42" s="46">
        <v>0</v>
      </c>
      <c r="AB42" s="46">
        <v>0</v>
      </c>
      <c r="AC42" s="46">
        <v>0</v>
      </c>
      <c r="AD42" s="46">
        <v>0</v>
      </c>
      <c r="AE42" s="46">
        <v>0</v>
      </c>
      <c r="AF42" s="46">
        <v>0</v>
      </c>
      <c r="AG42" s="46">
        <v>0</v>
      </c>
      <c r="AH42" s="46">
        <v>0</v>
      </c>
      <c r="AI42" s="46">
        <v>0</v>
      </c>
      <c r="AJ42" s="43">
        <v>0</v>
      </c>
      <c r="AK42" s="44">
        <v>0</v>
      </c>
      <c r="AL42" s="44">
        <v>0</v>
      </c>
      <c r="AM42" s="45">
        <v>237.10000000000218</v>
      </c>
      <c r="AN42" s="45">
        <v>4</v>
      </c>
      <c r="AO42" s="45">
        <v>6266990.9200000018</v>
      </c>
      <c r="AP42" s="37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s="33"/>
      <c r="AZ42" s="33"/>
      <c r="BA42" s="33"/>
      <c r="BB42" s="33">
        <v>0</v>
      </c>
      <c r="BC42" s="33">
        <v>0</v>
      </c>
      <c r="BD42" s="33">
        <v>0</v>
      </c>
      <c r="BE42" s="34">
        <v>429.76000000000022</v>
      </c>
      <c r="BF42" s="34">
        <v>6</v>
      </c>
      <c r="BG42" s="34">
        <v>35419200</v>
      </c>
      <c r="BH42" s="35">
        <v>1193.5699999999979</v>
      </c>
      <c r="BI42" s="33">
        <v>18</v>
      </c>
      <c r="BJ42" s="35">
        <v>18648802.179999992</v>
      </c>
      <c r="BK42" s="36"/>
      <c r="BL42" s="36"/>
      <c r="BM42" s="36"/>
      <c r="BN42" s="33"/>
      <c r="BO42" s="33"/>
      <c r="BP42" s="33"/>
      <c r="BQ42" s="33">
        <v>644.48</v>
      </c>
      <c r="BR42" s="33">
        <v>9</v>
      </c>
      <c r="BS42" s="33">
        <v>30464471.799999997</v>
      </c>
      <c r="BT42" s="37"/>
      <c r="BW42">
        <v>908.08999999999924</v>
      </c>
      <c r="BX42">
        <v>13</v>
      </c>
      <c r="BY42">
        <v>21574731</v>
      </c>
      <c r="BZ42" s="120">
        <f t="shared" si="30"/>
        <v>0</v>
      </c>
      <c r="CA42" s="120">
        <f t="shared" si="31"/>
        <v>0</v>
      </c>
      <c r="CB42" s="120">
        <f t="shared" si="32"/>
        <v>0</v>
      </c>
      <c r="CC42" s="120">
        <f t="shared" si="33"/>
        <v>0</v>
      </c>
      <c r="CD42" s="120">
        <f t="shared" si="34"/>
        <v>0</v>
      </c>
      <c r="CE42" s="120">
        <f t="shared" si="29"/>
        <v>0</v>
      </c>
      <c r="CF42" s="120">
        <f t="shared" si="35"/>
        <v>0</v>
      </c>
      <c r="CG42" s="120">
        <f t="shared" si="36"/>
        <v>0</v>
      </c>
      <c r="CH42" s="120">
        <f t="shared" si="37"/>
        <v>0</v>
      </c>
      <c r="CI42" s="120">
        <f t="shared" si="38"/>
        <v>0</v>
      </c>
      <c r="CJ42" s="120">
        <f t="shared" si="39"/>
        <v>0</v>
      </c>
      <c r="CK42" s="120">
        <f t="shared" si="11"/>
        <v>0</v>
      </c>
      <c r="CL42" s="120">
        <f t="shared" si="12"/>
        <v>237.10000000000218</v>
      </c>
      <c r="CM42" s="120">
        <f t="shared" si="13"/>
        <v>0</v>
      </c>
      <c r="CN42" s="120">
        <f t="shared" si="14"/>
        <v>0</v>
      </c>
      <c r="CO42" s="120">
        <f t="shared" si="15"/>
        <v>0</v>
      </c>
      <c r="CP42" s="120">
        <f t="shared" si="40"/>
        <v>0</v>
      </c>
      <c r="CQ42" s="120">
        <f t="shared" si="41"/>
        <v>0</v>
      </c>
      <c r="CR42" s="120">
        <f t="shared" si="18"/>
        <v>429.76000000000022</v>
      </c>
      <c r="CS42" s="120">
        <f t="shared" si="42"/>
        <v>1193.5699999999979</v>
      </c>
      <c r="CT42" s="120">
        <f t="shared" si="43"/>
        <v>0</v>
      </c>
      <c r="CU42" s="120">
        <f t="shared" si="44"/>
        <v>0</v>
      </c>
      <c r="CV42" s="120">
        <f t="shared" si="45"/>
        <v>644.48</v>
      </c>
      <c r="CW42" s="120">
        <f t="shared" si="46"/>
        <v>0</v>
      </c>
      <c r="CX42" s="37">
        <f t="shared" si="47"/>
        <v>908.08999999999924</v>
      </c>
      <c r="CY42" s="120">
        <f t="shared" si="48"/>
        <v>237.10000000000218</v>
      </c>
      <c r="CZ42" s="120">
        <f t="shared" si="49"/>
        <v>3175.8999999999974</v>
      </c>
      <c r="DA42" s="134">
        <f t="shared" si="50"/>
        <v>4.3907669563648846E-4</v>
      </c>
      <c r="DB42" s="134">
        <f t="shared" si="51"/>
        <v>1.0011788116832489E-2</v>
      </c>
    </row>
    <row r="43" spans="1:106" x14ac:dyDescent="0.25">
      <c r="A43" s="116" t="s">
        <v>83</v>
      </c>
      <c r="B43" s="116" t="s">
        <v>83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91"/>
      <c r="Y43" s="25"/>
      <c r="Z43" s="25"/>
      <c r="AA43" s="25"/>
      <c r="AB43" s="25"/>
      <c r="AC43" s="25"/>
      <c r="AD43" s="25"/>
      <c r="AE43" s="25"/>
      <c r="AF43" s="25"/>
      <c r="AG43" s="25">
        <v>0</v>
      </c>
      <c r="AH43" s="25">
        <v>0</v>
      </c>
      <c r="AI43" s="25">
        <v>0</v>
      </c>
      <c r="AJ43" s="92">
        <v>94.78000000000003</v>
      </c>
      <c r="AK43" s="93">
        <v>2</v>
      </c>
      <c r="AL43" s="93">
        <v>5686800</v>
      </c>
      <c r="AM43" s="94">
        <v>0</v>
      </c>
      <c r="AN43" s="94">
        <v>2</v>
      </c>
      <c r="AO43" s="94">
        <v>0</v>
      </c>
      <c r="AP43" s="74"/>
      <c r="AQ43" s="67"/>
      <c r="AR43" s="67"/>
      <c r="AS43" s="67"/>
      <c r="AT43" s="67"/>
      <c r="AU43" s="67"/>
      <c r="AV43" s="67">
        <v>156.51999999999956</v>
      </c>
      <c r="AW43" s="67">
        <v>4</v>
      </c>
      <c r="AX43" s="67">
        <v>14851066</v>
      </c>
      <c r="AY43" s="67">
        <v>24.590000000000174</v>
      </c>
      <c r="AZ43" s="67">
        <v>1</v>
      </c>
      <c r="BA43" s="67">
        <v>2654900</v>
      </c>
      <c r="BB43" s="67">
        <v>537.14200000000017</v>
      </c>
      <c r="BC43" s="67">
        <v>19</v>
      </c>
      <c r="BD43" s="67">
        <v>48152602</v>
      </c>
      <c r="BE43" s="74">
        <v>919.04999999999927</v>
      </c>
      <c r="BF43" s="74">
        <v>18</v>
      </c>
      <c r="BG43" s="74">
        <v>104764947</v>
      </c>
      <c r="BH43" s="74">
        <v>541.6700000000028</v>
      </c>
      <c r="BI43" s="67">
        <v>10</v>
      </c>
      <c r="BJ43" s="74">
        <v>48531993.31999898</v>
      </c>
      <c r="BK43" s="75">
        <v>106.5799999999972</v>
      </c>
      <c r="BL43" s="75">
        <v>2</v>
      </c>
      <c r="BM43" s="75">
        <v>9319118</v>
      </c>
      <c r="BN43" s="67">
        <v>113</v>
      </c>
      <c r="BO43" s="67">
        <v>11</v>
      </c>
      <c r="BP43" s="67">
        <v>58089363</v>
      </c>
      <c r="BQ43" s="67"/>
      <c r="BR43" s="67"/>
      <c r="BS43" s="67"/>
      <c r="BT43" s="37"/>
      <c r="BW43">
        <v>62.419999999993706</v>
      </c>
      <c r="BX43">
        <v>1</v>
      </c>
      <c r="BY43">
        <v>6554036</v>
      </c>
      <c r="BZ43" s="120">
        <f t="shared" si="30"/>
        <v>0</v>
      </c>
      <c r="CA43" s="120">
        <f t="shared" si="31"/>
        <v>0</v>
      </c>
      <c r="CB43" s="120">
        <f t="shared" si="32"/>
        <v>0</v>
      </c>
      <c r="CC43" s="120">
        <f t="shared" si="33"/>
        <v>0</v>
      </c>
      <c r="CD43" s="120">
        <f t="shared" si="34"/>
        <v>0</v>
      </c>
      <c r="CE43" s="120">
        <f t="shared" si="29"/>
        <v>0</v>
      </c>
      <c r="CF43" s="120">
        <f t="shared" si="35"/>
        <v>0</v>
      </c>
      <c r="CG43" s="120">
        <f t="shared" si="36"/>
        <v>0</v>
      </c>
      <c r="CH43" s="120">
        <f t="shared" si="37"/>
        <v>0</v>
      </c>
      <c r="CI43" s="120">
        <f t="shared" si="38"/>
        <v>0</v>
      </c>
      <c r="CJ43" s="120">
        <f t="shared" si="39"/>
        <v>0</v>
      </c>
      <c r="CK43" s="120">
        <f t="shared" si="11"/>
        <v>94.78000000000003</v>
      </c>
      <c r="CL43" s="120">
        <f t="shared" si="12"/>
        <v>0</v>
      </c>
      <c r="CM43" s="120">
        <f t="shared" si="13"/>
        <v>0</v>
      </c>
      <c r="CN43" s="120">
        <f t="shared" si="14"/>
        <v>0</v>
      </c>
      <c r="CO43" s="120">
        <f t="shared" si="15"/>
        <v>156.51999999999956</v>
      </c>
      <c r="CP43" s="120">
        <f t="shared" si="40"/>
        <v>24.590000000000174</v>
      </c>
      <c r="CQ43" s="120">
        <f t="shared" si="41"/>
        <v>537.14200000000017</v>
      </c>
      <c r="CR43" s="120">
        <f t="shared" si="18"/>
        <v>919.04999999999927</v>
      </c>
      <c r="CS43" s="120">
        <f t="shared" si="42"/>
        <v>541.6700000000028</v>
      </c>
      <c r="CT43" s="120">
        <f t="shared" si="43"/>
        <v>106.5799999999972</v>
      </c>
      <c r="CU43" s="120">
        <f t="shared" si="44"/>
        <v>113</v>
      </c>
      <c r="CV43" s="120">
        <f t="shared" si="45"/>
        <v>0</v>
      </c>
      <c r="CW43" s="120">
        <f t="shared" si="46"/>
        <v>0</v>
      </c>
      <c r="CX43" s="37">
        <f t="shared" si="47"/>
        <v>62.419999999993706</v>
      </c>
      <c r="CY43" s="120">
        <f t="shared" si="48"/>
        <v>94.78000000000003</v>
      </c>
      <c r="CZ43" s="120">
        <f t="shared" si="49"/>
        <v>2460.9719999999929</v>
      </c>
      <c r="DA43" s="134">
        <f t="shared" si="50"/>
        <v>1.7551956648007594E-4</v>
      </c>
      <c r="DB43" s="134">
        <f t="shared" si="51"/>
        <v>7.7580308654105713E-3</v>
      </c>
    </row>
    <row r="44" spans="1:106" x14ac:dyDescent="0.25">
      <c r="A44" s="112" t="s">
        <v>68</v>
      </c>
      <c r="B44" s="112" t="s">
        <v>68</v>
      </c>
      <c r="C44" s="46">
        <v>9802.9000000000015</v>
      </c>
      <c r="D44" s="46">
        <v>215</v>
      </c>
      <c r="E44" s="46">
        <v>672.43008999999995</v>
      </c>
      <c r="F44" s="48">
        <v>2015.4999999999927</v>
      </c>
      <c r="G44" s="46">
        <v>44</v>
      </c>
      <c r="H44" s="46">
        <v>153.21199999999999</v>
      </c>
      <c r="I44" s="46">
        <v>3236.3999999999942</v>
      </c>
      <c r="J44" s="46">
        <v>66</v>
      </c>
      <c r="K44" s="46">
        <v>248.45699999999999</v>
      </c>
      <c r="L44" s="47">
        <v>5013.2000000000262</v>
      </c>
      <c r="M44" s="46">
        <v>108</v>
      </c>
      <c r="N44" s="46">
        <v>381.66899999999998</v>
      </c>
      <c r="O44" s="46">
        <v>5857.7999999999884</v>
      </c>
      <c r="P44" s="46">
        <v>125</v>
      </c>
      <c r="Q44" s="49">
        <v>450.56371100000001</v>
      </c>
      <c r="R44" s="46">
        <v>5496.0999999999913</v>
      </c>
      <c r="S44" s="46">
        <v>117</v>
      </c>
      <c r="T44" s="46">
        <v>429.56939999999997</v>
      </c>
      <c r="U44" s="46">
        <v>3813.2999999999884</v>
      </c>
      <c r="V44" s="46">
        <v>72</v>
      </c>
      <c r="W44" s="50">
        <v>287.7432</v>
      </c>
      <c r="X44" s="49">
        <v>2388.5</v>
      </c>
      <c r="Y44" s="46">
        <v>47</v>
      </c>
      <c r="Z44" s="46">
        <v>189.62299999999999</v>
      </c>
      <c r="AA44" s="46">
        <v>2734.0999999999767</v>
      </c>
      <c r="AB44" s="46">
        <v>54</v>
      </c>
      <c r="AC44" s="46">
        <v>216524070</v>
      </c>
      <c r="AD44" s="46">
        <v>6826.400000000016</v>
      </c>
      <c r="AE44" s="46">
        <v>145</v>
      </c>
      <c r="AF44" s="46">
        <v>537145000</v>
      </c>
      <c r="AG44" s="46">
        <v>3667.4999999999927</v>
      </c>
      <c r="AH44" s="46">
        <v>76</v>
      </c>
      <c r="AI44" s="46">
        <v>306021100</v>
      </c>
      <c r="AJ44" s="43">
        <v>828.69999999999709</v>
      </c>
      <c r="AK44" s="44">
        <v>15</v>
      </c>
      <c r="AL44" s="44">
        <v>71811300</v>
      </c>
      <c r="AM44" s="45">
        <v>0</v>
      </c>
      <c r="AN44" s="45">
        <v>0</v>
      </c>
      <c r="AO44" s="45">
        <v>0</v>
      </c>
      <c r="AP44" s="37">
        <v>0</v>
      </c>
      <c r="AQ44">
        <v>0</v>
      </c>
      <c r="AR44">
        <v>0</v>
      </c>
      <c r="AV44">
        <v>0</v>
      </c>
      <c r="AW44">
        <v>0</v>
      </c>
      <c r="AX44">
        <v>0</v>
      </c>
      <c r="AY44" s="33"/>
      <c r="AZ44" s="33"/>
      <c r="BA44" s="33"/>
      <c r="BB44" s="33">
        <v>0</v>
      </c>
      <c r="BC44" s="33">
        <v>0</v>
      </c>
      <c r="BD44" s="33">
        <v>0</v>
      </c>
      <c r="BE44" s="52">
        <v>0</v>
      </c>
      <c r="BF44" s="52">
        <v>0</v>
      </c>
      <c r="BG44" s="52">
        <v>0</v>
      </c>
      <c r="BH44" s="35">
        <v>0</v>
      </c>
      <c r="BI44" s="33">
        <v>0</v>
      </c>
      <c r="BJ44" s="35">
        <v>0</v>
      </c>
      <c r="BK44" s="36"/>
      <c r="BL44" s="36"/>
      <c r="BM44" s="36"/>
      <c r="BN44" s="33"/>
      <c r="BO44" s="33"/>
      <c r="BP44" s="33"/>
      <c r="BQ44" s="33"/>
      <c r="BR44" s="33"/>
      <c r="BS44" s="33"/>
      <c r="BT44" s="37"/>
      <c r="BW44">
        <v>0</v>
      </c>
      <c r="BX44">
        <v>0</v>
      </c>
      <c r="BY44">
        <v>0</v>
      </c>
      <c r="BZ44" s="120">
        <f t="shared" si="30"/>
        <v>9802.9000000000015</v>
      </c>
      <c r="CA44" s="120">
        <f t="shared" si="31"/>
        <v>2015.4999999999927</v>
      </c>
      <c r="CB44" s="120">
        <f t="shared" si="32"/>
        <v>3236.3999999999942</v>
      </c>
      <c r="CC44" s="120">
        <f t="shared" si="33"/>
        <v>5013.2000000000262</v>
      </c>
      <c r="CD44" s="120">
        <f t="shared" si="34"/>
        <v>5857.7999999999884</v>
      </c>
      <c r="CE44" s="120">
        <f t="shared" si="29"/>
        <v>5496.0999999999913</v>
      </c>
      <c r="CF44" s="120">
        <f t="shared" si="35"/>
        <v>3813.2999999999884</v>
      </c>
      <c r="CG44" s="120">
        <f t="shared" si="36"/>
        <v>2388.5</v>
      </c>
      <c r="CH44" s="120">
        <f t="shared" si="37"/>
        <v>2734.0999999999767</v>
      </c>
      <c r="CI44" s="120">
        <f t="shared" si="38"/>
        <v>6826.400000000016</v>
      </c>
      <c r="CJ44" s="120">
        <f t="shared" si="39"/>
        <v>3667.4999999999927</v>
      </c>
      <c r="CK44" s="120">
        <f t="shared" si="11"/>
        <v>828.69999999999709</v>
      </c>
      <c r="CL44" s="120">
        <f t="shared" si="12"/>
        <v>0</v>
      </c>
      <c r="CM44" s="120">
        <f t="shared" si="13"/>
        <v>0</v>
      </c>
      <c r="CN44" s="120">
        <f t="shared" si="14"/>
        <v>0</v>
      </c>
      <c r="CO44" s="120">
        <f t="shared" si="15"/>
        <v>0</v>
      </c>
      <c r="CP44" s="120">
        <f t="shared" si="40"/>
        <v>0</v>
      </c>
      <c r="CQ44" s="120">
        <f t="shared" si="41"/>
        <v>0</v>
      </c>
      <c r="CR44" s="120">
        <f t="shared" si="18"/>
        <v>0</v>
      </c>
      <c r="CS44" s="120">
        <f t="shared" si="42"/>
        <v>0</v>
      </c>
      <c r="CT44" s="120">
        <f t="shared" si="43"/>
        <v>0</v>
      </c>
      <c r="CU44" s="120">
        <f t="shared" si="44"/>
        <v>0</v>
      </c>
      <c r="CV44" s="120">
        <f t="shared" si="45"/>
        <v>0</v>
      </c>
      <c r="CW44" s="120">
        <f t="shared" si="46"/>
        <v>0</v>
      </c>
      <c r="CX44">
        <f t="shared" si="47"/>
        <v>0</v>
      </c>
      <c r="CY44" s="120">
        <f t="shared" si="48"/>
        <v>41877.499999999964</v>
      </c>
      <c r="CZ44" s="120">
        <f t="shared" si="49"/>
        <v>0</v>
      </c>
      <c r="DA44" s="134">
        <f t="shared" si="50"/>
        <v>7.7551388956207765E-2</v>
      </c>
      <c r="DB44" s="134">
        <f t="shared" si="51"/>
        <v>0</v>
      </c>
    </row>
    <row r="45" spans="1:106" x14ac:dyDescent="0.25">
      <c r="A45" s="81" t="s">
        <v>55</v>
      </c>
      <c r="B45" s="81" t="s">
        <v>55</v>
      </c>
      <c r="X45" s="82"/>
      <c r="AJ45" s="83"/>
      <c r="AK45" s="14"/>
      <c r="AL45" s="14"/>
      <c r="AM45" s="84"/>
      <c r="AN45" s="84"/>
      <c r="AO45" s="84"/>
      <c r="AP45" s="37"/>
      <c r="AY45" s="33">
        <v>130.27000000000012</v>
      </c>
      <c r="AZ45" s="33">
        <v>3</v>
      </c>
      <c r="BA45" s="33">
        <v>14300700</v>
      </c>
      <c r="BB45" s="33">
        <v>334.82000000000016</v>
      </c>
      <c r="BC45" s="33">
        <v>7</v>
      </c>
      <c r="BD45" s="33">
        <v>36719200</v>
      </c>
      <c r="BE45" s="34">
        <v>492.43999999999642</v>
      </c>
      <c r="BF45" s="34">
        <v>10</v>
      </c>
      <c r="BG45" s="34">
        <v>53726400</v>
      </c>
      <c r="BH45" s="35">
        <v>85.740000000001714</v>
      </c>
      <c r="BI45" s="33">
        <v>2</v>
      </c>
      <c r="BJ45" s="35">
        <v>9331400</v>
      </c>
      <c r="BK45" s="36">
        <v>41.10000000000332</v>
      </c>
      <c r="BL45" s="36">
        <v>1</v>
      </c>
      <c r="BM45" s="36">
        <v>4531000</v>
      </c>
      <c r="BN45" s="33">
        <v>436.76999999999907</v>
      </c>
      <c r="BO45" s="33">
        <v>9</v>
      </c>
      <c r="BP45" s="33">
        <v>48370100</v>
      </c>
      <c r="BQ45" s="33">
        <v>125.64999999999941</v>
      </c>
      <c r="BR45" s="33">
        <v>3</v>
      </c>
      <c r="BS45" s="33">
        <v>14164700</v>
      </c>
      <c r="BT45" s="37">
        <v>245.21999999999798</v>
      </c>
      <c r="BU45">
        <v>5</v>
      </c>
      <c r="BV45">
        <v>28025000</v>
      </c>
      <c r="BW45">
        <v>436.76000000000181</v>
      </c>
      <c r="BX45">
        <v>8</v>
      </c>
      <c r="BY45">
        <v>50407061</v>
      </c>
      <c r="BZ45" s="120">
        <f t="shared" si="30"/>
        <v>0</v>
      </c>
      <c r="CA45" s="120">
        <f t="shared" si="31"/>
        <v>0</v>
      </c>
      <c r="CB45" s="120">
        <f t="shared" si="32"/>
        <v>0</v>
      </c>
      <c r="CC45" s="120">
        <f t="shared" si="33"/>
        <v>0</v>
      </c>
      <c r="CD45" s="120">
        <f t="shared" si="34"/>
        <v>0</v>
      </c>
      <c r="CE45" s="120">
        <f t="shared" si="29"/>
        <v>0</v>
      </c>
      <c r="CF45" s="120">
        <f t="shared" si="35"/>
        <v>0</v>
      </c>
      <c r="CG45" s="120">
        <f t="shared" si="36"/>
        <v>0</v>
      </c>
      <c r="CH45" s="120">
        <f t="shared" si="37"/>
        <v>0</v>
      </c>
      <c r="CI45" s="120">
        <f t="shared" si="38"/>
        <v>0</v>
      </c>
      <c r="CJ45" s="120">
        <f t="shared" si="39"/>
        <v>0</v>
      </c>
      <c r="CK45" s="120">
        <f t="shared" si="11"/>
        <v>0</v>
      </c>
      <c r="CL45" s="120">
        <f t="shared" si="12"/>
        <v>0</v>
      </c>
      <c r="CM45" s="120">
        <f t="shared" si="13"/>
        <v>0</v>
      </c>
      <c r="CN45" s="120">
        <f t="shared" si="14"/>
        <v>0</v>
      </c>
      <c r="CO45" s="120">
        <f t="shared" si="15"/>
        <v>0</v>
      </c>
      <c r="CP45" s="120">
        <f t="shared" si="40"/>
        <v>130.27000000000012</v>
      </c>
      <c r="CQ45" s="120">
        <f t="shared" si="41"/>
        <v>334.82000000000016</v>
      </c>
      <c r="CR45" s="120">
        <f t="shared" si="18"/>
        <v>492.43999999999642</v>
      </c>
      <c r="CS45" s="120">
        <f t="shared" si="42"/>
        <v>85.740000000001714</v>
      </c>
      <c r="CT45" s="120">
        <f t="shared" si="43"/>
        <v>41.10000000000332</v>
      </c>
      <c r="CU45" s="120">
        <f t="shared" si="44"/>
        <v>436.76999999999907</v>
      </c>
      <c r="CV45" s="120">
        <f t="shared" si="45"/>
        <v>125.64999999999941</v>
      </c>
      <c r="CW45" s="120">
        <f t="shared" si="46"/>
        <v>245.21999999999798</v>
      </c>
      <c r="CX45" s="37">
        <f t="shared" si="47"/>
        <v>436.76000000000181</v>
      </c>
      <c r="CY45" s="120">
        <f t="shared" si="48"/>
        <v>0</v>
      </c>
      <c r="CZ45" s="120">
        <f t="shared" si="49"/>
        <v>2328.77</v>
      </c>
      <c r="DA45" s="134">
        <f t="shared" si="50"/>
        <v>0</v>
      </c>
      <c r="DB45" s="134">
        <f t="shared" si="51"/>
        <v>7.3412739106508444E-3</v>
      </c>
    </row>
    <row r="46" spans="1:106" x14ac:dyDescent="0.25">
      <c r="A46" s="112" t="s">
        <v>70</v>
      </c>
      <c r="B46" s="112" t="s">
        <v>70</v>
      </c>
      <c r="C46" s="46">
        <v>387.65999999999872</v>
      </c>
      <c r="D46" s="46">
        <v>8</v>
      </c>
      <c r="E46" s="46">
        <v>44.116710120000008</v>
      </c>
      <c r="F46" s="46"/>
      <c r="G46" s="46"/>
      <c r="H46" s="46"/>
      <c r="I46" s="46">
        <v>213.33999999999673</v>
      </c>
      <c r="J46" s="46">
        <v>5</v>
      </c>
      <c r="K46" s="46">
        <v>24.29447</v>
      </c>
      <c r="L46" s="47">
        <v>363.48</v>
      </c>
      <c r="M46" s="46">
        <v>7</v>
      </c>
      <c r="N46" s="46">
        <v>40.736260110000018</v>
      </c>
      <c r="O46" s="46">
        <v>533.82000000001153</v>
      </c>
      <c r="P46" s="46">
        <v>12</v>
      </c>
      <c r="Q46" s="49">
        <v>60.32996</v>
      </c>
      <c r="R46" s="46">
        <v>256.849999999989</v>
      </c>
      <c r="S46" s="46">
        <v>5</v>
      </c>
      <c r="T46" s="46">
        <v>29.18374</v>
      </c>
      <c r="U46" s="46">
        <v>456.6200000000058</v>
      </c>
      <c r="V46" s="46">
        <v>11</v>
      </c>
      <c r="W46" s="50">
        <v>52.069288419999957</v>
      </c>
      <c r="X46" s="49">
        <v>661.1599999999994</v>
      </c>
      <c r="Y46" s="46">
        <v>13</v>
      </c>
      <c r="Z46" s="46">
        <v>73.69753</v>
      </c>
      <c r="AA46" s="46">
        <v>1343.9799999999968</v>
      </c>
      <c r="AB46" s="46">
        <v>30</v>
      </c>
      <c r="AC46" s="46">
        <v>153892850</v>
      </c>
      <c r="AD46" s="46">
        <v>2431.4700000000012</v>
      </c>
      <c r="AE46" s="46">
        <v>47</v>
      </c>
      <c r="AF46" s="46">
        <v>275069430.09000003</v>
      </c>
      <c r="AG46" s="46">
        <v>1718.1300000000028</v>
      </c>
      <c r="AH46" s="46">
        <v>31</v>
      </c>
      <c r="AI46" s="46">
        <v>201696379.99999988</v>
      </c>
      <c r="AJ46" s="43">
        <v>812.03000000000247</v>
      </c>
      <c r="AK46" s="44">
        <v>12</v>
      </c>
      <c r="AL46" s="44">
        <v>93893990</v>
      </c>
      <c r="AM46" s="45">
        <v>0</v>
      </c>
      <c r="AN46" s="45">
        <v>0</v>
      </c>
      <c r="AO46" s="45">
        <v>0</v>
      </c>
      <c r="AP46" s="37">
        <v>0</v>
      </c>
      <c r="AQ46">
        <v>0</v>
      </c>
      <c r="AR46">
        <v>0</v>
      </c>
      <c r="AV46">
        <v>0</v>
      </c>
      <c r="AW46">
        <v>0</v>
      </c>
      <c r="AX46">
        <v>0</v>
      </c>
      <c r="AY46" s="33"/>
      <c r="AZ46" s="33"/>
      <c r="BA46" s="33"/>
      <c r="BB46" s="33">
        <v>0</v>
      </c>
      <c r="BC46" s="33">
        <v>0</v>
      </c>
      <c r="BD46" s="33">
        <v>0</v>
      </c>
      <c r="BE46" s="52">
        <v>0</v>
      </c>
      <c r="BF46" s="52">
        <v>0</v>
      </c>
      <c r="BG46" s="52">
        <v>0</v>
      </c>
      <c r="BH46" s="35">
        <v>0</v>
      </c>
      <c r="BI46" s="33">
        <v>0</v>
      </c>
      <c r="BJ46" s="35">
        <v>0</v>
      </c>
      <c r="BK46" s="36"/>
      <c r="BL46" s="36"/>
      <c r="BM46" s="36"/>
      <c r="BN46" s="33"/>
      <c r="BO46" s="33"/>
      <c r="BP46" s="33"/>
      <c r="BQ46" s="33"/>
      <c r="BR46" s="33"/>
      <c r="BS46" s="33"/>
      <c r="BT46" s="37"/>
      <c r="BW46">
        <v>0</v>
      </c>
      <c r="BX46">
        <v>0</v>
      </c>
      <c r="BY46">
        <v>0</v>
      </c>
      <c r="BZ46" s="120">
        <f t="shared" si="30"/>
        <v>387.65999999999872</v>
      </c>
      <c r="CA46" s="120">
        <f t="shared" si="31"/>
        <v>0</v>
      </c>
      <c r="CB46" s="120">
        <f t="shared" si="32"/>
        <v>213.33999999999673</v>
      </c>
      <c r="CC46" s="120">
        <f t="shared" si="33"/>
        <v>363.48</v>
      </c>
      <c r="CD46" s="120">
        <f t="shared" si="34"/>
        <v>533.82000000001153</v>
      </c>
      <c r="CE46" s="120">
        <f t="shared" si="29"/>
        <v>256.849999999989</v>
      </c>
      <c r="CF46" s="120">
        <f t="shared" si="35"/>
        <v>456.6200000000058</v>
      </c>
      <c r="CG46" s="120">
        <f t="shared" si="36"/>
        <v>661.1599999999994</v>
      </c>
      <c r="CH46" s="120">
        <f t="shared" si="37"/>
        <v>1343.9799999999968</v>
      </c>
      <c r="CI46" s="120">
        <f t="shared" si="38"/>
        <v>2431.4700000000012</v>
      </c>
      <c r="CJ46" s="120">
        <f t="shared" si="39"/>
        <v>1718.1300000000028</v>
      </c>
      <c r="CK46" s="120">
        <f t="shared" si="11"/>
        <v>812.03000000000247</v>
      </c>
      <c r="CL46" s="120">
        <f t="shared" si="12"/>
        <v>0</v>
      </c>
      <c r="CM46" s="120">
        <f t="shared" si="13"/>
        <v>0</v>
      </c>
      <c r="CN46" s="120">
        <f t="shared" si="14"/>
        <v>0</v>
      </c>
      <c r="CO46" s="120">
        <f t="shared" si="15"/>
        <v>0</v>
      </c>
      <c r="CP46" s="120">
        <f t="shared" si="40"/>
        <v>0</v>
      </c>
      <c r="CQ46" s="120">
        <f t="shared" si="41"/>
        <v>0</v>
      </c>
      <c r="CR46" s="120">
        <f t="shared" si="18"/>
        <v>0</v>
      </c>
      <c r="CS46" s="120">
        <f t="shared" si="42"/>
        <v>0</v>
      </c>
      <c r="CT46" s="120">
        <f t="shared" si="43"/>
        <v>0</v>
      </c>
      <c r="CU46" s="120">
        <f t="shared" si="44"/>
        <v>0</v>
      </c>
      <c r="CV46" s="120">
        <f t="shared" si="45"/>
        <v>0</v>
      </c>
      <c r="CW46" s="120">
        <f t="shared" si="46"/>
        <v>0</v>
      </c>
      <c r="CX46">
        <f t="shared" si="47"/>
        <v>0</v>
      </c>
      <c r="CY46" s="120">
        <f t="shared" si="48"/>
        <v>8790.8800000000047</v>
      </c>
      <c r="CZ46" s="120">
        <f t="shared" si="49"/>
        <v>0</v>
      </c>
      <c r="DA46" s="134">
        <f t="shared" si="50"/>
        <v>1.6279504606228849E-2</v>
      </c>
      <c r="DB46" s="134">
        <f t="shared" si="51"/>
        <v>0</v>
      </c>
    </row>
    <row r="47" spans="1:106" x14ac:dyDescent="0.25">
      <c r="A47" s="112" t="s">
        <v>71</v>
      </c>
      <c r="B47" s="112" t="s">
        <v>71</v>
      </c>
      <c r="C47" s="46">
        <v>0</v>
      </c>
      <c r="D47" s="46">
        <v>0</v>
      </c>
      <c r="E47" s="46">
        <v>0</v>
      </c>
      <c r="F47" s="46"/>
      <c r="G47" s="46"/>
      <c r="H47" s="46"/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 t="e">
        <v>#N/A</v>
      </c>
      <c r="T47" s="46">
        <v>0</v>
      </c>
      <c r="U47" s="46">
        <v>0</v>
      </c>
      <c r="V47" s="46">
        <v>0</v>
      </c>
      <c r="W47" s="50">
        <v>0</v>
      </c>
      <c r="X47" s="46">
        <v>0</v>
      </c>
      <c r="Y47" s="46">
        <v>0</v>
      </c>
      <c r="Z47" s="46">
        <v>0</v>
      </c>
      <c r="AA47" s="46">
        <v>0</v>
      </c>
      <c r="AB47" s="46">
        <v>0</v>
      </c>
      <c r="AC47" s="46">
        <v>0</v>
      </c>
      <c r="AD47" s="46">
        <v>0</v>
      </c>
      <c r="AE47" s="46">
        <v>0</v>
      </c>
      <c r="AF47" s="46">
        <v>0</v>
      </c>
      <c r="AG47" s="46">
        <v>0</v>
      </c>
      <c r="AH47" s="46">
        <v>0</v>
      </c>
      <c r="AI47" s="46">
        <v>0</v>
      </c>
      <c r="AJ47" s="43">
        <v>0</v>
      </c>
      <c r="AK47" s="44">
        <v>0</v>
      </c>
      <c r="AL47" s="44">
        <v>0</v>
      </c>
      <c r="AM47" s="45">
        <v>0</v>
      </c>
      <c r="AN47" s="45">
        <v>0</v>
      </c>
      <c r="AO47" s="45">
        <v>0</v>
      </c>
      <c r="AP47" s="37">
        <v>0</v>
      </c>
      <c r="AQ47">
        <v>0</v>
      </c>
      <c r="AR47">
        <v>0</v>
      </c>
      <c r="AV47">
        <v>0</v>
      </c>
      <c r="AW47">
        <v>0</v>
      </c>
      <c r="AX47">
        <v>0</v>
      </c>
      <c r="AY47" s="33"/>
      <c r="AZ47" s="33"/>
      <c r="BA47" s="33"/>
      <c r="BB47" s="33">
        <v>0</v>
      </c>
      <c r="BC47" s="33">
        <v>0</v>
      </c>
      <c r="BD47" s="33">
        <v>0</v>
      </c>
      <c r="BE47" s="52">
        <v>0</v>
      </c>
      <c r="BF47" s="52">
        <v>0</v>
      </c>
      <c r="BG47" s="52">
        <v>0</v>
      </c>
      <c r="BH47" s="35">
        <v>0</v>
      </c>
      <c r="BI47" s="33">
        <v>0</v>
      </c>
      <c r="BJ47" s="35">
        <v>0</v>
      </c>
      <c r="BK47" s="36"/>
      <c r="BL47" s="36"/>
      <c r="BM47" s="36"/>
      <c r="BN47" s="33"/>
      <c r="BO47" s="33"/>
      <c r="BP47" s="33"/>
      <c r="BQ47" s="33"/>
      <c r="BR47" s="33"/>
      <c r="BS47" s="33"/>
      <c r="BT47" s="37"/>
      <c r="BW47">
        <v>0</v>
      </c>
      <c r="BX47">
        <v>0</v>
      </c>
      <c r="BY47">
        <v>0</v>
      </c>
      <c r="BZ47" s="120">
        <f t="shared" si="30"/>
        <v>0</v>
      </c>
      <c r="CA47" s="120">
        <f t="shared" si="31"/>
        <v>0</v>
      </c>
      <c r="CB47" s="120">
        <f t="shared" si="32"/>
        <v>0</v>
      </c>
      <c r="CC47" s="120">
        <f t="shared" si="33"/>
        <v>0</v>
      </c>
      <c r="CD47" s="120">
        <f t="shared" si="34"/>
        <v>0</v>
      </c>
      <c r="CE47" s="120">
        <f t="shared" si="29"/>
        <v>0</v>
      </c>
      <c r="CF47" s="120">
        <f t="shared" si="35"/>
        <v>0</v>
      </c>
      <c r="CG47" s="120">
        <f t="shared" si="36"/>
        <v>0</v>
      </c>
      <c r="CH47" s="120">
        <f t="shared" si="37"/>
        <v>0</v>
      </c>
      <c r="CI47" s="120">
        <f t="shared" si="38"/>
        <v>0</v>
      </c>
      <c r="CJ47" s="120">
        <f t="shared" si="39"/>
        <v>0</v>
      </c>
      <c r="CK47" s="120">
        <f t="shared" si="11"/>
        <v>0</v>
      </c>
      <c r="CL47" s="120">
        <f t="shared" si="12"/>
        <v>0</v>
      </c>
      <c r="CM47" s="120">
        <f t="shared" si="13"/>
        <v>0</v>
      </c>
      <c r="CN47" s="120">
        <f t="shared" si="14"/>
        <v>0</v>
      </c>
      <c r="CO47" s="120">
        <f t="shared" si="15"/>
        <v>0</v>
      </c>
      <c r="CP47" s="120">
        <f t="shared" si="40"/>
        <v>0</v>
      </c>
      <c r="CQ47" s="120">
        <f t="shared" si="41"/>
        <v>0</v>
      </c>
      <c r="CR47" s="120">
        <f t="shared" si="18"/>
        <v>0</v>
      </c>
      <c r="CS47" s="120">
        <f t="shared" si="42"/>
        <v>0</v>
      </c>
      <c r="CT47" s="120">
        <f t="shared" si="43"/>
        <v>0</v>
      </c>
      <c r="CU47" s="120">
        <f t="shared" si="44"/>
        <v>0</v>
      </c>
      <c r="CV47" s="120">
        <f t="shared" si="45"/>
        <v>0</v>
      </c>
      <c r="CW47" s="120">
        <f t="shared" si="46"/>
        <v>0</v>
      </c>
      <c r="CX47">
        <f t="shared" si="47"/>
        <v>0</v>
      </c>
      <c r="CY47" s="120">
        <f t="shared" si="48"/>
        <v>0</v>
      </c>
      <c r="CZ47" s="120">
        <f t="shared" si="49"/>
        <v>0</v>
      </c>
      <c r="DA47" s="134">
        <f t="shared" si="50"/>
        <v>0</v>
      </c>
      <c r="DB47" s="134">
        <f t="shared" si="51"/>
        <v>0</v>
      </c>
    </row>
    <row r="48" spans="1:106" x14ac:dyDescent="0.25">
      <c r="A48" s="112" t="s">
        <v>72</v>
      </c>
      <c r="B48" s="112" t="s">
        <v>72</v>
      </c>
      <c r="C48" s="46">
        <v>0</v>
      </c>
      <c r="D48" s="46">
        <v>0</v>
      </c>
      <c r="E48" s="46">
        <v>0</v>
      </c>
      <c r="F48" s="46"/>
      <c r="G48" s="46"/>
      <c r="H48" s="46"/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 t="e">
        <v>#N/A</v>
      </c>
      <c r="T48" s="46">
        <v>0</v>
      </c>
      <c r="U48" s="46">
        <v>0</v>
      </c>
      <c r="V48" s="46">
        <v>0</v>
      </c>
      <c r="W48" s="50">
        <v>0</v>
      </c>
      <c r="X48" s="46">
        <v>0</v>
      </c>
      <c r="Y48" s="46">
        <v>0</v>
      </c>
      <c r="Z48" s="46">
        <v>0</v>
      </c>
      <c r="AA48" s="46">
        <v>0</v>
      </c>
      <c r="AB48" s="46">
        <v>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3">
        <v>0</v>
      </c>
      <c r="AK48" s="44">
        <v>0</v>
      </c>
      <c r="AL48" s="44">
        <v>0</v>
      </c>
      <c r="AM48" s="45">
        <v>0</v>
      </c>
      <c r="AN48" s="45">
        <v>0</v>
      </c>
      <c r="AO48" s="45">
        <v>0</v>
      </c>
      <c r="AP48" s="37">
        <v>0</v>
      </c>
      <c r="AQ48">
        <v>0</v>
      </c>
      <c r="AR48">
        <v>0</v>
      </c>
      <c r="AV48">
        <v>0</v>
      </c>
      <c r="AW48">
        <v>0</v>
      </c>
      <c r="AX48">
        <v>0</v>
      </c>
      <c r="AY48" s="33"/>
      <c r="AZ48" s="33"/>
      <c r="BA48" s="33"/>
      <c r="BB48" s="33">
        <v>0</v>
      </c>
      <c r="BC48" s="33">
        <v>0</v>
      </c>
      <c r="BD48" s="33">
        <v>0</v>
      </c>
      <c r="BE48" s="52">
        <v>0</v>
      </c>
      <c r="BF48" s="52">
        <v>0</v>
      </c>
      <c r="BG48" s="52">
        <v>0</v>
      </c>
      <c r="BH48" s="35">
        <v>0</v>
      </c>
      <c r="BI48" s="33">
        <v>0</v>
      </c>
      <c r="BJ48" s="35">
        <v>0</v>
      </c>
      <c r="BK48" s="36"/>
      <c r="BL48" s="36"/>
      <c r="BM48" s="36"/>
      <c r="BN48" s="33"/>
      <c r="BO48" s="33"/>
      <c r="BP48" s="33"/>
      <c r="BQ48" s="33"/>
      <c r="BR48" s="33"/>
      <c r="BS48" s="33"/>
      <c r="BT48" s="37"/>
      <c r="BW48">
        <v>0</v>
      </c>
      <c r="BX48">
        <v>0</v>
      </c>
      <c r="BY48">
        <v>0</v>
      </c>
      <c r="BZ48" s="120">
        <f t="shared" si="30"/>
        <v>0</v>
      </c>
      <c r="CA48" s="120">
        <f t="shared" si="31"/>
        <v>0</v>
      </c>
      <c r="CB48" s="120">
        <f t="shared" si="32"/>
        <v>0</v>
      </c>
      <c r="CC48" s="120">
        <f t="shared" si="33"/>
        <v>0</v>
      </c>
      <c r="CD48" s="120">
        <f t="shared" si="34"/>
        <v>0</v>
      </c>
      <c r="CE48" s="120">
        <f t="shared" si="29"/>
        <v>0</v>
      </c>
      <c r="CF48" s="120">
        <f t="shared" si="35"/>
        <v>0</v>
      </c>
      <c r="CG48" s="120">
        <f t="shared" si="36"/>
        <v>0</v>
      </c>
      <c r="CH48" s="120">
        <f t="shared" si="37"/>
        <v>0</v>
      </c>
      <c r="CI48" s="120">
        <f t="shared" si="38"/>
        <v>0</v>
      </c>
      <c r="CJ48" s="120">
        <f t="shared" si="39"/>
        <v>0</v>
      </c>
      <c r="CK48" s="120">
        <f t="shared" si="11"/>
        <v>0</v>
      </c>
      <c r="CL48" s="120">
        <f t="shared" si="12"/>
        <v>0</v>
      </c>
      <c r="CM48" s="120">
        <f t="shared" si="13"/>
        <v>0</v>
      </c>
      <c r="CN48" s="120">
        <f t="shared" si="14"/>
        <v>0</v>
      </c>
      <c r="CO48" s="120">
        <f t="shared" si="15"/>
        <v>0</v>
      </c>
      <c r="CP48" s="120">
        <f t="shared" si="40"/>
        <v>0</v>
      </c>
      <c r="CQ48" s="120">
        <f t="shared" si="41"/>
        <v>0</v>
      </c>
      <c r="CR48" s="120">
        <f t="shared" si="18"/>
        <v>0</v>
      </c>
      <c r="CS48" s="120">
        <f t="shared" si="42"/>
        <v>0</v>
      </c>
      <c r="CT48" s="120">
        <f t="shared" si="43"/>
        <v>0</v>
      </c>
      <c r="CU48" s="120">
        <f t="shared" si="44"/>
        <v>0</v>
      </c>
      <c r="CV48" s="120">
        <f t="shared" si="45"/>
        <v>0</v>
      </c>
      <c r="CW48" s="120">
        <f t="shared" si="46"/>
        <v>0</v>
      </c>
      <c r="CX48">
        <f t="shared" si="47"/>
        <v>0</v>
      </c>
      <c r="CY48" s="120">
        <f t="shared" si="48"/>
        <v>0</v>
      </c>
      <c r="CZ48" s="120">
        <f t="shared" si="49"/>
        <v>0</v>
      </c>
      <c r="DA48" s="134">
        <f t="shared" si="50"/>
        <v>0</v>
      </c>
      <c r="DB48" s="134">
        <f t="shared" si="51"/>
        <v>0</v>
      </c>
    </row>
    <row r="49" spans="1:106" x14ac:dyDescent="0.25">
      <c r="A49" s="112" t="s">
        <v>74</v>
      </c>
      <c r="B49" s="112" t="s">
        <v>74</v>
      </c>
      <c r="C49" s="46">
        <v>0</v>
      </c>
      <c r="D49" s="46">
        <v>0</v>
      </c>
      <c r="E49" s="46">
        <v>0</v>
      </c>
      <c r="F49" s="48">
        <v>73.499999999999659</v>
      </c>
      <c r="G49" s="46">
        <v>1</v>
      </c>
      <c r="H49" s="46">
        <v>6.5900800000000004</v>
      </c>
      <c r="I49" s="46">
        <v>263.66000000000054</v>
      </c>
      <c r="J49" s="46">
        <v>4</v>
      </c>
      <c r="K49" s="46">
        <v>25.185075999999999</v>
      </c>
      <c r="L49" s="47">
        <v>220.91000000000008</v>
      </c>
      <c r="M49" s="46">
        <v>3</v>
      </c>
      <c r="N49" s="46">
        <v>20.538525</v>
      </c>
      <c r="O49" s="46">
        <v>315.72000000000241</v>
      </c>
      <c r="P49" s="46">
        <v>5</v>
      </c>
      <c r="Q49" s="49">
        <v>28.529247999999999</v>
      </c>
      <c r="R49" s="46">
        <v>465.15999999999644</v>
      </c>
      <c r="S49" s="46">
        <v>7</v>
      </c>
      <c r="T49" s="46">
        <v>44.680059</v>
      </c>
      <c r="U49" s="46">
        <v>301.78000000000065</v>
      </c>
      <c r="V49" s="46">
        <v>5</v>
      </c>
      <c r="W49" s="50">
        <v>28.276129999999998</v>
      </c>
      <c r="X49" s="46">
        <v>0</v>
      </c>
      <c r="Y49" s="46">
        <v>0</v>
      </c>
      <c r="Z49" s="46">
        <v>0</v>
      </c>
      <c r="AA49" s="46">
        <v>0</v>
      </c>
      <c r="AB49" s="46">
        <v>0</v>
      </c>
      <c r="AC49" s="46">
        <v>0</v>
      </c>
      <c r="AD49" s="46">
        <v>0</v>
      </c>
      <c r="AE49" s="46">
        <v>0</v>
      </c>
      <c r="AF49" s="46">
        <v>0</v>
      </c>
      <c r="AG49" s="46">
        <v>0</v>
      </c>
      <c r="AH49" s="46">
        <v>0</v>
      </c>
      <c r="AI49" s="46">
        <v>0</v>
      </c>
      <c r="AJ49" s="43">
        <v>0</v>
      </c>
      <c r="AK49" s="44">
        <v>0</v>
      </c>
      <c r="AL49" s="44">
        <v>0</v>
      </c>
      <c r="AM49" s="45">
        <v>0</v>
      </c>
      <c r="AN49" s="45">
        <v>0</v>
      </c>
      <c r="AO49" s="45">
        <v>0</v>
      </c>
      <c r="AP49" s="37">
        <v>59.339999999999989</v>
      </c>
      <c r="AQ49">
        <v>1</v>
      </c>
      <c r="AR49">
        <v>3560400</v>
      </c>
      <c r="AS49">
        <v>0</v>
      </c>
      <c r="AT49">
        <v>2</v>
      </c>
      <c r="AU49">
        <v>0</v>
      </c>
      <c r="AV49">
        <v>197.58999999999997</v>
      </c>
      <c r="AW49">
        <v>6</v>
      </c>
      <c r="AX49">
        <v>18193700</v>
      </c>
      <c r="AY49" s="33">
        <v>373.71000000000026</v>
      </c>
      <c r="AZ49" s="33">
        <v>2</v>
      </c>
      <c r="BA49" s="33">
        <v>36646980</v>
      </c>
      <c r="BB49" s="33">
        <v>240.38000000000045</v>
      </c>
      <c r="BC49" s="33">
        <v>4</v>
      </c>
      <c r="BD49" s="33">
        <v>27066036</v>
      </c>
      <c r="BE49" s="34">
        <v>415.05999999999881</v>
      </c>
      <c r="BF49" s="34">
        <v>8</v>
      </c>
      <c r="BG49" s="34">
        <v>48766700</v>
      </c>
      <c r="BH49" s="35">
        <v>0</v>
      </c>
      <c r="BI49" s="33">
        <v>0</v>
      </c>
      <c r="BJ49" s="35">
        <v>0</v>
      </c>
      <c r="BK49" s="36">
        <v>389.99000000000206</v>
      </c>
      <c r="BL49" s="36">
        <v>7</v>
      </c>
      <c r="BM49" s="36">
        <v>44576622</v>
      </c>
      <c r="BN49" s="33">
        <v>130.46999999999935</v>
      </c>
      <c r="BO49" s="33">
        <v>2</v>
      </c>
      <c r="BP49" s="33">
        <v>14749800</v>
      </c>
      <c r="BQ49" s="33">
        <v>110.55000000000155</v>
      </c>
      <c r="BR49" s="33">
        <v>2</v>
      </c>
      <c r="BS49" s="33">
        <v>12815670</v>
      </c>
      <c r="BT49" s="37">
        <v>128.44000000000005</v>
      </c>
      <c r="BU49">
        <v>2</v>
      </c>
      <c r="BV49">
        <v>10922400</v>
      </c>
      <c r="BW49">
        <v>0</v>
      </c>
      <c r="BX49">
        <v>0</v>
      </c>
      <c r="BY49">
        <v>0</v>
      </c>
      <c r="BZ49" s="120">
        <f t="shared" si="30"/>
        <v>0</v>
      </c>
      <c r="CA49" s="120">
        <f t="shared" si="31"/>
        <v>73.499999999999659</v>
      </c>
      <c r="CB49" s="120">
        <f t="shared" si="32"/>
        <v>263.66000000000054</v>
      </c>
      <c r="CC49" s="120">
        <f t="shared" si="33"/>
        <v>220.91000000000008</v>
      </c>
      <c r="CD49" s="120">
        <f t="shared" si="34"/>
        <v>315.72000000000241</v>
      </c>
      <c r="CE49" s="120">
        <f t="shared" si="29"/>
        <v>465.15999999999644</v>
      </c>
      <c r="CF49" s="120">
        <f t="shared" si="35"/>
        <v>301.78000000000065</v>
      </c>
      <c r="CG49" s="120">
        <f t="shared" si="36"/>
        <v>0</v>
      </c>
      <c r="CH49" s="120">
        <f t="shared" si="37"/>
        <v>0</v>
      </c>
      <c r="CI49" s="120">
        <f t="shared" si="38"/>
        <v>0</v>
      </c>
      <c r="CJ49" s="120">
        <f t="shared" si="39"/>
        <v>0</v>
      </c>
      <c r="CK49" s="120">
        <f t="shared" si="11"/>
        <v>0</v>
      </c>
      <c r="CL49" s="120">
        <f t="shared" si="12"/>
        <v>0</v>
      </c>
      <c r="CM49" s="120">
        <f t="shared" si="13"/>
        <v>59.339999999999989</v>
      </c>
      <c r="CN49" s="120">
        <f t="shared" si="14"/>
        <v>0</v>
      </c>
      <c r="CO49" s="120">
        <f t="shared" si="15"/>
        <v>197.58999999999997</v>
      </c>
      <c r="CP49" s="120">
        <f t="shared" si="40"/>
        <v>373.71000000000026</v>
      </c>
      <c r="CQ49" s="120">
        <f t="shared" si="41"/>
        <v>240.38000000000045</v>
      </c>
      <c r="CR49" s="120">
        <f t="shared" si="18"/>
        <v>415.05999999999881</v>
      </c>
      <c r="CS49" s="120">
        <f t="shared" si="42"/>
        <v>0</v>
      </c>
      <c r="CT49" s="120">
        <f t="shared" si="43"/>
        <v>389.99000000000206</v>
      </c>
      <c r="CU49" s="120">
        <f t="shared" si="44"/>
        <v>130.46999999999935</v>
      </c>
      <c r="CV49" s="120">
        <f t="shared" si="45"/>
        <v>110.55000000000155</v>
      </c>
      <c r="CW49" s="120">
        <f t="shared" si="46"/>
        <v>128.44000000000005</v>
      </c>
      <c r="CX49" s="37">
        <f t="shared" si="47"/>
        <v>0</v>
      </c>
      <c r="CY49" s="120">
        <f t="shared" si="48"/>
        <v>1640.7299999999998</v>
      </c>
      <c r="CZ49" s="120">
        <f t="shared" si="49"/>
        <v>2045.5300000000025</v>
      </c>
      <c r="DA49" s="134">
        <f t="shared" si="50"/>
        <v>3.0384070300786548E-3</v>
      </c>
      <c r="DB49" s="134">
        <f t="shared" si="51"/>
        <v>6.4483809145830804E-3</v>
      </c>
    </row>
    <row r="50" spans="1:106" x14ac:dyDescent="0.25">
      <c r="A50" s="112" t="s">
        <v>69</v>
      </c>
      <c r="B50" s="112" t="s">
        <v>69</v>
      </c>
      <c r="C50" s="46">
        <v>487.99999999999636</v>
      </c>
      <c r="D50" s="46">
        <v>10</v>
      </c>
      <c r="E50" s="46">
        <v>41.93479</v>
      </c>
      <c r="F50" s="48">
        <v>1006.9999999999982</v>
      </c>
      <c r="G50" s="46">
        <v>19</v>
      </c>
      <c r="H50" s="46">
        <v>63.27328</v>
      </c>
      <c r="I50" s="46">
        <v>391.49999999999636</v>
      </c>
      <c r="J50" s="46">
        <v>9</v>
      </c>
      <c r="K50" s="46">
        <v>34.37068</v>
      </c>
      <c r="L50" s="47">
        <v>655.10000000000582</v>
      </c>
      <c r="M50" s="46">
        <v>15</v>
      </c>
      <c r="N50" s="46">
        <v>57.141779999999997</v>
      </c>
      <c r="O50" s="46">
        <v>379.80000000000109</v>
      </c>
      <c r="P50" s="46">
        <v>9</v>
      </c>
      <c r="Q50" s="49">
        <v>33.915260000000004</v>
      </c>
      <c r="R50" s="46">
        <v>595.70000000000437</v>
      </c>
      <c r="S50" s="46">
        <v>14</v>
      </c>
      <c r="T50" s="46">
        <v>51.473770000000002</v>
      </c>
      <c r="U50" s="46">
        <v>410.30000000000473</v>
      </c>
      <c r="V50" s="46">
        <v>10</v>
      </c>
      <c r="W50" s="50">
        <v>36.805779999999999</v>
      </c>
      <c r="X50" s="49">
        <v>240.899999999996</v>
      </c>
      <c r="Y50" s="46">
        <v>7</v>
      </c>
      <c r="Z50" s="46">
        <v>20.963000000000001</v>
      </c>
      <c r="AA50" s="46">
        <v>713.80000000000109</v>
      </c>
      <c r="AB50" s="46">
        <v>19</v>
      </c>
      <c r="AC50" s="46">
        <v>76231200</v>
      </c>
      <c r="AD50" s="46">
        <v>684.89999999999964</v>
      </c>
      <c r="AE50" s="46">
        <v>18</v>
      </c>
      <c r="AF50" s="46">
        <v>78197000</v>
      </c>
      <c r="AG50" s="46">
        <v>364.19999999998618</v>
      </c>
      <c r="AH50" s="46">
        <v>10</v>
      </c>
      <c r="AI50" s="46">
        <v>40604300</v>
      </c>
      <c r="AJ50" s="43">
        <v>80.200000000011642</v>
      </c>
      <c r="AK50" s="44">
        <v>2</v>
      </c>
      <c r="AL50" s="44">
        <v>8332500</v>
      </c>
      <c r="AM50" s="45">
        <v>449.40000000000146</v>
      </c>
      <c r="AN50" s="45">
        <v>11</v>
      </c>
      <c r="AO50" s="45">
        <v>47282300</v>
      </c>
      <c r="AP50" s="37">
        <v>0</v>
      </c>
      <c r="AQ50">
        <v>11</v>
      </c>
      <c r="AR50">
        <v>43973950</v>
      </c>
      <c r="AS50">
        <v>519.99999999999454</v>
      </c>
      <c r="AT50">
        <v>0</v>
      </c>
      <c r="AU50">
        <v>0</v>
      </c>
      <c r="AV50">
        <v>48.900000000005093</v>
      </c>
      <c r="AW50">
        <v>1</v>
      </c>
      <c r="AX50">
        <v>5439000</v>
      </c>
      <c r="AY50" s="33">
        <v>319.80000000000109</v>
      </c>
      <c r="AZ50" s="33">
        <v>7</v>
      </c>
      <c r="BA50" s="33">
        <v>38557000</v>
      </c>
      <c r="BB50" s="33">
        <v>196.19999999999709</v>
      </c>
      <c r="BC50" s="33">
        <v>4</v>
      </c>
      <c r="BD50" s="33">
        <v>22391200</v>
      </c>
      <c r="BE50" s="34">
        <v>306.10000000000582</v>
      </c>
      <c r="BF50" s="34">
        <v>6</v>
      </c>
      <c r="BG50" s="34">
        <v>35054200</v>
      </c>
      <c r="BH50" s="35">
        <v>167.99999999998909</v>
      </c>
      <c r="BI50" s="33">
        <v>3</v>
      </c>
      <c r="BJ50" s="35">
        <v>18580400</v>
      </c>
      <c r="BK50" s="36">
        <v>122.1</v>
      </c>
      <c r="BL50" s="36">
        <v>2</v>
      </c>
      <c r="BM50" s="36">
        <v>13690200</v>
      </c>
      <c r="BN50" s="33">
        <v>328.10000000000582</v>
      </c>
      <c r="BO50" s="33">
        <v>7</v>
      </c>
      <c r="BP50" s="33">
        <v>39244000</v>
      </c>
      <c r="BQ50" s="33"/>
      <c r="BR50" s="33"/>
      <c r="BS50" s="33"/>
      <c r="BT50" s="37"/>
      <c r="BW50">
        <v>0</v>
      </c>
      <c r="BX50">
        <v>0</v>
      </c>
      <c r="BY50">
        <v>0</v>
      </c>
      <c r="BZ50" s="120">
        <f t="shared" si="30"/>
        <v>487.99999999999636</v>
      </c>
      <c r="CA50" s="120">
        <f t="shared" si="31"/>
        <v>1006.9999999999982</v>
      </c>
      <c r="CB50" s="120">
        <f t="shared" si="32"/>
        <v>391.49999999999636</v>
      </c>
      <c r="CC50" s="120">
        <f t="shared" si="33"/>
        <v>655.10000000000582</v>
      </c>
      <c r="CD50" s="120">
        <f t="shared" si="34"/>
        <v>379.80000000000109</v>
      </c>
      <c r="CE50" s="120">
        <f t="shared" si="29"/>
        <v>595.70000000000437</v>
      </c>
      <c r="CF50" s="120">
        <f t="shared" si="35"/>
        <v>410.30000000000473</v>
      </c>
      <c r="CG50" s="120">
        <f t="shared" si="36"/>
        <v>240.899999999996</v>
      </c>
      <c r="CH50" s="120">
        <f t="shared" si="37"/>
        <v>713.80000000000109</v>
      </c>
      <c r="CI50" s="120">
        <f t="shared" si="38"/>
        <v>684.89999999999964</v>
      </c>
      <c r="CJ50" s="120">
        <f t="shared" si="39"/>
        <v>364.19999999998618</v>
      </c>
      <c r="CK50" s="120">
        <f t="shared" si="11"/>
        <v>80.200000000011642</v>
      </c>
      <c r="CL50" s="120">
        <f t="shared" si="12"/>
        <v>449.40000000000146</v>
      </c>
      <c r="CM50" s="120">
        <f t="shared" si="13"/>
        <v>0</v>
      </c>
      <c r="CN50" s="120">
        <f t="shared" si="14"/>
        <v>519.99999999999454</v>
      </c>
      <c r="CO50" s="120">
        <f t="shared" si="15"/>
        <v>48.900000000005093</v>
      </c>
      <c r="CP50" s="120">
        <f t="shared" si="40"/>
        <v>319.80000000000109</v>
      </c>
      <c r="CQ50" s="120">
        <f t="shared" si="41"/>
        <v>196.19999999999709</v>
      </c>
      <c r="CR50" s="120">
        <f t="shared" si="18"/>
        <v>306.10000000000582</v>
      </c>
      <c r="CS50" s="120">
        <f t="shared" si="42"/>
        <v>167.99999999998909</v>
      </c>
      <c r="CT50" s="120">
        <f t="shared" si="43"/>
        <v>122.1</v>
      </c>
      <c r="CU50" s="120">
        <f t="shared" si="44"/>
        <v>328.10000000000582</v>
      </c>
      <c r="CV50" s="120">
        <f t="shared" si="45"/>
        <v>0</v>
      </c>
      <c r="CW50" s="120">
        <f t="shared" si="46"/>
        <v>0</v>
      </c>
      <c r="CX50" s="37">
        <f t="shared" si="47"/>
        <v>0</v>
      </c>
      <c r="CY50" s="120">
        <f t="shared" si="48"/>
        <v>5972.8000000000065</v>
      </c>
      <c r="CZ50" s="120">
        <f t="shared" si="49"/>
        <v>2009.1999999999985</v>
      </c>
      <c r="DA50" s="134">
        <f t="shared" si="50"/>
        <v>1.1060806780673121E-2</v>
      </c>
      <c r="DB50" s="134">
        <f t="shared" si="51"/>
        <v>6.333853296495431E-3</v>
      </c>
    </row>
    <row r="51" spans="1:106" x14ac:dyDescent="0.25">
      <c r="A51" s="66" t="s">
        <v>42</v>
      </c>
      <c r="B51" s="66" t="s">
        <v>42</v>
      </c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8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9">
        <v>54664</v>
      </c>
      <c r="AK51" s="70"/>
      <c r="AL51" s="71">
        <v>5792193004</v>
      </c>
      <c r="AM51" s="72">
        <v>50748</v>
      </c>
      <c r="AN51" s="73"/>
      <c r="AO51" s="72">
        <v>8042386075</v>
      </c>
      <c r="AP51" s="74">
        <v>32301.609999999953</v>
      </c>
      <c r="AQ51" s="67"/>
      <c r="AR51" s="67"/>
      <c r="AS51" s="67">
        <v>24995</v>
      </c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>
        <v>0.65744946283445849</v>
      </c>
      <c r="BF51" s="67"/>
      <c r="BG51" s="67"/>
      <c r="BH51" s="67"/>
      <c r="BI51" s="67"/>
      <c r="BJ51" s="67"/>
      <c r="BK51" s="75"/>
      <c r="BL51" s="75"/>
      <c r="BM51" s="75"/>
      <c r="BN51" s="67">
        <v>274.64000000000038</v>
      </c>
      <c r="BO51" s="67">
        <v>6</v>
      </c>
      <c r="BP51" s="67">
        <v>40243994</v>
      </c>
      <c r="BQ51" s="67">
        <v>549.28000000000077</v>
      </c>
      <c r="BR51" s="67">
        <v>12</v>
      </c>
      <c r="BS51" s="67">
        <v>91115617</v>
      </c>
      <c r="BT51" s="37">
        <v>890.90999999999951</v>
      </c>
      <c r="BU51">
        <v>8</v>
      </c>
      <c r="BV51">
        <v>49102416</v>
      </c>
      <c r="BW51">
        <v>253.57000000000016</v>
      </c>
      <c r="BX51">
        <v>5</v>
      </c>
      <c r="BY51">
        <v>38644290</v>
      </c>
      <c r="BZ51" s="120">
        <f t="shared" si="30"/>
        <v>0</v>
      </c>
      <c r="CA51" s="120">
        <f t="shared" si="31"/>
        <v>0</v>
      </c>
      <c r="CB51" s="120">
        <f t="shared" si="32"/>
        <v>0</v>
      </c>
      <c r="CC51" s="120">
        <f t="shared" si="33"/>
        <v>0</v>
      </c>
      <c r="CD51" s="120">
        <f t="shared" si="34"/>
        <v>0</v>
      </c>
      <c r="CE51" s="120">
        <f t="shared" si="29"/>
        <v>0</v>
      </c>
      <c r="CF51" s="120">
        <f t="shared" si="35"/>
        <v>0</v>
      </c>
      <c r="CG51" s="120">
        <f t="shared" si="36"/>
        <v>0</v>
      </c>
      <c r="CH51" s="120">
        <f t="shared" si="37"/>
        <v>0</v>
      </c>
      <c r="CI51" s="120">
        <f t="shared" si="38"/>
        <v>0</v>
      </c>
      <c r="CJ51" s="120">
        <f t="shared" si="39"/>
        <v>0</v>
      </c>
      <c r="CK51" s="120"/>
      <c r="CL51" s="120"/>
      <c r="CM51" s="120"/>
      <c r="CN51" s="120"/>
      <c r="CO51" s="120"/>
      <c r="CP51" s="120">
        <f t="shared" si="40"/>
        <v>0</v>
      </c>
      <c r="CQ51" s="120">
        <f t="shared" si="41"/>
        <v>0</v>
      </c>
      <c r="CR51" s="120"/>
      <c r="CS51" s="120">
        <f t="shared" si="42"/>
        <v>0</v>
      </c>
      <c r="CT51" s="120">
        <f t="shared" si="43"/>
        <v>0</v>
      </c>
      <c r="CU51" s="120">
        <f t="shared" si="44"/>
        <v>274.64000000000038</v>
      </c>
      <c r="CV51" s="120">
        <f t="shared" si="45"/>
        <v>549.28000000000077</v>
      </c>
      <c r="CW51" s="120">
        <f t="shared" si="46"/>
        <v>890.90999999999951</v>
      </c>
      <c r="CX51" s="37">
        <f t="shared" si="47"/>
        <v>253.57000000000016</v>
      </c>
      <c r="CY51" s="120">
        <f t="shared" si="48"/>
        <v>0</v>
      </c>
      <c r="CZ51" s="120">
        <f t="shared" si="49"/>
        <v>1968.400000000001</v>
      </c>
      <c r="DA51" s="134">
        <f t="shared" si="50"/>
        <v>0</v>
      </c>
      <c r="DB51" s="134">
        <f t="shared" si="51"/>
        <v>6.2052343364630809E-3</v>
      </c>
    </row>
    <row r="52" spans="1:106" x14ac:dyDescent="0.25">
      <c r="A52" s="112" t="s">
        <v>82</v>
      </c>
      <c r="B52" s="112" t="s">
        <v>82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>
        <v>0</v>
      </c>
      <c r="S52" s="46">
        <v>0</v>
      </c>
      <c r="T52" s="46">
        <v>0</v>
      </c>
      <c r="U52" s="46"/>
      <c r="V52" s="46"/>
      <c r="W52" s="50"/>
      <c r="X52" s="46"/>
      <c r="Y52" s="46"/>
      <c r="Z52" s="46"/>
      <c r="AA52" s="46">
        <v>252.49999999999983</v>
      </c>
      <c r="AB52" s="46">
        <v>3</v>
      </c>
      <c r="AC52" s="46">
        <v>24640000</v>
      </c>
      <c r="AD52" s="46">
        <v>391.7</v>
      </c>
      <c r="AE52" s="46">
        <v>7</v>
      </c>
      <c r="AF52" s="46">
        <v>37880000</v>
      </c>
      <c r="AG52" s="46">
        <v>412.4000000000035</v>
      </c>
      <c r="AH52" s="46">
        <v>7</v>
      </c>
      <c r="AI52" s="46">
        <v>40700000</v>
      </c>
      <c r="AJ52" s="43">
        <v>498.49999999999704</v>
      </c>
      <c r="AK52" s="44">
        <v>8</v>
      </c>
      <c r="AL52" s="44">
        <v>48999000</v>
      </c>
      <c r="AM52" s="45">
        <v>107.20000000000277</v>
      </c>
      <c r="AN52" s="45">
        <v>2</v>
      </c>
      <c r="AO52" s="45">
        <v>10241000</v>
      </c>
      <c r="AP52" s="37">
        <v>107.59999999999604</v>
      </c>
      <c r="AQ52">
        <v>2</v>
      </c>
      <c r="AR52">
        <v>10450000</v>
      </c>
      <c r="AS52">
        <v>147.10000000000105</v>
      </c>
      <c r="AT52">
        <v>2</v>
      </c>
      <c r="AU52">
        <v>14300000</v>
      </c>
      <c r="AV52">
        <v>120.599999999999</v>
      </c>
      <c r="AW52">
        <v>2</v>
      </c>
      <c r="AX52">
        <v>13100000</v>
      </c>
      <c r="AY52" s="33">
        <v>176.59999999999832</v>
      </c>
      <c r="AZ52" s="33">
        <v>3</v>
      </c>
      <c r="BA52" s="33">
        <v>18550000</v>
      </c>
      <c r="BB52" s="33">
        <v>190.10000000000537</v>
      </c>
      <c r="BC52" s="33">
        <v>3</v>
      </c>
      <c r="BD52" s="33">
        <v>21300000</v>
      </c>
      <c r="BE52" s="34">
        <v>518.19999999999436</v>
      </c>
      <c r="BF52" s="34">
        <v>6</v>
      </c>
      <c r="BG52" s="34">
        <v>54250000</v>
      </c>
      <c r="BH52" s="35">
        <v>144.40000000000236</v>
      </c>
      <c r="BI52" s="33">
        <v>2</v>
      </c>
      <c r="BJ52" s="35">
        <v>14655000</v>
      </c>
      <c r="BK52" s="36">
        <v>137.90000000000146</v>
      </c>
      <c r="BL52" s="36">
        <v>2</v>
      </c>
      <c r="BM52" s="36">
        <v>13925000</v>
      </c>
      <c r="BN52" s="33"/>
      <c r="BO52" s="33"/>
      <c r="BP52" s="33"/>
      <c r="BQ52" s="33">
        <v>122.09999999999627</v>
      </c>
      <c r="BR52" s="33">
        <v>2</v>
      </c>
      <c r="BS52" s="33">
        <v>13850000</v>
      </c>
      <c r="BT52" s="37">
        <v>54.600000000005821</v>
      </c>
      <c r="BU52">
        <v>1</v>
      </c>
      <c r="BV52">
        <v>6415000</v>
      </c>
      <c r="BW52">
        <v>0</v>
      </c>
      <c r="BX52">
        <v>0</v>
      </c>
      <c r="BY52">
        <v>0</v>
      </c>
      <c r="BZ52" s="120">
        <f t="shared" si="30"/>
        <v>0</v>
      </c>
      <c r="CA52" s="120">
        <f t="shared" si="31"/>
        <v>0</v>
      </c>
      <c r="CB52" s="120">
        <f t="shared" si="32"/>
        <v>0</v>
      </c>
      <c r="CC52" s="120">
        <f t="shared" si="33"/>
        <v>0</v>
      </c>
      <c r="CD52" s="120">
        <f t="shared" si="34"/>
        <v>0</v>
      </c>
      <c r="CE52" s="120">
        <f t="shared" si="29"/>
        <v>0</v>
      </c>
      <c r="CF52" s="120">
        <f t="shared" si="35"/>
        <v>0</v>
      </c>
      <c r="CG52" s="120">
        <f t="shared" si="36"/>
        <v>0</v>
      </c>
      <c r="CH52" s="120">
        <f t="shared" si="37"/>
        <v>252.49999999999983</v>
      </c>
      <c r="CI52" s="120">
        <f t="shared" si="38"/>
        <v>391.7</v>
      </c>
      <c r="CJ52" s="120">
        <f t="shared" si="39"/>
        <v>412.4000000000035</v>
      </c>
      <c r="CK52" s="120">
        <f t="shared" ref="CK52:CK63" si="52">AJ52</f>
        <v>498.49999999999704</v>
      </c>
      <c r="CL52" s="120">
        <f t="shared" ref="CL52:CL63" si="53">AM52</f>
        <v>107.20000000000277</v>
      </c>
      <c r="CM52" s="120">
        <f t="shared" ref="CM52:CM63" si="54">AP52</f>
        <v>107.59999999999604</v>
      </c>
      <c r="CN52" s="120">
        <f t="shared" ref="CN52:CN63" si="55">AS52</f>
        <v>147.10000000000105</v>
      </c>
      <c r="CO52" s="120">
        <f t="shared" ref="CO52:CO63" si="56">AV52</f>
        <v>120.599999999999</v>
      </c>
      <c r="CP52" s="120">
        <f t="shared" si="40"/>
        <v>176.59999999999832</v>
      </c>
      <c r="CQ52" s="120">
        <f t="shared" si="41"/>
        <v>190.10000000000537</v>
      </c>
      <c r="CR52" s="120">
        <f t="shared" ref="CR52:CR63" si="57">BE52</f>
        <v>518.19999999999436</v>
      </c>
      <c r="CS52" s="120">
        <f t="shared" si="42"/>
        <v>144.40000000000236</v>
      </c>
      <c r="CT52" s="120">
        <f t="shared" si="43"/>
        <v>137.90000000000146</v>
      </c>
      <c r="CU52" s="120">
        <f t="shared" si="44"/>
        <v>0</v>
      </c>
      <c r="CV52" s="120">
        <f t="shared" si="45"/>
        <v>122.09999999999627</v>
      </c>
      <c r="CW52" s="120">
        <f t="shared" si="46"/>
        <v>54.600000000005821</v>
      </c>
      <c r="CX52" s="37">
        <f t="shared" si="47"/>
        <v>0</v>
      </c>
      <c r="CY52" s="120">
        <f t="shared" si="48"/>
        <v>1662.3000000000031</v>
      </c>
      <c r="CZ52" s="120">
        <f t="shared" si="49"/>
        <v>1719.2</v>
      </c>
      <c r="DA52" s="134">
        <f t="shared" si="50"/>
        <v>3.0783517130178384E-3</v>
      </c>
      <c r="DB52" s="134">
        <f t="shared" si="51"/>
        <v>5.4196499041085774E-3</v>
      </c>
    </row>
    <row r="53" spans="1:106" x14ac:dyDescent="0.25">
      <c r="A53" s="112" t="s">
        <v>88</v>
      </c>
      <c r="B53" s="112" t="s">
        <v>88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>
        <v>0</v>
      </c>
      <c r="S53" s="46">
        <v>0</v>
      </c>
      <c r="T53" s="46">
        <v>0</v>
      </c>
      <c r="U53" s="46">
        <v>113.05999999999997</v>
      </c>
      <c r="V53" s="46">
        <v>1</v>
      </c>
      <c r="W53" s="50">
        <v>22.611999999999998</v>
      </c>
      <c r="X53" s="46">
        <v>0</v>
      </c>
      <c r="Y53" s="46">
        <v>1</v>
      </c>
      <c r="Z53" s="46">
        <v>0</v>
      </c>
      <c r="AA53" s="46">
        <v>0</v>
      </c>
      <c r="AB53" s="46">
        <v>0</v>
      </c>
      <c r="AC53" s="46">
        <v>0</v>
      </c>
      <c r="AD53" s="46">
        <v>0</v>
      </c>
      <c r="AE53" s="46">
        <v>0</v>
      </c>
      <c r="AF53" s="46">
        <v>0</v>
      </c>
      <c r="AG53" s="46">
        <v>0</v>
      </c>
      <c r="AH53" s="46">
        <v>0</v>
      </c>
      <c r="AI53" s="46">
        <v>0</v>
      </c>
      <c r="AJ53" s="43">
        <v>0</v>
      </c>
      <c r="AK53" s="44">
        <v>0</v>
      </c>
      <c r="AL53" s="44">
        <v>0</v>
      </c>
      <c r="AM53" s="45">
        <v>0</v>
      </c>
      <c r="AN53" s="45">
        <v>1</v>
      </c>
      <c r="AO53" s="45">
        <v>0</v>
      </c>
      <c r="AP53" s="37">
        <v>0</v>
      </c>
      <c r="AQ53">
        <v>0</v>
      </c>
      <c r="AR53">
        <v>0</v>
      </c>
      <c r="AS53">
        <v>175.29999999999876</v>
      </c>
      <c r="AT53">
        <v>3</v>
      </c>
      <c r="AU53">
        <v>15541765</v>
      </c>
      <c r="AV53">
        <v>308.50000000000006</v>
      </c>
      <c r="AW53">
        <v>4</v>
      </c>
      <c r="AX53">
        <v>71081615</v>
      </c>
      <c r="AY53" s="33">
        <v>129.60000000000002</v>
      </c>
      <c r="AZ53" s="33">
        <v>1</v>
      </c>
      <c r="BA53" s="33">
        <v>22680000</v>
      </c>
      <c r="BB53" s="33">
        <v>0</v>
      </c>
      <c r="BC53" s="33">
        <v>0</v>
      </c>
      <c r="BD53" s="33">
        <v>0</v>
      </c>
      <c r="BE53" s="34">
        <v>378.29999999999995</v>
      </c>
      <c r="BF53" s="34">
        <v>3</v>
      </c>
      <c r="BG53" s="34">
        <v>64438755</v>
      </c>
      <c r="BH53" s="35">
        <v>0</v>
      </c>
      <c r="BI53" s="33">
        <v>0</v>
      </c>
      <c r="BJ53" s="35">
        <v>0</v>
      </c>
      <c r="BK53" s="36"/>
      <c r="BL53" s="36"/>
      <c r="BM53" s="36"/>
      <c r="BN53" s="33">
        <v>363.94000000000096</v>
      </c>
      <c r="BO53" s="33">
        <v>3</v>
      </c>
      <c r="BP53" s="33">
        <v>56196547</v>
      </c>
      <c r="BQ53" s="33"/>
      <c r="BR53" s="33"/>
      <c r="BS53" s="33"/>
      <c r="BT53" s="37">
        <v>102.70000000000027</v>
      </c>
      <c r="BU53">
        <v>1</v>
      </c>
      <c r="BV53">
        <v>16000660</v>
      </c>
      <c r="BW53">
        <v>0</v>
      </c>
      <c r="BX53">
        <v>0</v>
      </c>
      <c r="BY53">
        <v>0</v>
      </c>
      <c r="BZ53" s="120">
        <f t="shared" si="30"/>
        <v>0</v>
      </c>
      <c r="CA53" s="120">
        <f t="shared" si="31"/>
        <v>0</v>
      </c>
      <c r="CB53" s="120">
        <f t="shared" si="32"/>
        <v>0</v>
      </c>
      <c r="CC53" s="120">
        <f t="shared" si="33"/>
        <v>0</v>
      </c>
      <c r="CD53" s="120">
        <f t="shared" si="34"/>
        <v>0</v>
      </c>
      <c r="CE53" s="120">
        <f t="shared" si="29"/>
        <v>0</v>
      </c>
      <c r="CF53" s="120">
        <f t="shared" si="35"/>
        <v>113.05999999999997</v>
      </c>
      <c r="CG53" s="120">
        <f t="shared" si="36"/>
        <v>0</v>
      </c>
      <c r="CH53" s="120">
        <f t="shared" si="37"/>
        <v>0</v>
      </c>
      <c r="CI53" s="120">
        <f t="shared" si="38"/>
        <v>0</v>
      </c>
      <c r="CJ53" s="120">
        <f t="shared" si="39"/>
        <v>0</v>
      </c>
      <c r="CK53" s="120">
        <f t="shared" si="52"/>
        <v>0</v>
      </c>
      <c r="CL53" s="120">
        <f t="shared" si="53"/>
        <v>0</v>
      </c>
      <c r="CM53" s="120">
        <f t="shared" si="54"/>
        <v>0</v>
      </c>
      <c r="CN53" s="120">
        <f t="shared" si="55"/>
        <v>175.29999999999876</v>
      </c>
      <c r="CO53" s="120">
        <f t="shared" si="56"/>
        <v>308.50000000000006</v>
      </c>
      <c r="CP53" s="120">
        <f t="shared" si="40"/>
        <v>129.60000000000002</v>
      </c>
      <c r="CQ53" s="120">
        <f t="shared" si="41"/>
        <v>0</v>
      </c>
      <c r="CR53" s="120">
        <f t="shared" si="57"/>
        <v>378.29999999999995</v>
      </c>
      <c r="CS53" s="120">
        <f t="shared" si="42"/>
        <v>0</v>
      </c>
      <c r="CT53" s="120">
        <f t="shared" si="43"/>
        <v>0</v>
      </c>
      <c r="CU53" s="120">
        <f t="shared" si="44"/>
        <v>363.94000000000096</v>
      </c>
      <c r="CV53" s="120">
        <f t="shared" si="45"/>
        <v>0</v>
      </c>
      <c r="CW53" s="120">
        <f t="shared" si="46"/>
        <v>102.70000000000027</v>
      </c>
      <c r="CX53" s="37">
        <f t="shared" si="47"/>
        <v>0</v>
      </c>
      <c r="CY53" s="120">
        <f t="shared" si="48"/>
        <v>113.05999999999997</v>
      </c>
      <c r="CZ53" s="120">
        <f t="shared" si="49"/>
        <v>1458.3400000000001</v>
      </c>
      <c r="DA53" s="134">
        <f t="shared" si="50"/>
        <v>2.0937162044985626E-4</v>
      </c>
      <c r="DB53" s="134">
        <f t="shared" si="51"/>
        <v>4.5973081905291433E-3</v>
      </c>
    </row>
    <row r="54" spans="1:106" x14ac:dyDescent="0.25">
      <c r="A54" s="115" t="s">
        <v>78</v>
      </c>
      <c r="B54" s="115" t="s">
        <v>78</v>
      </c>
      <c r="C54" s="86">
        <v>799.82999999998719</v>
      </c>
      <c r="D54" s="86">
        <v>16</v>
      </c>
      <c r="E54" s="86">
        <v>118.69904099999999</v>
      </c>
      <c r="F54" s="88">
        <v>286.13999999999214</v>
      </c>
      <c r="G54" s="86">
        <v>4</v>
      </c>
      <c r="H54" s="86">
        <v>41.946064999999997</v>
      </c>
      <c r="I54" s="86">
        <v>674.93000000000575</v>
      </c>
      <c r="J54" s="86">
        <v>10</v>
      </c>
      <c r="K54" s="86">
        <v>94.989384000000001</v>
      </c>
      <c r="L54" s="87">
        <v>509.16000000000531</v>
      </c>
      <c r="M54" s="86">
        <v>6</v>
      </c>
      <c r="N54" s="86">
        <v>71.804260999999997</v>
      </c>
      <c r="O54" s="86">
        <v>544.70000000000073</v>
      </c>
      <c r="P54" s="86">
        <v>8</v>
      </c>
      <c r="Q54" s="89">
        <v>79.434979999999996</v>
      </c>
      <c r="R54" s="86">
        <v>556.61999999999898</v>
      </c>
      <c r="S54" s="86">
        <v>7</v>
      </c>
      <c r="T54" s="86">
        <v>79.399507</v>
      </c>
      <c r="U54" s="86">
        <v>535.65999999999622</v>
      </c>
      <c r="V54" s="86">
        <v>9</v>
      </c>
      <c r="W54" s="90">
        <v>78.755432029999966</v>
      </c>
      <c r="X54" s="89">
        <v>483.38000000000466</v>
      </c>
      <c r="Y54" s="86">
        <v>9</v>
      </c>
      <c r="Z54" s="86">
        <v>69.961462970000028</v>
      </c>
      <c r="AA54" s="86">
        <v>579.90000000000146</v>
      </c>
      <c r="AB54" s="86">
        <v>9</v>
      </c>
      <c r="AC54" s="86">
        <v>90167114</v>
      </c>
      <c r="AD54" s="86">
        <v>620.02999999998792</v>
      </c>
      <c r="AE54" s="86">
        <v>12</v>
      </c>
      <c r="AF54" s="86">
        <v>107215611</v>
      </c>
      <c r="AG54" s="86">
        <v>18.000000000001819</v>
      </c>
      <c r="AH54" s="86">
        <v>1</v>
      </c>
      <c r="AI54" s="86">
        <v>8356917</v>
      </c>
      <c r="AJ54" s="43">
        <v>160.4700000000048</v>
      </c>
      <c r="AK54" s="44">
        <v>4</v>
      </c>
      <c r="AL54" s="44">
        <v>31444440</v>
      </c>
      <c r="AM54" s="45">
        <v>208.85999999999513</v>
      </c>
      <c r="AN54" s="45">
        <v>4</v>
      </c>
      <c r="AO54" s="45">
        <v>37596787</v>
      </c>
      <c r="AP54" s="37">
        <v>0</v>
      </c>
      <c r="AQ54">
        <v>0</v>
      </c>
      <c r="AR54">
        <v>0</v>
      </c>
      <c r="AV54">
        <v>0</v>
      </c>
      <c r="AW54">
        <v>0</v>
      </c>
      <c r="AX54">
        <v>0</v>
      </c>
      <c r="AY54" s="33"/>
      <c r="AZ54" s="33"/>
      <c r="BA54" s="33"/>
      <c r="BB54" s="33">
        <v>0</v>
      </c>
      <c r="BC54" s="33">
        <v>0</v>
      </c>
      <c r="BD54" s="33">
        <v>0</v>
      </c>
      <c r="BE54" s="52">
        <v>0</v>
      </c>
      <c r="BF54" s="52">
        <v>0</v>
      </c>
      <c r="BG54" s="52">
        <v>0</v>
      </c>
      <c r="BH54" s="35">
        <v>0</v>
      </c>
      <c r="BI54" s="33">
        <v>0</v>
      </c>
      <c r="BJ54" s="35">
        <v>0</v>
      </c>
      <c r="BK54" s="36"/>
      <c r="BL54" s="36"/>
      <c r="BM54" s="36"/>
      <c r="BN54" s="33"/>
      <c r="BO54" s="33"/>
      <c r="BP54" s="33"/>
      <c r="BQ54" s="33"/>
      <c r="BR54" s="33"/>
      <c r="BS54" s="33"/>
      <c r="BT54" s="37"/>
      <c r="BW54">
        <v>0</v>
      </c>
      <c r="BX54">
        <v>0</v>
      </c>
      <c r="BY54">
        <v>0</v>
      </c>
      <c r="BZ54" s="120">
        <f t="shared" si="30"/>
        <v>799.82999999998719</v>
      </c>
      <c r="CA54" s="120">
        <f t="shared" si="31"/>
        <v>286.13999999999214</v>
      </c>
      <c r="CB54" s="120">
        <f t="shared" si="32"/>
        <v>674.93000000000575</v>
      </c>
      <c r="CC54" s="120">
        <f t="shared" si="33"/>
        <v>509.16000000000531</v>
      </c>
      <c r="CD54" s="120">
        <f t="shared" si="34"/>
        <v>544.70000000000073</v>
      </c>
      <c r="CE54" s="120">
        <f t="shared" si="29"/>
        <v>556.61999999999898</v>
      </c>
      <c r="CF54" s="120">
        <f t="shared" si="35"/>
        <v>535.65999999999622</v>
      </c>
      <c r="CG54" s="120">
        <f t="shared" si="36"/>
        <v>483.38000000000466</v>
      </c>
      <c r="CH54" s="120">
        <f t="shared" si="37"/>
        <v>579.90000000000146</v>
      </c>
      <c r="CI54" s="120">
        <f t="shared" si="38"/>
        <v>620.02999999998792</v>
      </c>
      <c r="CJ54" s="120">
        <f t="shared" si="39"/>
        <v>18.000000000001819</v>
      </c>
      <c r="CK54" s="120">
        <f t="shared" si="52"/>
        <v>160.4700000000048</v>
      </c>
      <c r="CL54" s="120">
        <f t="shared" si="53"/>
        <v>208.85999999999513</v>
      </c>
      <c r="CM54" s="120">
        <f t="shared" si="54"/>
        <v>0</v>
      </c>
      <c r="CN54" s="120">
        <f t="shared" si="55"/>
        <v>0</v>
      </c>
      <c r="CO54" s="120">
        <f t="shared" si="56"/>
        <v>0</v>
      </c>
      <c r="CP54" s="120">
        <f t="shared" si="40"/>
        <v>0</v>
      </c>
      <c r="CQ54" s="120">
        <f t="shared" si="41"/>
        <v>0</v>
      </c>
      <c r="CR54" s="120">
        <f t="shared" si="57"/>
        <v>0</v>
      </c>
      <c r="CS54" s="120">
        <f t="shared" si="42"/>
        <v>0</v>
      </c>
      <c r="CT54" s="120">
        <f t="shared" si="43"/>
        <v>0</v>
      </c>
      <c r="CU54" s="120">
        <f t="shared" si="44"/>
        <v>0</v>
      </c>
      <c r="CV54" s="120">
        <f t="shared" si="45"/>
        <v>0</v>
      </c>
      <c r="CW54" s="120">
        <f t="shared" si="46"/>
        <v>0</v>
      </c>
      <c r="CX54">
        <f t="shared" si="47"/>
        <v>0</v>
      </c>
      <c r="CY54" s="120">
        <f t="shared" si="48"/>
        <v>5177.8499999999949</v>
      </c>
      <c r="CZ54" s="120">
        <f t="shared" si="49"/>
        <v>0</v>
      </c>
      <c r="DA54" s="134">
        <f t="shared" si="50"/>
        <v>9.588668361456637E-3</v>
      </c>
      <c r="DB54" s="134">
        <f t="shared" si="51"/>
        <v>0</v>
      </c>
    </row>
    <row r="55" spans="1:106" x14ac:dyDescent="0.25">
      <c r="A55" s="112" t="s">
        <v>50</v>
      </c>
      <c r="B55" s="112" t="s">
        <v>50</v>
      </c>
      <c r="C55" s="46">
        <v>1836.6000000000085</v>
      </c>
      <c r="D55" s="46">
        <v>36</v>
      </c>
      <c r="E55" s="46">
        <v>185.42754099999999</v>
      </c>
      <c r="F55" s="48">
        <v>998.80000000000291</v>
      </c>
      <c r="G55" s="46">
        <v>21</v>
      </c>
      <c r="H55" s="46">
        <v>101.634005</v>
      </c>
      <c r="I55" s="46">
        <v>840.99999999999</v>
      </c>
      <c r="J55" s="46">
        <v>16</v>
      </c>
      <c r="K55" s="46">
        <v>83.485129999999998</v>
      </c>
      <c r="L55" s="47">
        <v>1880.5000000000073</v>
      </c>
      <c r="M55" s="46">
        <v>37</v>
      </c>
      <c r="N55" s="46">
        <v>188.75063800000001</v>
      </c>
      <c r="O55" s="46">
        <v>2417.5000000000073</v>
      </c>
      <c r="P55" s="46">
        <v>50</v>
      </c>
      <c r="Q55" s="49">
        <v>243.82014000000001</v>
      </c>
      <c r="R55" s="46">
        <v>2142.3999999999651</v>
      </c>
      <c r="S55" s="46">
        <v>44</v>
      </c>
      <c r="T55" s="46">
        <v>219.68065200000001</v>
      </c>
      <c r="U55" s="46">
        <v>3205.6000000000349</v>
      </c>
      <c r="V55" s="46">
        <v>62</v>
      </c>
      <c r="W55" s="50">
        <v>325.33421800000002</v>
      </c>
      <c r="X55" s="49">
        <v>4040.8999999999796</v>
      </c>
      <c r="Y55" s="46">
        <v>81</v>
      </c>
      <c r="Z55" s="46">
        <v>416.25248800000003</v>
      </c>
      <c r="AA55" s="46">
        <v>9482.4000000000342</v>
      </c>
      <c r="AB55" s="46">
        <v>195</v>
      </c>
      <c r="AC55" s="46">
        <v>976922935.5</v>
      </c>
      <c r="AD55" s="46">
        <v>11185.199999999975</v>
      </c>
      <c r="AE55" s="46">
        <v>228</v>
      </c>
      <c r="AF55" s="46">
        <v>1160737590</v>
      </c>
      <c r="AG55" s="46">
        <v>12341.19999999999</v>
      </c>
      <c r="AH55" s="46">
        <v>259</v>
      </c>
      <c r="AI55" s="46">
        <v>1304666800</v>
      </c>
      <c r="AJ55" s="43">
        <v>7144.1999999999825</v>
      </c>
      <c r="AK55" s="44">
        <v>144</v>
      </c>
      <c r="AL55" s="44">
        <v>809988600</v>
      </c>
      <c r="AM55" s="45">
        <v>5857.7000000000407</v>
      </c>
      <c r="AN55" s="45">
        <v>119</v>
      </c>
      <c r="AO55" s="45">
        <v>690297000</v>
      </c>
      <c r="AP55" s="37">
        <v>1396.5</v>
      </c>
      <c r="AQ55">
        <v>31</v>
      </c>
      <c r="AR55">
        <v>169229364</v>
      </c>
      <c r="AV55">
        <v>0</v>
      </c>
      <c r="AW55">
        <v>0</v>
      </c>
      <c r="AX55">
        <v>0</v>
      </c>
      <c r="AY55" s="33"/>
      <c r="AZ55" s="33"/>
      <c r="BA55" s="33"/>
      <c r="BB55" s="33">
        <v>0</v>
      </c>
      <c r="BC55" s="33">
        <v>0</v>
      </c>
      <c r="BD55" s="33">
        <v>0</v>
      </c>
      <c r="BE55" s="52">
        <v>0</v>
      </c>
      <c r="BF55" s="52">
        <v>0</v>
      </c>
      <c r="BG55" s="52">
        <v>0</v>
      </c>
      <c r="BH55" s="35">
        <v>0</v>
      </c>
      <c r="BI55" s="33">
        <v>0</v>
      </c>
      <c r="BJ55" s="35">
        <v>0</v>
      </c>
      <c r="BK55" s="36"/>
      <c r="BL55" s="36"/>
      <c r="BM55" s="36"/>
      <c r="BN55" s="33"/>
      <c r="BO55" s="33"/>
      <c r="BP55" s="33"/>
      <c r="BQ55" s="33"/>
      <c r="BR55" s="33"/>
      <c r="BS55" s="33"/>
      <c r="BT55" s="37"/>
      <c r="BW55">
        <v>0</v>
      </c>
      <c r="BX55">
        <v>0</v>
      </c>
      <c r="BY55">
        <v>0</v>
      </c>
      <c r="BZ55" s="120">
        <f t="shared" si="30"/>
        <v>1836.6000000000085</v>
      </c>
      <c r="CA55" s="120">
        <f t="shared" si="31"/>
        <v>998.80000000000291</v>
      </c>
      <c r="CB55" s="120">
        <f t="shared" si="32"/>
        <v>840.99999999999</v>
      </c>
      <c r="CC55" s="120">
        <f t="shared" si="33"/>
        <v>1880.5000000000073</v>
      </c>
      <c r="CD55" s="120">
        <f t="shared" si="34"/>
        <v>2417.5000000000073</v>
      </c>
      <c r="CE55" s="120">
        <f t="shared" si="29"/>
        <v>2142.3999999999651</v>
      </c>
      <c r="CF55" s="120">
        <f t="shared" si="35"/>
        <v>3205.6000000000349</v>
      </c>
      <c r="CG55" s="120">
        <f t="shared" si="36"/>
        <v>4040.8999999999796</v>
      </c>
      <c r="CH55" s="120">
        <f t="shared" si="37"/>
        <v>9482.4000000000342</v>
      </c>
      <c r="CI55" s="120">
        <f t="shared" si="38"/>
        <v>11185.199999999975</v>
      </c>
      <c r="CJ55" s="120">
        <f t="shared" si="39"/>
        <v>12341.19999999999</v>
      </c>
      <c r="CK55" s="120">
        <f t="shared" si="52"/>
        <v>7144.1999999999825</v>
      </c>
      <c r="CL55" s="120">
        <f t="shared" si="53"/>
        <v>5857.7000000000407</v>
      </c>
      <c r="CM55" s="120">
        <f t="shared" si="54"/>
        <v>1396.5</v>
      </c>
      <c r="CN55" s="120">
        <f t="shared" si="55"/>
        <v>0</v>
      </c>
      <c r="CO55" s="120">
        <f t="shared" si="56"/>
        <v>0</v>
      </c>
      <c r="CP55" s="120">
        <f t="shared" si="40"/>
        <v>0</v>
      </c>
      <c r="CQ55" s="120">
        <f t="shared" si="41"/>
        <v>0</v>
      </c>
      <c r="CR55" s="120">
        <f t="shared" si="57"/>
        <v>0</v>
      </c>
      <c r="CS55" s="120">
        <f t="shared" si="42"/>
        <v>0</v>
      </c>
      <c r="CT55" s="120">
        <f t="shared" si="43"/>
        <v>0</v>
      </c>
      <c r="CU55" s="120">
        <f t="shared" si="44"/>
        <v>0</v>
      </c>
      <c r="CV55" s="120">
        <f t="shared" si="45"/>
        <v>0</v>
      </c>
      <c r="CW55" s="120">
        <f t="shared" si="46"/>
        <v>0</v>
      </c>
      <c r="CX55" s="37">
        <f t="shared" si="47"/>
        <v>0</v>
      </c>
      <c r="CY55" s="120">
        <f t="shared" si="48"/>
        <v>61537.400000000009</v>
      </c>
      <c r="CZ55" s="120">
        <f t="shared" si="49"/>
        <v>1396.5</v>
      </c>
      <c r="DA55" s="134">
        <f t="shared" si="50"/>
        <v>0.11395882855360862</v>
      </c>
      <c r="DB55" s="134">
        <f t="shared" si="51"/>
        <v>4.402362198166373E-3</v>
      </c>
    </row>
    <row r="56" spans="1:106" x14ac:dyDescent="0.25">
      <c r="A56" s="112" t="s">
        <v>59</v>
      </c>
      <c r="B56" s="112" t="s">
        <v>59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>
        <v>112.09999999999982</v>
      </c>
      <c r="S56" s="46">
        <v>2</v>
      </c>
      <c r="T56" s="46">
        <v>11.3</v>
      </c>
      <c r="U56" s="46">
        <v>240.39999999999989</v>
      </c>
      <c r="V56" s="46">
        <v>5</v>
      </c>
      <c r="W56" s="50">
        <v>23.847000000000001</v>
      </c>
      <c r="X56" s="49">
        <v>217.5000000000004</v>
      </c>
      <c r="Y56" s="46">
        <v>5</v>
      </c>
      <c r="Z56" s="46">
        <v>22.55</v>
      </c>
      <c r="AA56" s="46">
        <v>253.90000000000066</v>
      </c>
      <c r="AB56" s="46">
        <v>6</v>
      </c>
      <c r="AC56" s="46">
        <v>26018731</v>
      </c>
      <c r="AD56" s="46">
        <v>886.99999999999659</v>
      </c>
      <c r="AE56" s="46">
        <v>18</v>
      </c>
      <c r="AF56" s="46">
        <v>93850000</v>
      </c>
      <c r="AG56" s="46">
        <v>719.39999999999964</v>
      </c>
      <c r="AH56" s="46">
        <v>16</v>
      </c>
      <c r="AI56" s="46">
        <v>79300000</v>
      </c>
      <c r="AJ56" s="43">
        <v>662.70000000000346</v>
      </c>
      <c r="AK56" s="44">
        <v>16</v>
      </c>
      <c r="AL56" s="44">
        <v>73932000</v>
      </c>
      <c r="AM56" s="45">
        <v>694.40000000000055</v>
      </c>
      <c r="AN56" s="45">
        <v>15</v>
      </c>
      <c r="AO56" s="45">
        <v>71752500</v>
      </c>
      <c r="AP56" s="37">
        <v>495.20000000000118</v>
      </c>
      <c r="AQ56">
        <v>11</v>
      </c>
      <c r="AR56">
        <v>55700000</v>
      </c>
      <c r="AS56">
        <v>239.89999999999418</v>
      </c>
      <c r="AT56">
        <v>5</v>
      </c>
      <c r="AU56">
        <v>26900000</v>
      </c>
      <c r="AV56">
        <v>295.00000000000091</v>
      </c>
      <c r="AW56">
        <v>6</v>
      </c>
      <c r="AX56">
        <v>34050000</v>
      </c>
      <c r="AY56" s="33">
        <v>330.60000000000036</v>
      </c>
      <c r="AZ56" s="33">
        <v>7</v>
      </c>
      <c r="BA56" s="33">
        <v>38900000</v>
      </c>
      <c r="BB56" s="33">
        <v>0</v>
      </c>
      <c r="BC56" s="33">
        <v>0</v>
      </c>
      <c r="BD56" s="33">
        <v>0</v>
      </c>
      <c r="BE56" s="52">
        <v>0</v>
      </c>
      <c r="BF56" s="52">
        <v>0</v>
      </c>
      <c r="BG56" s="52">
        <v>0</v>
      </c>
      <c r="BH56" s="35">
        <v>0</v>
      </c>
      <c r="BI56" s="33">
        <v>0</v>
      </c>
      <c r="BJ56" s="35">
        <v>0</v>
      </c>
      <c r="BK56" s="36"/>
      <c r="BL56" s="36"/>
      <c r="BM56" s="36"/>
      <c r="BN56" s="33"/>
      <c r="BO56" s="33"/>
      <c r="BP56" s="33"/>
      <c r="BQ56" s="33"/>
      <c r="BR56" s="33"/>
      <c r="BS56" s="33"/>
      <c r="BT56" s="37"/>
      <c r="BW56">
        <v>0</v>
      </c>
      <c r="BX56">
        <v>0</v>
      </c>
      <c r="BY56">
        <v>0</v>
      </c>
      <c r="BZ56" s="120">
        <f t="shared" si="30"/>
        <v>0</v>
      </c>
      <c r="CA56" s="120">
        <f t="shared" si="31"/>
        <v>0</v>
      </c>
      <c r="CB56" s="120">
        <f t="shared" si="32"/>
        <v>0</v>
      </c>
      <c r="CC56" s="120">
        <f t="shared" si="33"/>
        <v>0</v>
      </c>
      <c r="CD56" s="120">
        <f t="shared" si="34"/>
        <v>0</v>
      </c>
      <c r="CE56" s="120">
        <f t="shared" si="29"/>
        <v>112.09999999999982</v>
      </c>
      <c r="CF56" s="120">
        <f t="shared" si="35"/>
        <v>240.39999999999989</v>
      </c>
      <c r="CG56" s="120">
        <f t="shared" si="36"/>
        <v>217.5000000000004</v>
      </c>
      <c r="CH56" s="120">
        <f t="shared" si="37"/>
        <v>253.90000000000066</v>
      </c>
      <c r="CI56" s="120">
        <f t="shared" si="38"/>
        <v>886.99999999999659</v>
      </c>
      <c r="CJ56" s="120">
        <f t="shared" si="39"/>
        <v>719.39999999999964</v>
      </c>
      <c r="CK56" s="120">
        <f t="shared" si="52"/>
        <v>662.70000000000346</v>
      </c>
      <c r="CL56" s="120">
        <f t="shared" si="53"/>
        <v>694.40000000000055</v>
      </c>
      <c r="CM56" s="120">
        <f t="shared" si="54"/>
        <v>495.20000000000118</v>
      </c>
      <c r="CN56" s="120">
        <f t="shared" si="55"/>
        <v>239.89999999999418</v>
      </c>
      <c r="CO56" s="120">
        <f t="shared" si="56"/>
        <v>295.00000000000091</v>
      </c>
      <c r="CP56" s="120">
        <f t="shared" si="40"/>
        <v>330.60000000000036</v>
      </c>
      <c r="CQ56" s="120">
        <f t="shared" si="41"/>
        <v>0</v>
      </c>
      <c r="CR56" s="120">
        <f t="shared" si="57"/>
        <v>0</v>
      </c>
      <c r="CS56" s="120">
        <f t="shared" si="42"/>
        <v>0</v>
      </c>
      <c r="CT56" s="120">
        <f t="shared" si="43"/>
        <v>0</v>
      </c>
      <c r="CU56" s="120">
        <f t="shared" si="44"/>
        <v>0</v>
      </c>
      <c r="CV56" s="120">
        <f t="shared" si="45"/>
        <v>0</v>
      </c>
      <c r="CW56" s="120">
        <f t="shared" si="46"/>
        <v>0</v>
      </c>
      <c r="CX56" s="37">
        <f t="shared" si="47"/>
        <v>0</v>
      </c>
      <c r="CY56" s="120">
        <f t="shared" si="48"/>
        <v>3787.400000000001</v>
      </c>
      <c r="CZ56" s="120">
        <f t="shared" si="49"/>
        <v>1360.6999999999966</v>
      </c>
      <c r="DA56" s="134">
        <f t="shared" si="50"/>
        <v>7.0137455801502387E-3</v>
      </c>
      <c r="DB56" s="134">
        <f t="shared" si="51"/>
        <v>4.2895053655889496E-3</v>
      </c>
    </row>
    <row r="57" spans="1:106" x14ac:dyDescent="0.25">
      <c r="A57" s="112" t="s">
        <v>81</v>
      </c>
      <c r="B57" s="112" t="s">
        <v>81</v>
      </c>
      <c r="C57" s="46">
        <v>0</v>
      </c>
      <c r="D57" s="46">
        <v>0</v>
      </c>
      <c r="E57" s="46">
        <v>0</v>
      </c>
      <c r="F57" s="46"/>
      <c r="G57" s="46"/>
      <c r="H57" s="46"/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50">
        <v>0</v>
      </c>
      <c r="X57" s="46">
        <v>0</v>
      </c>
      <c r="Y57" s="46">
        <v>0</v>
      </c>
      <c r="Z57" s="46">
        <v>0</v>
      </c>
      <c r="AA57" s="46">
        <v>0</v>
      </c>
      <c r="AB57" s="46">
        <v>0</v>
      </c>
      <c r="AC57" s="46">
        <v>0</v>
      </c>
      <c r="AD57" s="46">
        <v>0</v>
      </c>
      <c r="AE57" s="46">
        <v>0</v>
      </c>
      <c r="AF57" s="46">
        <v>0</v>
      </c>
      <c r="AG57" s="46">
        <v>0</v>
      </c>
      <c r="AH57" s="46">
        <v>0</v>
      </c>
      <c r="AI57" s="46">
        <v>0</v>
      </c>
      <c r="AJ57" s="43">
        <v>0</v>
      </c>
      <c r="AK57" s="44">
        <v>0</v>
      </c>
      <c r="AL57" s="44">
        <v>0</v>
      </c>
      <c r="AM57" s="45">
        <v>236.36999999998443</v>
      </c>
      <c r="AN57" s="45">
        <v>5</v>
      </c>
      <c r="AO57" s="45">
        <v>3883169.8000000119</v>
      </c>
      <c r="AP57" s="3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s="33"/>
      <c r="AZ57" s="33"/>
      <c r="BA57" s="33"/>
      <c r="BB57" s="33">
        <v>0</v>
      </c>
      <c r="BC57" s="33">
        <v>0</v>
      </c>
      <c r="BD57" s="33">
        <v>0</v>
      </c>
      <c r="BE57" s="52">
        <v>0</v>
      </c>
      <c r="BF57" s="52">
        <v>0</v>
      </c>
      <c r="BG57" s="52">
        <v>0</v>
      </c>
      <c r="BH57" s="35">
        <v>0</v>
      </c>
      <c r="BI57" s="33">
        <v>0</v>
      </c>
      <c r="BJ57" s="35">
        <v>0</v>
      </c>
      <c r="BK57" s="36"/>
      <c r="BL57" s="36"/>
      <c r="BM57" s="36"/>
      <c r="BN57" s="33"/>
      <c r="BO57" s="33"/>
      <c r="BP57" s="33"/>
      <c r="BQ57" s="33"/>
      <c r="BR57" s="33"/>
      <c r="BS57" s="33"/>
      <c r="BT57" s="37"/>
      <c r="BW57">
        <v>0</v>
      </c>
      <c r="BX57">
        <v>0</v>
      </c>
      <c r="BY57">
        <v>0</v>
      </c>
      <c r="BZ57" s="120">
        <f t="shared" si="30"/>
        <v>0</v>
      </c>
      <c r="CA57" s="120">
        <f t="shared" si="31"/>
        <v>0</v>
      </c>
      <c r="CB57" s="120">
        <f t="shared" si="32"/>
        <v>0</v>
      </c>
      <c r="CC57" s="120">
        <f t="shared" si="33"/>
        <v>0</v>
      </c>
      <c r="CD57" s="120">
        <f t="shared" si="34"/>
        <v>0</v>
      </c>
      <c r="CE57" s="120">
        <f t="shared" si="29"/>
        <v>0</v>
      </c>
      <c r="CF57" s="120">
        <f t="shared" si="35"/>
        <v>0</v>
      </c>
      <c r="CG57" s="120">
        <f t="shared" si="36"/>
        <v>0</v>
      </c>
      <c r="CH57" s="120">
        <f t="shared" si="37"/>
        <v>0</v>
      </c>
      <c r="CI57" s="120">
        <f t="shared" si="38"/>
        <v>0</v>
      </c>
      <c r="CJ57" s="120">
        <f t="shared" si="39"/>
        <v>0</v>
      </c>
      <c r="CK57" s="120">
        <f t="shared" si="52"/>
        <v>0</v>
      </c>
      <c r="CL57" s="120">
        <f t="shared" si="53"/>
        <v>236.36999999998443</v>
      </c>
      <c r="CM57" s="120">
        <f t="shared" si="54"/>
        <v>0</v>
      </c>
      <c r="CN57" s="120">
        <f t="shared" si="55"/>
        <v>0</v>
      </c>
      <c r="CO57" s="120">
        <f t="shared" si="56"/>
        <v>0</v>
      </c>
      <c r="CP57" s="120">
        <f t="shared" si="40"/>
        <v>0</v>
      </c>
      <c r="CQ57" s="120">
        <f t="shared" si="41"/>
        <v>0</v>
      </c>
      <c r="CR57" s="120">
        <f t="shared" si="57"/>
        <v>0</v>
      </c>
      <c r="CS57" s="120">
        <f t="shared" si="42"/>
        <v>0</v>
      </c>
      <c r="CT57" s="120">
        <f t="shared" si="43"/>
        <v>0</v>
      </c>
      <c r="CU57" s="120">
        <f t="shared" si="44"/>
        <v>0</v>
      </c>
      <c r="CV57" s="120">
        <f t="shared" si="45"/>
        <v>0</v>
      </c>
      <c r="CW57" s="120">
        <f t="shared" si="46"/>
        <v>0</v>
      </c>
      <c r="CX57">
        <f t="shared" si="47"/>
        <v>0</v>
      </c>
      <c r="CY57" s="120">
        <f t="shared" si="48"/>
        <v>236.36999999998443</v>
      </c>
      <c r="CZ57" s="120">
        <f t="shared" si="49"/>
        <v>0</v>
      </c>
      <c r="DA57" s="134">
        <f t="shared" si="50"/>
        <v>4.3772483571315472E-4</v>
      </c>
      <c r="DB57" s="134">
        <f t="shared" si="51"/>
        <v>0</v>
      </c>
    </row>
    <row r="58" spans="1:106" x14ac:dyDescent="0.25">
      <c r="A58" s="112" t="s">
        <v>76</v>
      </c>
      <c r="B58" s="112" t="s">
        <v>76</v>
      </c>
      <c r="C58" s="46">
        <v>386.46969877306827</v>
      </c>
      <c r="D58" s="46">
        <v>8</v>
      </c>
      <c r="E58" s="46">
        <v>40.328048000000003</v>
      </c>
      <c r="F58" s="48">
        <v>416.5699999999996</v>
      </c>
      <c r="G58" s="46">
        <v>9</v>
      </c>
      <c r="H58" s="46">
        <v>40.836635999999999</v>
      </c>
      <c r="I58" s="46">
        <v>590.84000000000356</v>
      </c>
      <c r="J58" s="46">
        <v>13</v>
      </c>
      <c r="K58" s="46">
        <v>62.737012999999997</v>
      </c>
      <c r="L58" s="47">
        <v>312.43999999999301</v>
      </c>
      <c r="M58" s="46">
        <v>7</v>
      </c>
      <c r="N58" s="46">
        <v>32.990335000000002</v>
      </c>
      <c r="O58" s="46">
        <v>537.56000000000859</v>
      </c>
      <c r="P58" s="46">
        <v>13</v>
      </c>
      <c r="Q58" s="49">
        <v>56.508045000000003</v>
      </c>
      <c r="R58" s="46">
        <v>479.03999999999724</v>
      </c>
      <c r="S58" s="46">
        <v>9</v>
      </c>
      <c r="T58" s="46">
        <v>50.854599</v>
      </c>
      <c r="U58" s="46">
        <v>958.39999999999964</v>
      </c>
      <c r="V58" s="46">
        <v>19</v>
      </c>
      <c r="W58" s="50">
        <v>100.313339</v>
      </c>
      <c r="X58" s="49">
        <v>1594.6099999999965</v>
      </c>
      <c r="Y58" s="46">
        <v>34</v>
      </c>
      <c r="Z58" s="46">
        <v>170.32497699999999</v>
      </c>
      <c r="AA58" s="46">
        <v>1891.6399999999985</v>
      </c>
      <c r="AB58" s="46">
        <v>45</v>
      </c>
      <c r="AC58" s="46">
        <v>206957336</v>
      </c>
      <c r="AD58" s="46">
        <v>1285.7900000000036</v>
      </c>
      <c r="AE58" s="46">
        <v>31</v>
      </c>
      <c r="AF58" s="46">
        <v>145096479</v>
      </c>
      <c r="AG58" s="46">
        <v>820.4800000000032</v>
      </c>
      <c r="AH58" s="46">
        <v>18</v>
      </c>
      <c r="AI58" s="46">
        <v>95494728</v>
      </c>
      <c r="AJ58" s="43">
        <v>441.6599999999944</v>
      </c>
      <c r="AK58" s="44">
        <v>9</v>
      </c>
      <c r="AL58" s="44">
        <v>53253487</v>
      </c>
      <c r="AM58" s="45">
        <v>404.06999999999971</v>
      </c>
      <c r="AN58" s="45">
        <v>8</v>
      </c>
      <c r="AO58" s="45">
        <v>50124904</v>
      </c>
      <c r="AP58" s="37">
        <v>127.11000000000786</v>
      </c>
      <c r="AQ58">
        <v>2</v>
      </c>
      <c r="AR58">
        <v>15583724</v>
      </c>
      <c r="AS58">
        <v>132.68999999999687</v>
      </c>
      <c r="AT58">
        <v>3</v>
      </c>
      <c r="AU58">
        <v>16677840</v>
      </c>
      <c r="AV58">
        <v>165.33999999999469</v>
      </c>
      <c r="AW58">
        <v>4</v>
      </c>
      <c r="AX58">
        <v>20915595</v>
      </c>
      <c r="AY58" s="33">
        <v>33.530000000000655</v>
      </c>
      <c r="AZ58" s="33">
        <v>1</v>
      </c>
      <c r="BA58" s="33">
        <v>4376400</v>
      </c>
      <c r="BB58" s="33">
        <v>424.56999999999971</v>
      </c>
      <c r="BC58" s="33">
        <v>7</v>
      </c>
      <c r="BD58" s="33">
        <v>55932190</v>
      </c>
      <c r="BE58" s="34">
        <v>460.00000000000546</v>
      </c>
      <c r="BF58" s="34">
        <v>7</v>
      </c>
      <c r="BG58" s="34">
        <v>60501155</v>
      </c>
      <c r="BH58" s="35">
        <v>0</v>
      </c>
      <c r="BI58" s="33">
        <v>0</v>
      </c>
      <c r="BJ58" s="35">
        <v>0</v>
      </c>
      <c r="BK58" s="36"/>
      <c r="BL58" s="36"/>
      <c r="BM58" s="36"/>
      <c r="BN58" s="33"/>
      <c r="BO58" s="33"/>
      <c r="BP58" s="33"/>
      <c r="BQ58" s="33"/>
      <c r="BR58" s="33"/>
      <c r="BS58" s="33"/>
      <c r="BT58" s="37"/>
      <c r="BW58">
        <v>0</v>
      </c>
      <c r="BX58">
        <v>0</v>
      </c>
      <c r="BY58">
        <v>0</v>
      </c>
      <c r="BZ58" s="120">
        <f t="shared" si="30"/>
        <v>386.46969877306827</v>
      </c>
      <c r="CA58" s="120">
        <f t="shared" si="31"/>
        <v>416.5699999999996</v>
      </c>
      <c r="CB58" s="120">
        <f t="shared" si="32"/>
        <v>590.84000000000356</v>
      </c>
      <c r="CC58" s="120">
        <f t="shared" si="33"/>
        <v>312.43999999999301</v>
      </c>
      <c r="CD58" s="120">
        <f t="shared" si="34"/>
        <v>537.56000000000859</v>
      </c>
      <c r="CE58" s="120">
        <f t="shared" si="29"/>
        <v>479.03999999999724</v>
      </c>
      <c r="CF58" s="120">
        <f t="shared" si="35"/>
        <v>958.39999999999964</v>
      </c>
      <c r="CG58" s="120">
        <f t="shared" si="36"/>
        <v>1594.6099999999965</v>
      </c>
      <c r="CH58" s="120">
        <f t="shared" si="37"/>
        <v>1891.6399999999985</v>
      </c>
      <c r="CI58" s="120">
        <f t="shared" si="38"/>
        <v>1285.7900000000036</v>
      </c>
      <c r="CJ58" s="120">
        <f t="shared" si="39"/>
        <v>820.4800000000032</v>
      </c>
      <c r="CK58" s="120">
        <f t="shared" si="52"/>
        <v>441.6599999999944</v>
      </c>
      <c r="CL58" s="120">
        <f t="shared" si="53"/>
        <v>404.06999999999971</v>
      </c>
      <c r="CM58" s="120">
        <f t="shared" si="54"/>
        <v>127.11000000000786</v>
      </c>
      <c r="CN58" s="120">
        <f t="shared" si="55"/>
        <v>132.68999999999687</v>
      </c>
      <c r="CO58" s="120">
        <f t="shared" si="56"/>
        <v>165.33999999999469</v>
      </c>
      <c r="CP58" s="120">
        <f t="shared" si="40"/>
        <v>33.530000000000655</v>
      </c>
      <c r="CQ58" s="120">
        <f t="shared" si="41"/>
        <v>424.56999999999971</v>
      </c>
      <c r="CR58" s="120">
        <f t="shared" si="57"/>
        <v>460.00000000000546</v>
      </c>
      <c r="CS58" s="120">
        <f t="shared" si="42"/>
        <v>0</v>
      </c>
      <c r="CT58" s="120">
        <f t="shared" si="43"/>
        <v>0</v>
      </c>
      <c r="CU58" s="120">
        <f t="shared" si="44"/>
        <v>0</v>
      </c>
      <c r="CV58" s="120">
        <f t="shared" si="45"/>
        <v>0</v>
      </c>
      <c r="CW58" s="120">
        <f t="shared" si="46"/>
        <v>0</v>
      </c>
      <c r="CX58" s="37">
        <f t="shared" si="47"/>
        <v>0</v>
      </c>
      <c r="CY58" s="120">
        <f t="shared" si="48"/>
        <v>9733.0999999999967</v>
      </c>
      <c r="CZ58" s="120">
        <f t="shared" si="49"/>
        <v>1343.2400000000052</v>
      </c>
      <c r="DA58" s="134">
        <f t="shared" si="50"/>
        <v>1.8024366875999433E-2</v>
      </c>
      <c r="DB58" s="134">
        <f t="shared" si="51"/>
        <v>4.234464016516306E-3</v>
      </c>
    </row>
    <row r="59" spans="1:106" x14ac:dyDescent="0.25">
      <c r="A59" s="112" t="s">
        <v>67</v>
      </c>
      <c r="B59" s="112" t="s">
        <v>67</v>
      </c>
      <c r="C59" s="46">
        <v>1280.6600000000035</v>
      </c>
      <c r="D59" s="46">
        <v>25</v>
      </c>
      <c r="E59" s="46">
        <v>130.422843</v>
      </c>
      <c r="F59" s="48">
        <v>564.43000000000029</v>
      </c>
      <c r="G59" s="46">
        <v>11</v>
      </c>
      <c r="H59" s="46">
        <v>69.265360999999999</v>
      </c>
      <c r="I59" s="46">
        <v>261.10000000000036</v>
      </c>
      <c r="J59" s="46">
        <v>4</v>
      </c>
      <c r="K59" s="46">
        <v>32.705084999999997</v>
      </c>
      <c r="L59" s="47">
        <v>408.74999999999636</v>
      </c>
      <c r="M59" s="46">
        <v>8</v>
      </c>
      <c r="N59" s="46">
        <v>51.585357999999999</v>
      </c>
      <c r="O59" s="46">
        <v>669.64000000001033</v>
      </c>
      <c r="P59" s="46">
        <v>11</v>
      </c>
      <c r="Q59" s="49">
        <v>84.434548000000007</v>
      </c>
      <c r="R59" s="46">
        <v>669.0299999999952</v>
      </c>
      <c r="S59" s="46">
        <v>12</v>
      </c>
      <c r="T59" s="46">
        <v>85.617789999999999</v>
      </c>
      <c r="U59" s="46">
        <v>306.29999999999745</v>
      </c>
      <c r="V59" s="46">
        <v>6</v>
      </c>
      <c r="W59" s="50">
        <v>40.109946000000001</v>
      </c>
      <c r="X59" s="49">
        <v>568.15999999999622</v>
      </c>
      <c r="Y59" s="46">
        <v>12</v>
      </c>
      <c r="Z59" s="46">
        <v>75.862751000000003</v>
      </c>
      <c r="AA59" s="46">
        <v>252.07000000000517</v>
      </c>
      <c r="AB59" s="46">
        <v>5</v>
      </c>
      <c r="AC59" s="46">
        <v>34170800</v>
      </c>
      <c r="AD59" s="46">
        <v>1988.3300000000054</v>
      </c>
      <c r="AE59" s="46">
        <v>39</v>
      </c>
      <c r="AF59" s="46">
        <v>270396121</v>
      </c>
      <c r="AG59" s="46">
        <v>3187.6899999999969</v>
      </c>
      <c r="AH59" s="46">
        <v>57</v>
      </c>
      <c r="AI59" s="46">
        <v>391862824</v>
      </c>
      <c r="AJ59" s="43">
        <v>1111.1500000000051</v>
      </c>
      <c r="AK59" s="44">
        <v>19</v>
      </c>
      <c r="AL59" s="44">
        <v>158598425</v>
      </c>
      <c r="AM59" s="45">
        <v>1075.6700000000019</v>
      </c>
      <c r="AN59" s="45">
        <v>21</v>
      </c>
      <c r="AO59" s="45">
        <v>155147619</v>
      </c>
      <c r="AP59" s="37">
        <v>356.5</v>
      </c>
      <c r="AQ59">
        <v>7</v>
      </c>
      <c r="AR59">
        <v>51232429</v>
      </c>
      <c r="AS59">
        <v>509.34000000000378</v>
      </c>
      <c r="AT59">
        <v>8</v>
      </c>
      <c r="AU59">
        <v>74967674</v>
      </c>
      <c r="AV59">
        <v>222.01999999999316</v>
      </c>
      <c r="AW59">
        <v>4</v>
      </c>
      <c r="AX59">
        <v>32025124</v>
      </c>
      <c r="AY59" s="33"/>
      <c r="AZ59" s="33"/>
      <c r="BA59" s="33"/>
      <c r="BB59" s="33">
        <v>0</v>
      </c>
      <c r="BC59" s="33">
        <v>0</v>
      </c>
      <c r="BD59" s="33">
        <v>0</v>
      </c>
      <c r="BE59" s="52">
        <v>0</v>
      </c>
      <c r="BF59" s="52">
        <v>0</v>
      </c>
      <c r="BG59" s="52">
        <v>0</v>
      </c>
      <c r="BH59" s="35">
        <v>0</v>
      </c>
      <c r="BI59" s="33">
        <v>0</v>
      </c>
      <c r="BJ59" s="35">
        <v>0</v>
      </c>
      <c r="BK59" s="36"/>
      <c r="BL59" s="36"/>
      <c r="BM59" s="36"/>
      <c r="BN59" s="33"/>
      <c r="BO59" s="33"/>
      <c r="BP59" s="33"/>
      <c r="BQ59" s="33"/>
      <c r="BR59" s="33"/>
      <c r="BS59" s="33"/>
      <c r="BT59" s="37"/>
      <c r="BW59">
        <v>0</v>
      </c>
      <c r="BX59">
        <v>0</v>
      </c>
      <c r="BY59">
        <v>0</v>
      </c>
      <c r="BZ59" s="120">
        <f t="shared" si="30"/>
        <v>1280.6600000000035</v>
      </c>
      <c r="CA59" s="120">
        <f t="shared" si="31"/>
        <v>564.43000000000029</v>
      </c>
      <c r="CB59" s="120">
        <f t="shared" si="32"/>
        <v>261.10000000000036</v>
      </c>
      <c r="CC59" s="120">
        <f t="shared" si="33"/>
        <v>408.74999999999636</v>
      </c>
      <c r="CD59" s="120">
        <f t="shared" si="34"/>
        <v>669.64000000001033</v>
      </c>
      <c r="CE59" s="120">
        <f t="shared" si="29"/>
        <v>669.0299999999952</v>
      </c>
      <c r="CF59" s="120">
        <f t="shared" si="35"/>
        <v>306.29999999999745</v>
      </c>
      <c r="CG59" s="120">
        <f t="shared" si="36"/>
        <v>568.15999999999622</v>
      </c>
      <c r="CH59" s="120">
        <f t="shared" si="37"/>
        <v>252.07000000000517</v>
      </c>
      <c r="CI59" s="120">
        <f t="shared" si="38"/>
        <v>1988.3300000000054</v>
      </c>
      <c r="CJ59" s="120">
        <f t="shared" si="39"/>
        <v>3187.6899999999969</v>
      </c>
      <c r="CK59" s="120">
        <f t="shared" si="52"/>
        <v>1111.1500000000051</v>
      </c>
      <c r="CL59" s="120">
        <f t="shared" si="53"/>
        <v>1075.6700000000019</v>
      </c>
      <c r="CM59" s="120">
        <f t="shared" si="54"/>
        <v>356.5</v>
      </c>
      <c r="CN59" s="120">
        <f t="shared" si="55"/>
        <v>509.34000000000378</v>
      </c>
      <c r="CO59" s="120">
        <f t="shared" si="56"/>
        <v>222.01999999999316</v>
      </c>
      <c r="CP59" s="120">
        <f t="shared" si="40"/>
        <v>0</v>
      </c>
      <c r="CQ59" s="120">
        <f t="shared" si="41"/>
        <v>0</v>
      </c>
      <c r="CR59" s="120">
        <f t="shared" si="57"/>
        <v>0</v>
      </c>
      <c r="CS59" s="120">
        <f t="shared" si="42"/>
        <v>0</v>
      </c>
      <c r="CT59" s="120">
        <f t="shared" si="43"/>
        <v>0</v>
      </c>
      <c r="CU59" s="120">
        <f t="shared" si="44"/>
        <v>0</v>
      </c>
      <c r="CV59" s="120">
        <f t="shared" si="45"/>
        <v>0</v>
      </c>
      <c r="CW59" s="120">
        <f t="shared" si="46"/>
        <v>0</v>
      </c>
      <c r="CX59" s="37">
        <f t="shared" si="47"/>
        <v>0</v>
      </c>
      <c r="CY59" s="120">
        <f t="shared" si="48"/>
        <v>11062.320000000011</v>
      </c>
      <c r="CZ59" s="120">
        <f t="shared" si="49"/>
        <v>1087.8599999999969</v>
      </c>
      <c r="DA59" s="134">
        <f t="shared" si="50"/>
        <v>2.048590009141037E-2</v>
      </c>
      <c r="DB59" s="134">
        <f t="shared" si="51"/>
        <v>3.4293975946274665E-3</v>
      </c>
    </row>
    <row r="60" spans="1:106" x14ac:dyDescent="0.25">
      <c r="A60" s="117" t="s">
        <v>84</v>
      </c>
      <c r="B60" s="117" t="s">
        <v>84</v>
      </c>
      <c r="C60" s="95">
        <v>62.25</v>
      </c>
      <c r="D60" s="95">
        <v>1</v>
      </c>
      <c r="E60" s="95">
        <v>6.9</v>
      </c>
      <c r="F60" s="97">
        <v>45.450000000000728</v>
      </c>
      <c r="G60" s="95">
        <v>1</v>
      </c>
      <c r="H60" s="95">
        <v>4.5</v>
      </c>
      <c r="I60" s="95">
        <v>45.449999999998909</v>
      </c>
      <c r="J60" s="95">
        <v>1</v>
      </c>
      <c r="K60" s="95">
        <v>4.95</v>
      </c>
      <c r="L60" s="96">
        <v>45.399999999999636</v>
      </c>
      <c r="M60" s="95">
        <v>1</v>
      </c>
      <c r="N60" s="95">
        <v>4.75</v>
      </c>
      <c r="O60" s="95">
        <v>79.590000000001965</v>
      </c>
      <c r="P60" s="95">
        <v>1</v>
      </c>
      <c r="Q60" s="98">
        <v>7.8</v>
      </c>
      <c r="R60" s="95">
        <v>77.889999999999418</v>
      </c>
      <c r="S60" s="95">
        <v>1</v>
      </c>
      <c r="T60" s="95">
        <v>8</v>
      </c>
      <c r="U60" s="95">
        <v>79.590000000000146</v>
      </c>
      <c r="V60" s="95">
        <v>1</v>
      </c>
      <c r="W60" s="99">
        <v>8.1</v>
      </c>
      <c r="X60" s="98">
        <v>45.449999999998909</v>
      </c>
      <c r="Y60" s="95">
        <v>1</v>
      </c>
      <c r="Z60" s="95">
        <v>5</v>
      </c>
      <c r="AA60" s="95">
        <v>109</v>
      </c>
      <c r="AB60" s="95">
        <v>2</v>
      </c>
      <c r="AC60" s="95">
        <v>11900000</v>
      </c>
      <c r="AD60" s="95">
        <v>154.74999999999989</v>
      </c>
      <c r="AE60" s="95">
        <v>3</v>
      </c>
      <c r="AF60" s="95">
        <v>17100000</v>
      </c>
      <c r="AG60" s="95">
        <v>0</v>
      </c>
      <c r="AH60" s="95">
        <v>0</v>
      </c>
      <c r="AI60" s="95">
        <v>0</v>
      </c>
      <c r="AJ60" s="43">
        <v>0</v>
      </c>
      <c r="AK60" s="44">
        <v>0</v>
      </c>
      <c r="AL60" s="44">
        <v>0</v>
      </c>
      <c r="AM60" s="45">
        <v>0</v>
      </c>
      <c r="AN60" s="45">
        <v>0</v>
      </c>
      <c r="AO60" s="45">
        <v>0</v>
      </c>
      <c r="AP60" s="37">
        <v>0</v>
      </c>
      <c r="AQ60">
        <v>0</v>
      </c>
      <c r="AR60">
        <v>0</v>
      </c>
      <c r="AV60">
        <v>0</v>
      </c>
      <c r="AW60">
        <v>0</v>
      </c>
      <c r="AX60">
        <v>0</v>
      </c>
      <c r="AY60" s="33"/>
      <c r="AZ60" s="33"/>
      <c r="BA60" s="33"/>
      <c r="BB60" s="33">
        <v>0</v>
      </c>
      <c r="BC60" s="33">
        <v>0</v>
      </c>
      <c r="BD60" s="33">
        <v>0</v>
      </c>
      <c r="BE60" s="52">
        <v>0</v>
      </c>
      <c r="BF60" s="52">
        <v>0</v>
      </c>
      <c r="BG60" s="52">
        <v>0</v>
      </c>
      <c r="BH60" s="35">
        <v>0</v>
      </c>
      <c r="BI60" s="33">
        <v>0</v>
      </c>
      <c r="BJ60" s="35">
        <v>0</v>
      </c>
      <c r="BK60" s="36"/>
      <c r="BL60" s="36"/>
      <c r="BM60" s="36"/>
      <c r="BN60" s="33"/>
      <c r="BO60" s="33"/>
      <c r="BP60" s="33"/>
      <c r="BQ60" s="33"/>
      <c r="BR60" s="33"/>
      <c r="BS60" s="33"/>
      <c r="BT60" s="37"/>
      <c r="BW60">
        <v>0</v>
      </c>
      <c r="BX60">
        <v>0</v>
      </c>
      <c r="BY60">
        <v>0</v>
      </c>
      <c r="BZ60" s="120">
        <f t="shared" si="30"/>
        <v>62.25</v>
      </c>
      <c r="CA60" s="120">
        <f t="shared" si="31"/>
        <v>45.450000000000728</v>
      </c>
      <c r="CB60" s="120">
        <f t="shared" si="32"/>
        <v>45.449999999998909</v>
      </c>
      <c r="CC60" s="120">
        <f t="shared" si="33"/>
        <v>45.399999999999636</v>
      </c>
      <c r="CD60" s="120">
        <f t="shared" si="34"/>
        <v>79.590000000001965</v>
      </c>
      <c r="CE60" s="120">
        <f t="shared" si="29"/>
        <v>77.889999999999418</v>
      </c>
      <c r="CF60" s="120">
        <f t="shared" si="35"/>
        <v>79.590000000000146</v>
      </c>
      <c r="CG60" s="120">
        <f t="shared" si="36"/>
        <v>45.449999999998909</v>
      </c>
      <c r="CH60" s="120">
        <f t="shared" si="37"/>
        <v>109</v>
      </c>
      <c r="CI60" s="120">
        <f t="shared" si="38"/>
        <v>154.74999999999989</v>
      </c>
      <c r="CJ60" s="120">
        <f t="shared" si="39"/>
        <v>0</v>
      </c>
      <c r="CK60" s="120">
        <f t="shared" si="52"/>
        <v>0</v>
      </c>
      <c r="CL60" s="120">
        <f t="shared" si="53"/>
        <v>0</v>
      </c>
      <c r="CM60" s="120">
        <f t="shared" si="54"/>
        <v>0</v>
      </c>
      <c r="CN60" s="120">
        <f t="shared" si="55"/>
        <v>0</v>
      </c>
      <c r="CO60" s="120">
        <f t="shared" si="56"/>
        <v>0</v>
      </c>
      <c r="CP60" s="120">
        <f t="shared" si="40"/>
        <v>0</v>
      </c>
      <c r="CQ60" s="120">
        <f t="shared" si="41"/>
        <v>0</v>
      </c>
      <c r="CR60" s="120">
        <f t="shared" si="57"/>
        <v>0</v>
      </c>
      <c r="CS60" s="120">
        <f t="shared" si="42"/>
        <v>0</v>
      </c>
      <c r="CT60" s="120">
        <f t="shared" si="43"/>
        <v>0</v>
      </c>
      <c r="CU60" s="120">
        <f t="shared" si="44"/>
        <v>0</v>
      </c>
      <c r="CV60" s="120">
        <f t="shared" si="45"/>
        <v>0</v>
      </c>
      <c r="CW60" s="120">
        <f t="shared" si="46"/>
        <v>0</v>
      </c>
      <c r="CX60">
        <f t="shared" si="47"/>
        <v>0</v>
      </c>
      <c r="CY60" s="120">
        <f t="shared" si="48"/>
        <v>682.5699999999996</v>
      </c>
      <c r="CZ60" s="120">
        <f t="shared" si="49"/>
        <v>0</v>
      </c>
      <c r="DA60" s="134">
        <f t="shared" si="50"/>
        <v>1.2640260655444749E-3</v>
      </c>
      <c r="DB60" s="134">
        <f t="shared" si="51"/>
        <v>0</v>
      </c>
    </row>
    <row r="61" spans="1:106" x14ac:dyDescent="0.25">
      <c r="A61" s="112" t="s">
        <v>85</v>
      </c>
      <c r="B61" s="112" t="s">
        <v>85</v>
      </c>
      <c r="C61" s="46">
        <v>0</v>
      </c>
      <c r="D61" s="46">
        <v>0</v>
      </c>
      <c r="E61" s="46">
        <v>0</v>
      </c>
      <c r="F61" s="46"/>
      <c r="G61" s="46"/>
      <c r="H61" s="46"/>
      <c r="I61" s="46">
        <v>0</v>
      </c>
      <c r="J61" s="46">
        <v>0</v>
      </c>
      <c r="K61" s="46">
        <v>0</v>
      </c>
      <c r="L61" s="47">
        <v>32.700000000002547</v>
      </c>
      <c r="M61" s="46">
        <v>1</v>
      </c>
      <c r="N61" s="46">
        <v>2.2000000000000002</v>
      </c>
      <c r="O61" s="46"/>
      <c r="P61" s="46"/>
      <c r="Q61" s="46"/>
      <c r="R61" s="46">
        <v>0</v>
      </c>
      <c r="S61" s="46">
        <v>0</v>
      </c>
      <c r="T61" s="46">
        <v>0</v>
      </c>
      <c r="U61" s="46">
        <v>32.699999999997999</v>
      </c>
      <c r="V61" s="46">
        <v>1</v>
      </c>
      <c r="W61" s="50">
        <v>2.3216999999999999</v>
      </c>
      <c r="X61" s="49">
        <v>32.700000000003001</v>
      </c>
      <c r="Y61" s="46">
        <v>1</v>
      </c>
      <c r="Z61" s="46">
        <v>2.4525000000000001</v>
      </c>
      <c r="AA61" s="46">
        <v>0</v>
      </c>
      <c r="AB61" s="46">
        <v>0</v>
      </c>
      <c r="AC61" s="46">
        <v>0</v>
      </c>
      <c r="AD61" s="46"/>
      <c r="AE61" s="46"/>
      <c r="AF61" s="46"/>
      <c r="AG61" s="46">
        <v>0</v>
      </c>
      <c r="AH61" s="46">
        <v>0</v>
      </c>
      <c r="AI61" s="46">
        <v>0</v>
      </c>
      <c r="AJ61" s="43">
        <v>0</v>
      </c>
      <c r="AK61" s="44">
        <v>0</v>
      </c>
      <c r="AL61" s="44">
        <v>0</v>
      </c>
      <c r="AM61" s="45">
        <v>0</v>
      </c>
      <c r="AN61" s="45">
        <v>0</v>
      </c>
      <c r="AO61" s="45">
        <v>0</v>
      </c>
      <c r="AP61" s="37">
        <v>0</v>
      </c>
      <c r="AQ61">
        <v>0</v>
      </c>
      <c r="AR61">
        <v>0</v>
      </c>
      <c r="AV61">
        <v>0</v>
      </c>
      <c r="AW61">
        <v>0</v>
      </c>
      <c r="AX61">
        <v>0</v>
      </c>
      <c r="AY61" s="33"/>
      <c r="AZ61" s="33"/>
      <c r="BA61" s="33"/>
      <c r="BB61" s="33">
        <v>0</v>
      </c>
      <c r="BC61" s="33">
        <v>0</v>
      </c>
      <c r="BD61" s="33">
        <v>0</v>
      </c>
      <c r="BE61" s="52">
        <v>0</v>
      </c>
      <c r="BF61" s="52">
        <v>0</v>
      </c>
      <c r="BG61" s="52">
        <v>0</v>
      </c>
      <c r="BH61" s="35">
        <v>0</v>
      </c>
      <c r="BI61" s="33">
        <v>0</v>
      </c>
      <c r="BJ61" s="35">
        <v>0</v>
      </c>
      <c r="BK61" s="36"/>
      <c r="BL61" s="36"/>
      <c r="BM61" s="36"/>
      <c r="BN61" s="33"/>
      <c r="BO61" s="33"/>
      <c r="BP61" s="33"/>
      <c r="BQ61" s="33"/>
      <c r="BR61" s="33"/>
      <c r="BS61" s="33"/>
      <c r="BT61" s="37"/>
      <c r="BW61">
        <v>0</v>
      </c>
      <c r="BX61">
        <v>0</v>
      </c>
      <c r="BY61">
        <v>0</v>
      </c>
      <c r="BZ61" s="120">
        <f t="shared" si="30"/>
        <v>0</v>
      </c>
      <c r="CA61" s="120">
        <f t="shared" si="31"/>
        <v>0</v>
      </c>
      <c r="CB61" s="120">
        <f t="shared" si="32"/>
        <v>0</v>
      </c>
      <c r="CC61" s="120">
        <f t="shared" si="33"/>
        <v>32.700000000002547</v>
      </c>
      <c r="CD61" s="120">
        <f t="shared" si="34"/>
        <v>0</v>
      </c>
      <c r="CE61" s="120">
        <f t="shared" si="29"/>
        <v>0</v>
      </c>
      <c r="CF61" s="120">
        <f t="shared" si="35"/>
        <v>32.699999999997999</v>
      </c>
      <c r="CG61" s="120">
        <f t="shared" si="36"/>
        <v>32.700000000003001</v>
      </c>
      <c r="CH61" s="120">
        <f t="shared" si="37"/>
        <v>0</v>
      </c>
      <c r="CI61" s="120">
        <f t="shared" si="38"/>
        <v>0</v>
      </c>
      <c r="CJ61" s="120">
        <f t="shared" si="39"/>
        <v>0</v>
      </c>
      <c r="CK61" s="120">
        <f t="shared" si="52"/>
        <v>0</v>
      </c>
      <c r="CL61" s="120">
        <f t="shared" si="53"/>
        <v>0</v>
      </c>
      <c r="CM61" s="120">
        <f t="shared" si="54"/>
        <v>0</v>
      </c>
      <c r="CN61" s="120">
        <f t="shared" si="55"/>
        <v>0</v>
      </c>
      <c r="CO61" s="120">
        <f t="shared" si="56"/>
        <v>0</v>
      </c>
      <c r="CP61" s="120">
        <f t="shared" si="40"/>
        <v>0</v>
      </c>
      <c r="CQ61" s="120">
        <f t="shared" si="41"/>
        <v>0</v>
      </c>
      <c r="CR61" s="120">
        <f t="shared" si="57"/>
        <v>0</v>
      </c>
      <c r="CS61" s="120">
        <f t="shared" si="42"/>
        <v>0</v>
      </c>
      <c r="CT61" s="120">
        <f t="shared" si="43"/>
        <v>0</v>
      </c>
      <c r="CU61" s="120">
        <f t="shared" si="44"/>
        <v>0</v>
      </c>
      <c r="CV61" s="120">
        <f t="shared" si="45"/>
        <v>0</v>
      </c>
      <c r="CW61" s="120">
        <f t="shared" si="46"/>
        <v>0</v>
      </c>
      <c r="CX61">
        <f t="shared" si="47"/>
        <v>0</v>
      </c>
      <c r="CY61" s="120">
        <f t="shared" si="48"/>
        <v>98.100000000003547</v>
      </c>
      <c r="CZ61" s="120">
        <f t="shared" si="49"/>
        <v>0</v>
      </c>
      <c r="DA61" s="134">
        <f t="shared" si="50"/>
        <v>1.8166775133673842E-4</v>
      </c>
      <c r="DB61" s="134">
        <f t="shared" si="51"/>
        <v>0</v>
      </c>
    </row>
    <row r="62" spans="1:106" x14ac:dyDescent="0.25">
      <c r="A62" s="112" t="s">
        <v>80</v>
      </c>
      <c r="B62" s="112" t="s">
        <v>80</v>
      </c>
      <c r="C62" s="46">
        <v>0</v>
      </c>
      <c r="D62" s="46">
        <v>0</v>
      </c>
      <c r="E62" s="46">
        <v>0</v>
      </c>
      <c r="F62" s="46"/>
      <c r="G62" s="46"/>
      <c r="H62" s="46"/>
      <c r="I62" s="46">
        <v>38.30000000000291</v>
      </c>
      <c r="J62" s="46">
        <v>2</v>
      </c>
      <c r="K62" s="46">
        <v>30.479299999999999</v>
      </c>
      <c r="L62" s="47">
        <v>263.39999999999418</v>
      </c>
      <c r="M62" s="46">
        <v>4</v>
      </c>
      <c r="N62" s="46">
        <v>101.08602</v>
      </c>
      <c r="O62" s="46">
        <v>656.56999999999243</v>
      </c>
      <c r="P62" s="46">
        <v>4</v>
      </c>
      <c r="Q62" s="49">
        <v>103.2599</v>
      </c>
      <c r="R62" s="46">
        <v>207.5</v>
      </c>
      <c r="S62" s="46">
        <v>4</v>
      </c>
      <c r="T62" s="46">
        <v>59.091299999999997</v>
      </c>
      <c r="U62" s="46">
        <v>263.10000000000582</v>
      </c>
      <c r="V62" s="46">
        <v>4</v>
      </c>
      <c r="W62" s="50">
        <v>65.728200000000001</v>
      </c>
      <c r="X62" s="49">
        <v>101.5</v>
      </c>
      <c r="Y62" s="46">
        <v>1</v>
      </c>
      <c r="Z62" s="46">
        <v>51.603999999999999</v>
      </c>
      <c r="AA62" s="46">
        <v>320.10000000000582</v>
      </c>
      <c r="AB62" s="46">
        <v>5</v>
      </c>
      <c r="AC62" s="46">
        <v>78682500</v>
      </c>
      <c r="AD62" s="46">
        <v>1043.8999999999942</v>
      </c>
      <c r="AE62" s="46">
        <v>11</v>
      </c>
      <c r="AF62" s="46">
        <v>286576650</v>
      </c>
      <c r="AG62" s="46">
        <v>378.40000000000873</v>
      </c>
      <c r="AH62" s="46">
        <v>5</v>
      </c>
      <c r="AI62" s="46">
        <v>92801270</v>
      </c>
      <c r="AJ62" s="43">
        <v>225</v>
      </c>
      <c r="AK62" s="44">
        <v>3</v>
      </c>
      <c r="AL62" s="44">
        <v>40872700</v>
      </c>
      <c r="AM62" s="45">
        <v>326.0199999999968</v>
      </c>
      <c r="AN62" s="45">
        <v>6</v>
      </c>
      <c r="AO62" s="45">
        <v>183279659.28999996</v>
      </c>
      <c r="AP62" s="37">
        <v>124.79999999999927</v>
      </c>
      <c r="AQ62">
        <v>1</v>
      </c>
      <c r="AR62">
        <v>73797552.329990149</v>
      </c>
      <c r="AS62">
        <v>48.900000000001455</v>
      </c>
      <c r="AT62">
        <v>1</v>
      </c>
      <c r="AU62">
        <v>107387626.13000989</v>
      </c>
      <c r="AV62">
        <v>249.19999999999709</v>
      </c>
      <c r="AW62">
        <v>3</v>
      </c>
      <c r="AX62">
        <v>117963918.26999998</v>
      </c>
      <c r="AY62" s="33"/>
      <c r="AZ62" s="33"/>
      <c r="BA62" s="33"/>
      <c r="BB62" s="33">
        <v>0</v>
      </c>
      <c r="BC62" s="33">
        <v>0</v>
      </c>
      <c r="BD62" s="33">
        <v>0</v>
      </c>
      <c r="BE62" s="52">
        <v>0</v>
      </c>
      <c r="BF62" s="52">
        <v>0</v>
      </c>
      <c r="BG62" s="52">
        <v>0</v>
      </c>
      <c r="BH62" s="35">
        <v>0</v>
      </c>
      <c r="BI62" s="33">
        <v>0</v>
      </c>
      <c r="BJ62" s="35">
        <v>0</v>
      </c>
      <c r="BK62" s="36">
        <v>63.900000000001455</v>
      </c>
      <c r="BL62" s="36">
        <v>1</v>
      </c>
      <c r="BM62" s="36">
        <v>14789000</v>
      </c>
      <c r="BN62" s="33">
        <v>218.50000000000182</v>
      </c>
      <c r="BO62" s="33">
        <v>4</v>
      </c>
      <c r="BP62" s="33">
        <v>50180300</v>
      </c>
      <c r="BQ62" s="33">
        <v>205.40000000000146</v>
      </c>
      <c r="BR62" s="33">
        <v>2</v>
      </c>
      <c r="BS62" s="33">
        <v>56595500</v>
      </c>
      <c r="BT62" s="37"/>
      <c r="BW62">
        <v>0</v>
      </c>
      <c r="BX62">
        <v>0</v>
      </c>
      <c r="BY62">
        <v>0</v>
      </c>
      <c r="BZ62" s="120">
        <f t="shared" si="30"/>
        <v>0</v>
      </c>
      <c r="CA62" s="120">
        <f t="shared" si="31"/>
        <v>0</v>
      </c>
      <c r="CB62" s="120">
        <f t="shared" si="32"/>
        <v>38.30000000000291</v>
      </c>
      <c r="CC62" s="120">
        <f t="shared" si="33"/>
        <v>263.39999999999418</v>
      </c>
      <c r="CD62" s="120">
        <f t="shared" si="34"/>
        <v>656.56999999999243</v>
      </c>
      <c r="CE62" s="120">
        <f t="shared" si="29"/>
        <v>207.5</v>
      </c>
      <c r="CF62" s="120">
        <f t="shared" si="35"/>
        <v>263.10000000000582</v>
      </c>
      <c r="CG62" s="120">
        <f t="shared" si="36"/>
        <v>101.5</v>
      </c>
      <c r="CH62" s="120">
        <f t="shared" si="37"/>
        <v>320.10000000000582</v>
      </c>
      <c r="CI62" s="120">
        <f t="shared" si="38"/>
        <v>1043.8999999999942</v>
      </c>
      <c r="CJ62" s="120">
        <f t="shared" si="39"/>
        <v>378.40000000000873</v>
      </c>
      <c r="CK62" s="120">
        <f t="shared" si="52"/>
        <v>225</v>
      </c>
      <c r="CL62" s="120">
        <f t="shared" si="53"/>
        <v>326.0199999999968</v>
      </c>
      <c r="CM62" s="120">
        <f t="shared" si="54"/>
        <v>124.79999999999927</v>
      </c>
      <c r="CN62" s="120">
        <f t="shared" si="55"/>
        <v>48.900000000001455</v>
      </c>
      <c r="CO62" s="120">
        <f t="shared" si="56"/>
        <v>249.19999999999709</v>
      </c>
      <c r="CP62" s="120">
        <f t="shared" si="40"/>
        <v>0</v>
      </c>
      <c r="CQ62" s="120">
        <f t="shared" si="41"/>
        <v>0</v>
      </c>
      <c r="CR62" s="120">
        <f t="shared" si="57"/>
        <v>0</v>
      </c>
      <c r="CS62" s="120">
        <f t="shared" si="42"/>
        <v>0</v>
      </c>
      <c r="CT62" s="120">
        <f t="shared" si="43"/>
        <v>63.900000000001455</v>
      </c>
      <c r="CU62" s="120">
        <f t="shared" si="44"/>
        <v>218.50000000000182</v>
      </c>
      <c r="CV62" s="120">
        <f t="shared" si="45"/>
        <v>205.40000000000146</v>
      </c>
      <c r="CW62" s="120">
        <f t="shared" si="46"/>
        <v>0</v>
      </c>
      <c r="CX62" s="37">
        <f t="shared" si="47"/>
        <v>0</v>
      </c>
      <c r="CY62" s="120">
        <f t="shared" si="48"/>
        <v>3823.7900000000009</v>
      </c>
      <c r="CZ62" s="120">
        <f t="shared" si="49"/>
        <v>910.70000000000255</v>
      </c>
      <c r="DA62" s="134">
        <f t="shared" si="50"/>
        <v>7.081134871395332E-3</v>
      </c>
      <c r="DB62" s="134">
        <f t="shared" si="51"/>
        <v>2.8709138946438431E-3</v>
      </c>
    </row>
    <row r="63" spans="1:106" x14ac:dyDescent="0.25">
      <c r="A63" s="112" t="s">
        <v>89</v>
      </c>
      <c r="B63" s="112" t="s">
        <v>89</v>
      </c>
      <c r="C63" s="46">
        <v>0</v>
      </c>
      <c r="D63" s="46">
        <v>0</v>
      </c>
      <c r="E63" s="46">
        <v>0</v>
      </c>
      <c r="F63" s="48">
        <v>99.329999999997199</v>
      </c>
      <c r="G63" s="46">
        <v>1</v>
      </c>
      <c r="H63" s="46">
        <v>5.3105000000000002</v>
      </c>
      <c r="I63" s="46">
        <v>149.86000000000604</v>
      </c>
      <c r="J63" s="46">
        <v>3</v>
      </c>
      <c r="K63" s="46">
        <v>12.5068</v>
      </c>
      <c r="L63" s="47">
        <v>379.13999999999305</v>
      </c>
      <c r="M63" s="46">
        <v>5</v>
      </c>
      <c r="N63" s="46">
        <v>24.489100000000001</v>
      </c>
      <c r="O63" s="46">
        <v>152.92000000000735</v>
      </c>
      <c r="P63" s="46">
        <v>3</v>
      </c>
      <c r="Q63" s="49">
        <v>20.016400000000001</v>
      </c>
      <c r="R63" s="46">
        <v>387.94999999999527</v>
      </c>
      <c r="S63" s="46">
        <v>6</v>
      </c>
      <c r="T63" s="46">
        <v>51.2438</v>
      </c>
      <c r="U63" s="46">
        <v>342.84999999999854</v>
      </c>
      <c r="V63" s="46">
        <v>4</v>
      </c>
      <c r="W63" s="50">
        <v>38.421590620000003</v>
      </c>
      <c r="X63" s="49">
        <v>215.17000000000553</v>
      </c>
      <c r="Y63" s="46">
        <v>3</v>
      </c>
      <c r="Z63" s="46">
        <v>24.609449999999999</v>
      </c>
      <c r="AA63" s="46">
        <v>89.709999999997308</v>
      </c>
      <c r="AB63" s="46">
        <v>2</v>
      </c>
      <c r="AC63" s="46">
        <v>14083700</v>
      </c>
      <c r="AD63" s="46">
        <v>124.98999999999614</v>
      </c>
      <c r="AE63" s="46">
        <v>2</v>
      </c>
      <c r="AF63" s="46">
        <v>14801870</v>
      </c>
      <c r="AG63" s="46">
        <v>384.21000000000276</v>
      </c>
      <c r="AH63" s="46">
        <v>4</v>
      </c>
      <c r="AI63" s="46">
        <v>30600450</v>
      </c>
      <c r="AJ63" s="43">
        <v>239.81999999999971</v>
      </c>
      <c r="AK63" s="44">
        <v>4</v>
      </c>
      <c r="AL63" s="44">
        <v>23746550</v>
      </c>
      <c r="AM63" s="45">
        <v>95.940000000000509</v>
      </c>
      <c r="AN63" s="45">
        <v>1</v>
      </c>
      <c r="AO63" s="45">
        <v>10000000</v>
      </c>
      <c r="AP63" s="37">
        <v>214.8799999999992</v>
      </c>
      <c r="AQ63">
        <v>2</v>
      </c>
      <c r="AR63">
        <v>17342070</v>
      </c>
      <c r="AS63">
        <v>0</v>
      </c>
      <c r="AT63">
        <v>0</v>
      </c>
      <c r="AU63">
        <v>1423030</v>
      </c>
      <c r="AV63">
        <v>0</v>
      </c>
      <c r="AW63">
        <v>0</v>
      </c>
      <c r="AX63">
        <v>0</v>
      </c>
      <c r="AY63" s="33"/>
      <c r="AZ63" s="33"/>
      <c r="BA63" s="33"/>
      <c r="BB63" s="33">
        <v>0</v>
      </c>
      <c r="BC63" s="33">
        <v>0</v>
      </c>
      <c r="BD63" s="33">
        <v>0</v>
      </c>
      <c r="BE63" s="52">
        <v>0</v>
      </c>
      <c r="BF63" s="52">
        <v>0</v>
      </c>
      <c r="BG63" s="52">
        <v>0</v>
      </c>
      <c r="BH63" s="35">
        <v>0</v>
      </c>
      <c r="BI63" s="33">
        <v>0</v>
      </c>
      <c r="BJ63" s="35">
        <v>0</v>
      </c>
      <c r="BK63" s="36"/>
      <c r="BL63" s="36"/>
      <c r="BM63" s="36"/>
      <c r="BN63" s="33">
        <v>358.22999999999956</v>
      </c>
      <c r="BO63" s="33">
        <v>4</v>
      </c>
      <c r="BP63" s="33">
        <v>39311070</v>
      </c>
      <c r="BQ63" s="33">
        <v>95.940000000000509</v>
      </c>
      <c r="BR63" s="33">
        <v>1</v>
      </c>
      <c r="BS63" s="33">
        <v>13815410</v>
      </c>
      <c r="BT63" s="37"/>
      <c r="BW63">
        <v>93.170000000001892</v>
      </c>
      <c r="BX63">
        <v>1</v>
      </c>
      <c r="BY63">
        <v>10903150</v>
      </c>
      <c r="BZ63" s="120">
        <f t="shared" si="30"/>
        <v>0</v>
      </c>
      <c r="CA63" s="120">
        <f t="shared" si="31"/>
        <v>99.329999999997199</v>
      </c>
      <c r="CB63" s="120">
        <f t="shared" si="32"/>
        <v>149.86000000000604</v>
      </c>
      <c r="CC63" s="120">
        <f t="shared" si="33"/>
        <v>379.13999999999305</v>
      </c>
      <c r="CD63" s="120">
        <f t="shared" si="34"/>
        <v>152.92000000000735</v>
      </c>
      <c r="CE63" s="120">
        <f t="shared" si="29"/>
        <v>387.94999999999527</v>
      </c>
      <c r="CF63" s="120">
        <f t="shared" si="35"/>
        <v>342.84999999999854</v>
      </c>
      <c r="CG63" s="120">
        <f t="shared" si="36"/>
        <v>215.17000000000553</v>
      </c>
      <c r="CH63" s="120">
        <f t="shared" si="37"/>
        <v>89.709999999997308</v>
      </c>
      <c r="CI63" s="120">
        <f t="shared" si="38"/>
        <v>124.98999999999614</v>
      </c>
      <c r="CJ63" s="120">
        <f t="shared" si="39"/>
        <v>384.21000000000276</v>
      </c>
      <c r="CK63" s="120">
        <f t="shared" si="52"/>
        <v>239.81999999999971</v>
      </c>
      <c r="CL63" s="120">
        <f t="shared" si="53"/>
        <v>95.940000000000509</v>
      </c>
      <c r="CM63" s="120">
        <f t="shared" si="54"/>
        <v>214.8799999999992</v>
      </c>
      <c r="CN63" s="120">
        <f t="shared" si="55"/>
        <v>0</v>
      </c>
      <c r="CO63" s="120">
        <f t="shared" si="56"/>
        <v>0</v>
      </c>
      <c r="CP63" s="120">
        <f t="shared" si="40"/>
        <v>0</v>
      </c>
      <c r="CQ63" s="120">
        <f t="shared" si="41"/>
        <v>0</v>
      </c>
      <c r="CR63" s="120">
        <f t="shared" si="57"/>
        <v>0</v>
      </c>
      <c r="CS63" s="120">
        <f t="shared" si="42"/>
        <v>0</v>
      </c>
      <c r="CT63" s="120">
        <f t="shared" si="43"/>
        <v>0</v>
      </c>
      <c r="CU63" s="120">
        <f t="shared" si="44"/>
        <v>358.22999999999956</v>
      </c>
      <c r="CV63" s="120">
        <f t="shared" si="45"/>
        <v>95.940000000000509</v>
      </c>
      <c r="CW63" s="120">
        <f t="shared" si="46"/>
        <v>0</v>
      </c>
      <c r="CX63" s="37">
        <f t="shared" si="47"/>
        <v>93.170000000001892</v>
      </c>
      <c r="CY63" s="120">
        <f t="shared" si="48"/>
        <v>2661.8899999999994</v>
      </c>
      <c r="CZ63" s="120">
        <f t="shared" si="49"/>
        <v>762.22000000000116</v>
      </c>
      <c r="DA63" s="134">
        <f t="shared" si="50"/>
        <v>4.9294553578566064E-3</v>
      </c>
      <c r="DB63" s="134">
        <f t="shared" si="51"/>
        <v>2.4028417577417671E-3</v>
      </c>
    </row>
    <row r="64" spans="1:106" x14ac:dyDescent="0.25">
      <c r="A64" s="81" t="s">
        <v>109</v>
      </c>
      <c r="B64" s="81" t="s">
        <v>109</v>
      </c>
      <c r="C64" s="46"/>
      <c r="D64" s="46"/>
      <c r="E64" s="46"/>
      <c r="F64" s="48"/>
      <c r="G64" s="46"/>
      <c r="H64" s="46"/>
      <c r="I64" s="46"/>
      <c r="J64" s="46"/>
      <c r="K64" s="46"/>
      <c r="L64" s="47"/>
      <c r="M64" s="46"/>
      <c r="N64" s="46"/>
      <c r="O64" s="46"/>
      <c r="P64" s="46"/>
      <c r="Q64" s="49"/>
      <c r="R64" s="46"/>
      <c r="S64" s="46"/>
      <c r="T64" s="46"/>
      <c r="U64" s="46"/>
      <c r="V64" s="46"/>
      <c r="W64" s="50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3"/>
      <c r="AK64" s="44"/>
      <c r="AL64" s="44"/>
      <c r="AM64" s="45"/>
      <c r="AN64" s="45"/>
      <c r="AO64" s="45"/>
      <c r="AP64" s="37"/>
      <c r="AY64" s="33"/>
      <c r="AZ64" s="33"/>
      <c r="BA64" s="33"/>
      <c r="BB64" s="33"/>
      <c r="BC64" s="33"/>
      <c r="BD64" s="33"/>
      <c r="BE64" s="34"/>
      <c r="BF64" s="34"/>
      <c r="BG64" s="34"/>
      <c r="BH64" s="35"/>
      <c r="BI64" s="33"/>
      <c r="BJ64" s="35"/>
      <c r="BK64" s="36"/>
      <c r="BL64" s="36"/>
      <c r="BM64" s="36"/>
      <c r="BN64" s="33"/>
      <c r="BO64" s="33"/>
      <c r="BP64" s="33"/>
      <c r="BQ64" s="33"/>
      <c r="BR64" s="33"/>
      <c r="BS64" s="33"/>
      <c r="BT64" s="37"/>
      <c r="BW64">
        <v>585.43000000000006</v>
      </c>
      <c r="BX64">
        <v>10</v>
      </c>
      <c r="BY64">
        <v>105800000</v>
      </c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  <c r="CX64" s="37">
        <f t="shared" si="47"/>
        <v>585.43000000000006</v>
      </c>
      <c r="CY64" s="120">
        <f t="shared" si="48"/>
        <v>0</v>
      </c>
      <c r="CZ64" s="120">
        <f t="shared" si="49"/>
        <v>585.43000000000006</v>
      </c>
      <c r="DA64" s="134">
        <f t="shared" si="50"/>
        <v>0</v>
      </c>
      <c r="DB64" s="134">
        <f t="shared" si="51"/>
        <v>1.8455244551897887E-3</v>
      </c>
    </row>
    <row r="65" spans="1:106" x14ac:dyDescent="0.25">
      <c r="A65" s="112" t="s">
        <v>102</v>
      </c>
      <c r="B65" s="112" t="s">
        <v>102</v>
      </c>
      <c r="C65" s="46">
        <v>80.999999999998181</v>
      </c>
      <c r="D65" s="46">
        <v>2</v>
      </c>
      <c r="E65" s="46">
        <v>9.4</v>
      </c>
      <c r="F65" s="48">
        <v>40.5</v>
      </c>
      <c r="G65" s="46">
        <v>1</v>
      </c>
      <c r="H65" s="46">
        <v>4.7</v>
      </c>
      <c r="I65" s="46">
        <v>62.580000000001746</v>
      </c>
      <c r="J65" s="46">
        <v>1</v>
      </c>
      <c r="K65" s="46">
        <v>6.9</v>
      </c>
      <c r="L65" s="47">
        <v>40.5</v>
      </c>
      <c r="M65" s="46">
        <v>1</v>
      </c>
      <c r="N65" s="46">
        <v>4.7</v>
      </c>
      <c r="O65" s="46">
        <v>103.02000000000044</v>
      </c>
      <c r="P65" s="46">
        <v>2</v>
      </c>
      <c r="Q65" s="49">
        <v>12.1</v>
      </c>
      <c r="R65" s="46">
        <v>206.15999999999985</v>
      </c>
      <c r="S65" s="46">
        <v>4</v>
      </c>
      <c r="T65" s="46">
        <v>23.1</v>
      </c>
      <c r="U65" s="46">
        <v>103.01999999999862</v>
      </c>
      <c r="V65" s="46">
        <v>2</v>
      </c>
      <c r="W65" s="50">
        <v>11.85</v>
      </c>
      <c r="X65" s="46"/>
      <c r="Y65" s="46"/>
      <c r="Z65" s="46"/>
      <c r="AA65" s="46">
        <v>184.07999999999993</v>
      </c>
      <c r="AB65" s="46">
        <v>4</v>
      </c>
      <c r="AC65" s="46">
        <v>22000000</v>
      </c>
      <c r="AD65" s="46">
        <v>415.92000000000007</v>
      </c>
      <c r="AE65" s="46">
        <v>7</v>
      </c>
      <c r="AF65" s="46">
        <v>48800000</v>
      </c>
      <c r="AG65" s="46">
        <v>228.48000000000047</v>
      </c>
      <c r="AH65" s="46">
        <v>4</v>
      </c>
      <c r="AI65" s="46">
        <v>25800000</v>
      </c>
      <c r="AJ65" s="43">
        <v>40.500000000000909</v>
      </c>
      <c r="AK65" s="44">
        <v>1</v>
      </c>
      <c r="AL65" s="44">
        <v>5300000</v>
      </c>
      <c r="AM65" s="45">
        <v>165.94999999999709</v>
      </c>
      <c r="AN65" s="45">
        <v>3</v>
      </c>
      <c r="AO65" s="45">
        <v>19400000</v>
      </c>
      <c r="AP65" s="37">
        <v>0</v>
      </c>
      <c r="AQ65">
        <v>0</v>
      </c>
      <c r="AR65">
        <v>0</v>
      </c>
      <c r="AS65">
        <v>62.580000000001746</v>
      </c>
      <c r="AT65">
        <v>1</v>
      </c>
      <c r="AU65">
        <v>7500000</v>
      </c>
      <c r="AV65">
        <v>0</v>
      </c>
      <c r="AW65">
        <v>0</v>
      </c>
      <c r="AX65">
        <v>0</v>
      </c>
      <c r="AY65" s="33"/>
      <c r="AZ65" s="33"/>
      <c r="BA65" s="33"/>
      <c r="BB65" s="33">
        <v>103.20000000000073</v>
      </c>
      <c r="BC65" s="33">
        <v>2</v>
      </c>
      <c r="BD65" s="33">
        <v>12600000</v>
      </c>
      <c r="BE65" s="34">
        <v>80.999999999998181</v>
      </c>
      <c r="BF65" s="34">
        <v>2</v>
      </c>
      <c r="BG65" s="34">
        <v>11400000</v>
      </c>
      <c r="BH65" s="35">
        <v>103.02000000000044</v>
      </c>
      <c r="BI65" s="33">
        <v>2</v>
      </c>
      <c r="BJ65" s="35">
        <v>13800000</v>
      </c>
      <c r="BK65" s="36">
        <v>125.14999999999873</v>
      </c>
      <c r="BL65" s="36">
        <v>2</v>
      </c>
      <c r="BM65" s="36">
        <v>15500000</v>
      </c>
      <c r="BN65" s="33">
        <v>40.500000000000909</v>
      </c>
      <c r="BO65" s="33">
        <v>1</v>
      </c>
      <c r="BP65" s="33">
        <v>5900000</v>
      </c>
      <c r="BQ65" s="33"/>
      <c r="BR65" s="33"/>
      <c r="BS65" s="33"/>
      <c r="BT65" s="37"/>
      <c r="BW65">
        <v>62.519999999998618</v>
      </c>
      <c r="BX65">
        <v>1</v>
      </c>
      <c r="BY65">
        <v>8600000</v>
      </c>
      <c r="BZ65" s="120">
        <f t="shared" ref="BZ65:BZ78" si="58">C65</f>
        <v>80.999999999998181</v>
      </c>
      <c r="CA65" s="120">
        <f t="shared" ref="CA65:CA78" si="59">F65</f>
        <v>40.5</v>
      </c>
      <c r="CB65" s="120">
        <f t="shared" ref="CB65:CB78" si="60">I65</f>
        <v>62.580000000001746</v>
      </c>
      <c r="CC65" s="120">
        <f>L65</f>
        <v>40.5</v>
      </c>
      <c r="CD65" s="120">
        <f t="shared" ref="CD65:CD78" si="61">O65</f>
        <v>103.02000000000044</v>
      </c>
      <c r="CE65" s="120">
        <f t="shared" ref="CE65:CE78" si="62">R65</f>
        <v>206.15999999999985</v>
      </c>
      <c r="CF65" s="120">
        <f t="shared" ref="CF65:CF78" si="63">U65</f>
        <v>103.01999999999862</v>
      </c>
      <c r="CG65" s="120">
        <f t="shared" ref="CG65:CG78" si="64">X65</f>
        <v>0</v>
      </c>
      <c r="CH65" s="120">
        <f t="shared" ref="CH65:CH78" si="65">AA65</f>
        <v>184.07999999999993</v>
      </c>
      <c r="CI65" s="120">
        <f t="shared" ref="CI65:CI72" si="66">AD65</f>
        <v>415.92000000000007</v>
      </c>
      <c r="CJ65" s="120">
        <f t="shared" ref="CJ65:CJ71" si="67">AG65</f>
        <v>228.48000000000047</v>
      </c>
      <c r="CK65" s="120">
        <f t="shared" ref="CK65:CK72" si="68">AJ65</f>
        <v>40.500000000000909</v>
      </c>
      <c r="CL65" s="120">
        <f t="shared" ref="CL65:CL72" si="69">AM65</f>
        <v>165.94999999999709</v>
      </c>
      <c r="CM65" s="120">
        <f t="shared" ref="CM65:CM78" si="70">AP65</f>
        <v>0</v>
      </c>
      <c r="CN65" s="120">
        <f t="shared" ref="CN65:CN74" si="71">AS65</f>
        <v>62.580000000001746</v>
      </c>
      <c r="CO65" s="120">
        <f t="shared" ref="CO65:CO78" si="72">AV65</f>
        <v>0</v>
      </c>
      <c r="CP65" s="120">
        <f t="shared" ref="CP65:CP78" si="73">AY65</f>
        <v>0</v>
      </c>
      <c r="CQ65" s="120">
        <f t="shared" ref="CQ65:CQ72" si="74">BB65</f>
        <v>103.20000000000073</v>
      </c>
      <c r="CR65" s="120">
        <f t="shared" ref="CR65:CR72" si="75">BE65</f>
        <v>80.999999999998181</v>
      </c>
      <c r="CS65" s="120">
        <f t="shared" ref="CS65:CS70" si="76">BH65</f>
        <v>103.02000000000044</v>
      </c>
      <c r="CT65" s="120">
        <f t="shared" ref="CT65:CT78" si="77">BK65</f>
        <v>125.14999999999873</v>
      </c>
      <c r="CU65" s="120">
        <f t="shared" ref="CU65:CU78" si="78">BN65</f>
        <v>40.500000000000909</v>
      </c>
      <c r="CV65" s="120">
        <f t="shared" ref="CV65:CV78" si="79">BQ65</f>
        <v>0</v>
      </c>
      <c r="CW65" s="120">
        <f t="shared" ref="CW65:CW78" si="80">BT65</f>
        <v>0</v>
      </c>
      <c r="CX65" s="37">
        <f t="shared" si="47"/>
        <v>62.519999999998618</v>
      </c>
      <c r="CY65" s="120">
        <f t="shared" si="48"/>
        <v>1590.7099999999991</v>
      </c>
      <c r="CZ65" s="120">
        <f t="shared" si="49"/>
        <v>577.96999999999935</v>
      </c>
      <c r="DA65" s="134">
        <f t="shared" si="50"/>
        <v>2.9457768473889153E-3</v>
      </c>
      <c r="DB65" s="134">
        <f t="shared" si="51"/>
        <v>1.8220073610270072E-3</v>
      </c>
    </row>
    <row r="66" spans="1:106" x14ac:dyDescent="0.25">
      <c r="A66" s="112" t="s">
        <v>94</v>
      </c>
      <c r="B66" s="112" t="s">
        <v>94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51"/>
      <c r="Y66" s="46"/>
      <c r="Z66" s="46"/>
      <c r="AA66" s="46">
        <v>0</v>
      </c>
      <c r="AB66" s="46">
        <v>0</v>
      </c>
      <c r="AC66" s="46">
        <v>0</v>
      </c>
      <c r="AD66" s="46">
        <v>0</v>
      </c>
      <c r="AE66" s="46">
        <v>0</v>
      </c>
      <c r="AF66" s="46">
        <v>0</v>
      </c>
      <c r="AG66" s="46">
        <v>0</v>
      </c>
      <c r="AH66" s="46">
        <v>0</v>
      </c>
      <c r="AI66" s="46">
        <v>0</v>
      </c>
      <c r="AJ66" s="43">
        <v>0</v>
      </c>
      <c r="AK66" s="44">
        <v>0</v>
      </c>
      <c r="AL66" s="44">
        <v>0</v>
      </c>
      <c r="AM66" s="45">
        <v>0</v>
      </c>
      <c r="AN66" s="45">
        <v>0</v>
      </c>
      <c r="AO66" s="45">
        <v>0</v>
      </c>
      <c r="AP66" s="37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s="33">
        <v>148.47</v>
      </c>
      <c r="AZ66" s="33">
        <v>1</v>
      </c>
      <c r="BA66" s="33">
        <v>19500000</v>
      </c>
      <c r="BB66" s="33"/>
      <c r="BC66" s="33"/>
      <c r="BD66" s="33"/>
      <c r="BE66" s="52">
        <v>0</v>
      </c>
      <c r="BF66" s="52">
        <v>0</v>
      </c>
      <c r="BG66" s="52">
        <v>0</v>
      </c>
      <c r="BH66" s="35">
        <v>0</v>
      </c>
      <c r="BI66" s="33">
        <v>0</v>
      </c>
      <c r="BJ66" s="35">
        <v>0</v>
      </c>
      <c r="BK66" s="36"/>
      <c r="BL66" s="36"/>
      <c r="BM66" s="36"/>
      <c r="BN66" s="33">
        <v>148.47</v>
      </c>
      <c r="BO66" s="33">
        <v>1</v>
      </c>
      <c r="BP66" s="33">
        <v>17000000</v>
      </c>
      <c r="BQ66" s="33">
        <v>148.47999999999996</v>
      </c>
      <c r="BR66" s="33">
        <v>1</v>
      </c>
      <c r="BS66" s="33">
        <v>18500000</v>
      </c>
      <c r="BT66" s="37"/>
      <c r="BW66">
        <v>0</v>
      </c>
      <c r="BX66">
        <v>0</v>
      </c>
      <c r="BY66">
        <v>0</v>
      </c>
      <c r="BZ66" s="120">
        <f t="shared" si="58"/>
        <v>0</v>
      </c>
      <c r="CA66" s="120">
        <f t="shared" si="59"/>
        <v>0</v>
      </c>
      <c r="CB66" s="120">
        <f t="shared" si="60"/>
        <v>0</v>
      </c>
      <c r="CC66" s="120">
        <f>L66</f>
        <v>0</v>
      </c>
      <c r="CD66" s="120">
        <f t="shared" si="61"/>
        <v>0</v>
      </c>
      <c r="CE66" s="120">
        <f t="shared" si="62"/>
        <v>0</v>
      </c>
      <c r="CF66" s="120">
        <f t="shared" si="63"/>
        <v>0</v>
      </c>
      <c r="CG66" s="120">
        <f t="shared" si="64"/>
        <v>0</v>
      </c>
      <c r="CH66" s="120">
        <f t="shared" si="65"/>
        <v>0</v>
      </c>
      <c r="CI66" s="120">
        <f t="shared" si="66"/>
        <v>0</v>
      </c>
      <c r="CJ66" s="120">
        <f t="shared" si="67"/>
        <v>0</v>
      </c>
      <c r="CK66" s="120">
        <f t="shared" si="68"/>
        <v>0</v>
      </c>
      <c r="CL66" s="120">
        <f t="shared" si="69"/>
        <v>0</v>
      </c>
      <c r="CM66" s="120">
        <f t="shared" si="70"/>
        <v>0</v>
      </c>
      <c r="CN66" s="120">
        <f t="shared" si="71"/>
        <v>0</v>
      </c>
      <c r="CO66" s="120">
        <f t="shared" si="72"/>
        <v>0</v>
      </c>
      <c r="CP66" s="120">
        <f t="shared" si="73"/>
        <v>148.47</v>
      </c>
      <c r="CQ66" s="120">
        <f t="shared" si="74"/>
        <v>0</v>
      </c>
      <c r="CR66" s="120">
        <f t="shared" si="75"/>
        <v>0</v>
      </c>
      <c r="CS66" s="120">
        <f t="shared" si="76"/>
        <v>0</v>
      </c>
      <c r="CT66" s="120">
        <f t="shared" si="77"/>
        <v>0</v>
      </c>
      <c r="CU66" s="120">
        <f t="shared" si="78"/>
        <v>148.47</v>
      </c>
      <c r="CV66" s="120">
        <f t="shared" si="79"/>
        <v>148.47999999999996</v>
      </c>
      <c r="CW66" s="120">
        <f t="shared" si="80"/>
        <v>0</v>
      </c>
      <c r="CX66" s="37">
        <f t="shared" si="47"/>
        <v>0</v>
      </c>
      <c r="CY66" s="120">
        <f t="shared" si="48"/>
        <v>0</v>
      </c>
      <c r="CZ66" s="120">
        <f t="shared" si="49"/>
        <v>445.41999999999996</v>
      </c>
      <c r="DA66" s="134">
        <f t="shared" si="50"/>
        <v>0</v>
      </c>
      <c r="DB66" s="134">
        <f t="shared" si="51"/>
        <v>1.4041533621963948E-3</v>
      </c>
    </row>
    <row r="67" spans="1:106" x14ac:dyDescent="0.25">
      <c r="A67" s="111" t="s">
        <v>91</v>
      </c>
      <c r="B67" s="111" t="s">
        <v>91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01"/>
      <c r="Y67" s="15"/>
      <c r="Z67" s="15"/>
      <c r="AA67" s="15"/>
      <c r="AB67" s="15"/>
      <c r="AC67" s="15"/>
      <c r="AD67" s="15"/>
      <c r="AE67" s="15"/>
      <c r="AF67" s="15"/>
      <c r="AG67" s="15"/>
      <c r="AH67" s="15">
        <v>1263</v>
      </c>
      <c r="AI67" s="15">
        <v>0</v>
      </c>
      <c r="AJ67" s="43">
        <v>0</v>
      </c>
      <c r="AK67" s="44">
        <v>0</v>
      </c>
      <c r="AL67" s="44">
        <v>0</v>
      </c>
      <c r="AM67" s="45">
        <v>0</v>
      </c>
      <c r="AN67" s="45">
        <v>0</v>
      </c>
      <c r="AO67" s="45">
        <v>0</v>
      </c>
      <c r="AP67" s="3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s="33"/>
      <c r="AZ67" s="33"/>
      <c r="BA67" s="33"/>
      <c r="BB67" s="33">
        <v>0</v>
      </c>
      <c r="BC67" s="33">
        <v>0</v>
      </c>
      <c r="BD67" s="33">
        <v>0</v>
      </c>
      <c r="BE67" s="52">
        <v>0</v>
      </c>
      <c r="BF67" s="52">
        <v>0</v>
      </c>
      <c r="BG67" s="52">
        <v>0</v>
      </c>
      <c r="BH67" s="35">
        <v>0</v>
      </c>
      <c r="BI67" s="33">
        <v>0</v>
      </c>
      <c r="BJ67" s="35">
        <v>0</v>
      </c>
      <c r="BK67" s="36"/>
      <c r="BL67" s="36"/>
      <c r="BM67" s="36"/>
      <c r="BN67" s="33"/>
      <c r="BO67" s="33"/>
      <c r="BP67" s="33"/>
      <c r="BQ67" s="33"/>
      <c r="BR67" s="33"/>
      <c r="BS67" s="33"/>
      <c r="BT67" s="37"/>
      <c r="BW67">
        <v>0</v>
      </c>
      <c r="BX67">
        <v>0</v>
      </c>
      <c r="BY67">
        <v>0</v>
      </c>
      <c r="BZ67" s="120">
        <f t="shared" si="58"/>
        <v>0</v>
      </c>
      <c r="CA67" s="120">
        <f t="shared" si="59"/>
        <v>0</v>
      </c>
      <c r="CB67" s="120">
        <f t="shared" si="60"/>
        <v>0</v>
      </c>
      <c r="CC67" s="120">
        <f>L67</f>
        <v>0</v>
      </c>
      <c r="CD67" s="120">
        <f t="shared" si="61"/>
        <v>0</v>
      </c>
      <c r="CE67" s="120">
        <f t="shared" si="62"/>
        <v>0</v>
      </c>
      <c r="CF67" s="120">
        <f t="shared" si="63"/>
        <v>0</v>
      </c>
      <c r="CG67" s="120">
        <f t="shared" si="64"/>
        <v>0</v>
      </c>
      <c r="CH67" s="120">
        <f t="shared" si="65"/>
        <v>0</v>
      </c>
      <c r="CI67" s="120">
        <f t="shared" si="66"/>
        <v>0</v>
      </c>
      <c r="CJ67" s="120">
        <f t="shared" si="67"/>
        <v>0</v>
      </c>
      <c r="CK67" s="120">
        <f t="shared" si="68"/>
        <v>0</v>
      </c>
      <c r="CL67" s="120">
        <f t="shared" si="69"/>
        <v>0</v>
      </c>
      <c r="CM67" s="120">
        <f t="shared" si="70"/>
        <v>0</v>
      </c>
      <c r="CN67" s="120">
        <f t="shared" si="71"/>
        <v>0</v>
      </c>
      <c r="CO67" s="120">
        <f t="shared" si="72"/>
        <v>0</v>
      </c>
      <c r="CP67" s="120">
        <f t="shared" si="73"/>
        <v>0</v>
      </c>
      <c r="CQ67" s="120">
        <f t="shared" si="74"/>
        <v>0</v>
      </c>
      <c r="CR67" s="120">
        <f t="shared" si="75"/>
        <v>0</v>
      </c>
      <c r="CS67" s="120">
        <f t="shared" si="76"/>
        <v>0</v>
      </c>
      <c r="CT67" s="120">
        <f t="shared" si="77"/>
        <v>0</v>
      </c>
      <c r="CU67" s="120">
        <f t="shared" si="78"/>
        <v>0</v>
      </c>
      <c r="CV67" s="120">
        <f t="shared" si="79"/>
        <v>0</v>
      </c>
      <c r="CW67" s="120">
        <f t="shared" si="80"/>
        <v>0</v>
      </c>
      <c r="CX67">
        <f t="shared" ref="CX67:CX81" si="81">BW67</f>
        <v>0</v>
      </c>
      <c r="CY67" s="120">
        <f t="shared" ref="CY67:CY82" si="82">SUM(CA67:CL67)</f>
        <v>0</v>
      </c>
      <c r="CZ67" s="120">
        <f t="shared" ref="CZ67:CZ82" si="83">SUM(CM67:CX67)</f>
        <v>0</v>
      </c>
      <c r="DA67" s="134">
        <f t="shared" ref="DA67:DA81" si="84">CY67/$CY$82</f>
        <v>0</v>
      </c>
      <c r="DB67" s="134">
        <f t="shared" ref="DB67:DB81" si="85">CZ67/$CZ$82</f>
        <v>0</v>
      </c>
    </row>
    <row r="68" spans="1:106" x14ac:dyDescent="0.25">
      <c r="A68" s="136" t="s">
        <v>96</v>
      </c>
      <c r="B68" s="136" t="s">
        <v>96</v>
      </c>
      <c r="C68" s="46">
        <v>225.67999999999734</v>
      </c>
      <c r="D68" s="46">
        <v>4</v>
      </c>
      <c r="E68" s="46">
        <v>31.683119999999999</v>
      </c>
      <c r="F68" s="48">
        <v>126.57999999999947</v>
      </c>
      <c r="G68" s="46">
        <v>2</v>
      </c>
      <c r="H68" s="46">
        <v>17.687259999999998</v>
      </c>
      <c r="I68" s="46">
        <v>355.76999999999816</v>
      </c>
      <c r="J68" s="46">
        <v>6</v>
      </c>
      <c r="K68" s="46">
        <v>48.358420000000002</v>
      </c>
      <c r="L68" s="47">
        <v>493.01000000000477</v>
      </c>
      <c r="M68" s="46">
        <v>9</v>
      </c>
      <c r="N68" s="46">
        <v>68.931303999999997</v>
      </c>
      <c r="O68" s="46">
        <v>341.17999999999665</v>
      </c>
      <c r="P68" s="46">
        <v>7</v>
      </c>
      <c r="Q68" s="49">
        <v>49.226410999999999</v>
      </c>
      <c r="R68" s="46">
        <v>374.91000000000122</v>
      </c>
      <c r="S68" s="46">
        <v>7</v>
      </c>
      <c r="T68" s="46">
        <v>53.126165</v>
      </c>
      <c r="U68" s="46">
        <v>461.13000000000193</v>
      </c>
      <c r="V68" s="46">
        <v>9</v>
      </c>
      <c r="W68" s="50">
        <v>63.635314999999999</v>
      </c>
      <c r="X68" s="49">
        <v>388.82999999999902</v>
      </c>
      <c r="Y68" s="46">
        <v>7</v>
      </c>
      <c r="Z68" s="46">
        <v>57.175055</v>
      </c>
      <c r="AA68" s="46">
        <v>1169.3199999999997</v>
      </c>
      <c r="AB68" s="46">
        <v>20</v>
      </c>
      <c r="AC68" s="46">
        <v>164155630</v>
      </c>
      <c r="AD68" s="46">
        <v>817.51999999999953</v>
      </c>
      <c r="AE68" s="46">
        <v>16</v>
      </c>
      <c r="AF68" s="46">
        <v>121383880</v>
      </c>
      <c r="AG68" s="46">
        <v>642.89000000000033</v>
      </c>
      <c r="AH68" s="46">
        <v>12</v>
      </c>
      <c r="AI68" s="46">
        <v>97963925</v>
      </c>
      <c r="AJ68" s="138">
        <v>213.23000000000411</v>
      </c>
      <c r="AK68" s="138">
        <v>4</v>
      </c>
      <c r="AL68" s="138">
        <v>35914245</v>
      </c>
      <c r="AM68" s="138">
        <v>266.35999999999422</v>
      </c>
      <c r="AN68" s="138">
        <v>5</v>
      </c>
      <c r="AO68" s="138">
        <v>47060590</v>
      </c>
      <c r="AP68" s="37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s="33">
        <v>237.17999999999847</v>
      </c>
      <c r="AZ68" s="33">
        <v>4</v>
      </c>
      <c r="BA68" s="33">
        <v>38896821</v>
      </c>
      <c r="BB68" s="33">
        <v>0</v>
      </c>
      <c r="BC68" s="33">
        <v>0</v>
      </c>
      <c r="BD68" s="33">
        <v>0</v>
      </c>
      <c r="BE68" s="34">
        <v>64.920000000006439</v>
      </c>
      <c r="BF68" s="34">
        <v>1</v>
      </c>
      <c r="BG68" s="34">
        <v>12010200</v>
      </c>
      <c r="BH68" s="35">
        <v>0</v>
      </c>
      <c r="BI68" s="33">
        <v>0</v>
      </c>
      <c r="BJ68" s="35">
        <v>0</v>
      </c>
      <c r="BK68" s="36"/>
      <c r="BL68" s="36"/>
      <c r="BM68" s="36"/>
      <c r="BN68" s="33">
        <v>49.069999999994252</v>
      </c>
      <c r="BO68" s="33">
        <v>1</v>
      </c>
      <c r="BP68" s="33">
        <v>9318393</v>
      </c>
      <c r="BQ68" s="33"/>
      <c r="BR68" s="33"/>
      <c r="BS68" s="33"/>
      <c r="BT68" s="37">
        <v>64.920000000006439</v>
      </c>
      <c r="BU68">
        <v>1</v>
      </c>
      <c r="BV68">
        <v>11750520</v>
      </c>
      <c r="BW68">
        <v>0</v>
      </c>
      <c r="BX68">
        <v>0</v>
      </c>
      <c r="BY68">
        <v>0</v>
      </c>
      <c r="BZ68" s="120">
        <f t="shared" si="58"/>
        <v>225.67999999999734</v>
      </c>
      <c r="CA68" s="120">
        <f t="shared" si="59"/>
        <v>126.57999999999947</v>
      </c>
      <c r="CB68" s="120">
        <f t="shared" si="60"/>
        <v>355.76999999999816</v>
      </c>
      <c r="CC68" s="120">
        <f>L68</f>
        <v>493.01000000000477</v>
      </c>
      <c r="CD68" s="120">
        <f t="shared" si="61"/>
        <v>341.17999999999665</v>
      </c>
      <c r="CE68" s="120">
        <f t="shared" si="62"/>
        <v>374.91000000000122</v>
      </c>
      <c r="CF68" s="120">
        <f t="shared" si="63"/>
        <v>461.13000000000193</v>
      </c>
      <c r="CG68" s="120">
        <f t="shared" si="64"/>
        <v>388.82999999999902</v>
      </c>
      <c r="CH68" s="120">
        <f t="shared" si="65"/>
        <v>1169.3199999999997</v>
      </c>
      <c r="CI68" s="120">
        <f t="shared" si="66"/>
        <v>817.51999999999953</v>
      </c>
      <c r="CJ68" s="120">
        <f t="shared" si="67"/>
        <v>642.89000000000033</v>
      </c>
      <c r="CK68" s="120">
        <f t="shared" si="68"/>
        <v>213.23000000000411</v>
      </c>
      <c r="CL68" s="120">
        <f t="shared" si="69"/>
        <v>266.35999999999422</v>
      </c>
      <c r="CM68" s="120">
        <f t="shared" si="70"/>
        <v>0</v>
      </c>
      <c r="CN68" s="120">
        <f t="shared" si="71"/>
        <v>0</v>
      </c>
      <c r="CO68" s="120">
        <f t="shared" si="72"/>
        <v>0</v>
      </c>
      <c r="CP68" s="120">
        <f t="shared" si="73"/>
        <v>237.17999999999847</v>
      </c>
      <c r="CQ68" s="120">
        <f t="shared" si="74"/>
        <v>0</v>
      </c>
      <c r="CR68" s="120">
        <f t="shared" si="75"/>
        <v>64.920000000006439</v>
      </c>
      <c r="CS68" s="120">
        <f t="shared" si="76"/>
        <v>0</v>
      </c>
      <c r="CT68" s="120">
        <f t="shared" si="77"/>
        <v>0</v>
      </c>
      <c r="CU68" s="120">
        <f t="shared" si="78"/>
        <v>49.069999999994252</v>
      </c>
      <c r="CV68" s="120">
        <f t="shared" si="79"/>
        <v>0</v>
      </c>
      <c r="CW68" s="120">
        <f t="shared" si="80"/>
        <v>64.920000000006439</v>
      </c>
      <c r="CX68" s="37">
        <f t="shared" si="81"/>
        <v>0</v>
      </c>
      <c r="CY68" s="120">
        <f t="shared" si="82"/>
        <v>5650.7299999999987</v>
      </c>
      <c r="CZ68" s="120">
        <f t="shared" si="83"/>
        <v>416.0900000000056</v>
      </c>
      <c r="DA68" s="134">
        <f t="shared" si="84"/>
        <v>1.046437729369022E-2</v>
      </c>
      <c r="DB68" s="134">
        <f t="shared" si="85"/>
        <v>1.3116927225457005E-3</v>
      </c>
    </row>
    <row r="69" spans="1:106" x14ac:dyDescent="0.25">
      <c r="A69" s="136" t="s">
        <v>90</v>
      </c>
      <c r="B69" s="136" t="s">
        <v>90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>
        <v>51.19999999999991</v>
      </c>
      <c r="P69" s="46">
        <v>1</v>
      </c>
      <c r="Q69" s="49">
        <v>6.1440000000000001</v>
      </c>
      <c r="R69" s="46">
        <v>185.90000000000015</v>
      </c>
      <c r="S69" s="46">
        <v>4</v>
      </c>
      <c r="T69" s="46">
        <v>23.841000000000001</v>
      </c>
      <c r="U69" s="46"/>
      <c r="V69" s="46"/>
      <c r="W69" s="50"/>
      <c r="X69" s="49">
        <v>253.30000000000055</v>
      </c>
      <c r="Y69" s="46">
        <v>5</v>
      </c>
      <c r="Z69" s="46">
        <v>34.456499999999998</v>
      </c>
      <c r="AA69" s="46">
        <v>50.999999999999147</v>
      </c>
      <c r="AB69" s="46">
        <v>1</v>
      </c>
      <c r="AC69" s="46">
        <v>6375000</v>
      </c>
      <c r="AD69" s="46">
        <v>169.29999999999984</v>
      </c>
      <c r="AE69" s="46">
        <v>2</v>
      </c>
      <c r="AF69" s="46">
        <v>20824000</v>
      </c>
      <c r="AG69" s="46">
        <v>0</v>
      </c>
      <c r="AH69" s="46">
        <v>0</v>
      </c>
      <c r="AI69" s="46">
        <v>0</v>
      </c>
      <c r="AJ69" s="138">
        <v>310.5</v>
      </c>
      <c r="AK69" s="138">
        <v>3</v>
      </c>
      <c r="AL69" s="138">
        <v>36724000</v>
      </c>
      <c r="AM69" s="138">
        <v>95.100000000000136</v>
      </c>
      <c r="AN69" s="138">
        <v>1</v>
      </c>
      <c r="AO69" s="138">
        <v>11887500</v>
      </c>
      <c r="AP69" s="37">
        <v>89.799999999999727</v>
      </c>
      <c r="AQ69">
        <v>1</v>
      </c>
      <c r="AR69">
        <v>30722000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s="33"/>
      <c r="AZ69" s="33"/>
      <c r="BA69" s="33"/>
      <c r="BB69" s="33">
        <v>0</v>
      </c>
      <c r="BC69" s="33">
        <v>0</v>
      </c>
      <c r="BD69" s="33">
        <v>0</v>
      </c>
      <c r="BE69" s="52">
        <v>0</v>
      </c>
      <c r="BF69" s="52">
        <v>0</v>
      </c>
      <c r="BG69" s="52">
        <v>0</v>
      </c>
      <c r="BH69" s="35">
        <v>184.89999999999986</v>
      </c>
      <c r="BI69" s="33">
        <v>2</v>
      </c>
      <c r="BJ69" s="35">
        <v>8497000</v>
      </c>
      <c r="BK69" s="36"/>
      <c r="BL69" s="36"/>
      <c r="BM69" s="36"/>
      <c r="BN69" s="33"/>
      <c r="BO69" s="33"/>
      <c r="BP69" s="33"/>
      <c r="BQ69" s="33">
        <v>118.40000000000032</v>
      </c>
      <c r="BR69" s="33">
        <v>1</v>
      </c>
      <c r="BS69" s="33">
        <v>17600000</v>
      </c>
      <c r="BT69" s="37"/>
      <c r="BW69">
        <v>0</v>
      </c>
      <c r="BX69">
        <v>0</v>
      </c>
      <c r="BY69">
        <v>0</v>
      </c>
      <c r="BZ69" s="120">
        <f t="shared" si="58"/>
        <v>0</v>
      </c>
      <c r="CA69" s="120">
        <f t="shared" si="59"/>
        <v>0</v>
      </c>
      <c r="CB69" s="120">
        <f t="shared" si="60"/>
        <v>0</v>
      </c>
      <c r="CC69" s="120">
        <f>L69</f>
        <v>0</v>
      </c>
      <c r="CD69" s="120">
        <f t="shared" si="61"/>
        <v>51.19999999999991</v>
      </c>
      <c r="CE69" s="120">
        <f t="shared" si="62"/>
        <v>185.90000000000015</v>
      </c>
      <c r="CF69" s="120">
        <f t="shared" si="63"/>
        <v>0</v>
      </c>
      <c r="CG69" s="120">
        <f t="shared" si="64"/>
        <v>253.30000000000055</v>
      </c>
      <c r="CH69" s="120">
        <f t="shared" si="65"/>
        <v>50.999999999999147</v>
      </c>
      <c r="CI69" s="120">
        <f t="shared" si="66"/>
        <v>169.29999999999984</v>
      </c>
      <c r="CJ69" s="120">
        <f t="shared" si="67"/>
        <v>0</v>
      </c>
      <c r="CK69" s="120">
        <f t="shared" si="68"/>
        <v>310.5</v>
      </c>
      <c r="CL69" s="120">
        <f t="shared" si="69"/>
        <v>95.100000000000136</v>
      </c>
      <c r="CM69" s="120">
        <f t="shared" si="70"/>
        <v>89.799999999999727</v>
      </c>
      <c r="CN69" s="120">
        <f t="shared" si="71"/>
        <v>0</v>
      </c>
      <c r="CO69" s="120">
        <f t="shared" si="72"/>
        <v>0</v>
      </c>
      <c r="CP69" s="120">
        <f t="shared" si="73"/>
        <v>0</v>
      </c>
      <c r="CQ69" s="120">
        <f t="shared" si="74"/>
        <v>0</v>
      </c>
      <c r="CR69" s="120">
        <f t="shared" si="75"/>
        <v>0</v>
      </c>
      <c r="CS69" s="120">
        <f t="shared" si="76"/>
        <v>184.89999999999986</v>
      </c>
      <c r="CT69" s="120">
        <f t="shared" si="77"/>
        <v>0</v>
      </c>
      <c r="CU69" s="120">
        <f t="shared" si="78"/>
        <v>0</v>
      </c>
      <c r="CV69" s="120">
        <f t="shared" si="79"/>
        <v>118.40000000000032</v>
      </c>
      <c r="CW69" s="120">
        <f t="shared" si="80"/>
        <v>0</v>
      </c>
      <c r="CX69" s="37">
        <f t="shared" si="81"/>
        <v>0</v>
      </c>
      <c r="CY69" s="120">
        <f t="shared" si="82"/>
        <v>1116.2999999999997</v>
      </c>
      <c r="CZ69" s="120">
        <f t="shared" si="83"/>
        <v>393.09999999999991</v>
      </c>
      <c r="DA69" s="134">
        <f t="shared" si="84"/>
        <v>2.0672345649051346E-3</v>
      </c>
      <c r="DB69" s="134">
        <f t="shared" si="85"/>
        <v>1.2392184605078415E-3</v>
      </c>
    </row>
    <row r="70" spans="1:106" x14ac:dyDescent="0.25">
      <c r="A70" s="118" t="s">
        <v>92</v>
      </c>
      <c r="B70" s="118" t="s">
        <v>92</v>
      </c>
      <c r="C70" s="46"/>
      <c r="D70" s="46"/>
      <c r="E70" s="46"/>
      <c r="F70" s="46"/>
      <c r="G70" s="46"/>
      <c r="H70" s="46"/>
      <c r="I70" s="46">
        <v>0</v>
      </c>
      <c r="J70" s="46">
        <v>0</v>
      </c>
      <c r="K70" s="46">
        <v>0</v>
      </c>
      <c r="L70" s="46" t="e">
        <v>#N/A</v>
      </c>
      <c r="M70" s="46" t="e">
        <v>#N/A</v>
      </c>
      <c r="N70" s="46" t="e">
        <v>#N/A</v>
      </c>
      <c r="O70" s="46"/>
      <c r="P70" s="46"/>
      <c r="Q70" s="46"/>
      <c r="R70" s="46">
        <v>0</v>
      </c>
      <c r="S70" s="46">
        <v>0</v>
      </c>
      <c r="T70" s="46">
        <v>0</v>
      </c>
      <c r="U70" s="46">
        <v>494.88</v>
      </c>
      <c r="V70" s="46">
        <v>9</v>
      </c>
      <c r="W70" s="50">
        <v>46.482990000000001</v>
      </c>
      <c r="X70" s="49">
        <v>589.51000000000101</v>
      </c>
      <c r="Y70" s="46">
        <v>8</v>
      </c>
      <c r="Z70" s="46">
        <v>53.782139999999998</v>
      </c>
      <c r="AA70" s="46">
        <v>380.81999999999584</v>
      </c>
      <c r="AB70" s="46">
        <v>7</v>
      </c>
      <c r="AC70" s="46">
        <v>36774490</v>
      </c>
      <c r="AD70" s="46">
        <v>847.23000000000275</v>
      </c>
      <c r="AE70" s="46">
        <v>12</v>
      </c>
      <c r="AF70" s="46">
        <v>47027270</v>
      </c>
      <c r="AG70" s="46">
        <v>404.29000000000451</v>
      </c>
      <c r="AH70" s="46">
        <v>5</v>
      </c>
      <c r="AI70" s="46">
        <v>38031070</v>
      </c>
      <c r="AJ70" s="39">
        <v>98.189999999995052</v>
      </c>
      <c r="AK70" s="39">
        <v>1</v>
      </c>
      <c r="AL70" s="39">
        <v>12077370</v>
      </c>
      <c r="AM70" s="39">
        <v>0</v>
      </c>
      <c r="AN70" s="39">
        <v>0</v>
      </c>
      <c r="AO70" s="39">
        <v>0</v>
      </c>
      <c r="AP70" s="37">
        <v>0</v>
      </c>
      <c r="AQ70">
        <v>0</v>
      </c>
      <c r="AR70">
        <v>0</v>
      </c>
      <c r="AS70">
        <v>74.720000000004347</v>
      </c>
      <c r="AT70">
        <v>1</v>
      </c>
      <c r="AU70">
        <v>7397280</v>
      </c>
      <c r="AV70">
        <v>0</v>
      </c>
      <c r="AW70">
        <v>0</v>
      </c>
      <c r="AX70">
        <v>0</v>
      </c>
      <c r="AY70" s="33"/>
      <c r="AZ70" s="33"/>
      <c r="BA70" s="33"/>
      <c r="BB70" s="33">
        <v>98.189999999995507</v>
      </c>
      <c r="BC70" s="33">
        <v>1</v>
      </c>
      <c r="BD70" s="33">
        <v>12764700</v>
      </c>
      <c r="BE70" s="52">
        <v>0</v>
      </c>
      <c r="BF70" s="52">
        <v>0</v>
      </c>
      <c r="BG70" s="52">
        <v>0</v>
      </c>
      <c r="BH70" s="35">
        <v>0</v>
      </c>
      <c r="BI70" s="33">
        <v>0</v>
      </c>
      <c r="BJ70" s="35">
        <v>0</v>
      </c>
      <c r="BK70" s="36">
        <v>45.790000000000418</v>
      </c>
      <c r="BL70" s="36">
        <v>1</v>
      </c>
      <c r="BM70" s="36">
        <v>6868500</v>
      </c>
      <c r="BN70" s="33"/>
      <c r="BO70" s="33"/>
      <c r="BP70" s="33"/>
      <c r="BQ70" s="33">
        <v>96.369999999999891</v>
      </c>
      <c r="BR70" s="33">
        <v>1</v>
      </c>
      <c r="BS70" s="33">
        <v>12865395</v>
      </c>
      <c r="BT70" s="37"/>
      <c r="BW70">
        <v>76.109999999999673</v>
      </c>
      <c r="BX70">
        <v>1</v>
      </c>
      <c r="BY70">
        <v>10158782.25</v>
      </c>
      <c r="BZ70" s="120">
        <f t="shared" si="58"/>
        <v>0</v>
      </c>
      <c r="CA70" s="120">
        <f t="shared" si="59"/>
        <v>0</v>
      </c>
      <c r="CB70" s="120">
        <f t="shared" si="60"/>
        <v>0</v>
      </c>
      <c r="CC70" s="120"/>
      <c r="CD70" s="120">
        <f t="shared" si="61"/>
        <v>0</v>
      </c>
      <c r="CE70" s="120">
        <f t="shared" si="62"/>
        <v>0</v>
      </c>
      <c r="CF70" s="120">
        <f t="shared" si="63"/>
        <v>494.88</v>
      </c>
      <c r="CG70" s="120">
        <f t="shared" si="64"/>
        <v>589.51000000000101</v>
      </c>
      <c r="CH70" s="120">
        <f t="shared" si="65"/>
        <v>380.81999999999584</v>
      </c>
      <c r="CI70" s="120">
        <f t="shared" si="66"/>
        <v>847.23000000000275</v>
      </c>
      <c r="CJ70" s="120">
        <f t="shared" si="67"/>
        <v>404.29000000000451</v>
      </c>
      <c r="CK70" s="120">
        <f t="shared" si="68"/>
        <v>98.189999999995052</v>
      </c>
      <c r="CL70" s="120">
        <f t="shared" si="69"/>
        <v>0</v>
      </c>
      <c r="CM70" s="120">
        <f t="shared" si="70"/>
        <v>0</v>
      </c>
      <c r="CN70" s="120">
        <f t="shared" si="71"/>
        <v>74.720000000004347</v>
      </c>
      <c r="CO70" s="120">
        <f t="shared" si="72"/>
        <v>0</v>
      </c>
      <c r="CP70" s="120">
        <f t="shared" si="73"/>
        <v>0</v>
      </c>
      <c r="CQ70" s="120">
        <f t="shared" si="74"/>
        <v>98.189999999995507</v>
      </c>
      <c r="CR70" s="120">
        <f t="shared" si="75"/>
        <v>0</v>
      </c>
      <c r="CS70" s="120">
        <f t="shared" si="76"/>
        <v>0</v>
      </c>
      <c r="CT70" s="120">
        <f t="shared" si="77"/>
        <v>45.790000000000418</v>
      </c>
      <c r="CU70" s="120">
        <f t="shared" si="78"/>
        <v>0</v>
      </c>
      <c r="CV70" s="120">
        <f t="shared" si="79"/>
        <v>96.369999999999891</v>
      </c>
      <c r="CW70" s="120">
        <f t="shared" si="80"/>
        <v>0</v>
      </c>
      <c r="CX70" s="37">
        <f t="shared" si="81"/>
        <v>76.109999999999673</v>
      </c>
      <c r="CY70" s="120">
        <f t="shared" si="82"/>
        <v>2814.9199999999992</v>
      </c>
      <c r="CZ70" s="120">
        <f t="shared" si="83"/>
        <v>391.17999999999984</v>
      </c>
      <c r="DA70" s="134">
        <f t="shared" si="84"/>
        <v>5.2128459387644557E-3</v>
      </c>
      <c r="DB70" s="134">
        <f t="shared" si="85"/>
        <v>1.2331658035651422E-3</v>
      </c>
    </row>
    <row r="71" spans="1:106" x14ac:dyDescent="0.25">
      <c r="A71" s="102" t="s">
        <v>95</v>
      </c>
      <c r="B71" s="102" t="s">
        <v>95</v>
      </c>
      <c r="X71" s="82"/>
      <c r="AM71" s="36"/>
      <c r="AP71" s="37"/>
      <c r="BB71" s="33"/>
      <c r="BC71" s="33"/>
      <c r="BD71" s="33"/>
      <c r="BH71" s="35">
        <v>15549.839999999978</v>
      </c>
      <c r="BI71" s="33"/>
      <c r="BJ71" s="35"/>
      <c r="BK71" s="36"/>
      <c r="BL71" s="36"/>
      <c r="BM71" s="36"/>
      <c r="BN71" s="33"/>
      <c r="BO71" s="33"/>
      <c r="BP71" s="33"/>
      <c r="BQ71" s="33"/>
      <c r="BR71" s="33"/>
      <c r="BS71" s="33"/>
      <c r="BT71" s="37"/>
      <c r="BW71">
        <v>0</v>
      </c>
      <c r="BX71">
        <v>0</v>
      </c>
      <c r="BY71">
        <v>0</v>
      </c>
      <c r="BZ71" s="120">
        <f t="shared" si="58"/>
        <v>0</v>
      </c>
      <c r="CA71" s="120">
        <f t="shared" si="59"/>
        <v>0</v>
      </c>
      <c r="CB71" s="120">
        <f t="shared" si="60"/>
        <v>0</v>
      </c>
      <c r="CC71" s="120">
        <f t="shared" ref="CC71:CC78" si="86">L71</f>
        <v>0</v>
      </c>
      <c r="CD71" s="120">
        <f t="shared" si="61"/>
        <v>0</v>
      </c>
      <c r="CE71" s="120">
        <f t="shared" si="62"/>
        <v>0</v>
      </c>
      <c r="CF71" s="120">
        <f t="shared" si="63"/>
        <v>0</v>
      </c>
      <c r="CG71" s="120">
        <f t="shared" si="64"/>
        <v>0</v>
      </c>
      <c r="CH71" s="120">
        <f t="shared" si="65"/>
        <v>0</v>
      </c>
      <c r="CI71" s="120">
        <f t="shared" si="66"/>
        <v>0</v>
      </c>
      <c r="CJ71" s="120">
        <f t="shared" si="67"/>
        <v>0</v>
      </c>
      <c r="CK71" s="120">
        <f t="shared" si="68"/>
        <v>0</v>
      </c>
      <c r="CL71" s="120">
        <f t="shared" si="69"/>
        <v>0</v>
      </c>
      <c r="CM71" s="120">
        <f t="shared" si="70"/>
        <v>0</v>
      </c>
      <c r="CN71" s="120">
        <f t="shared" si="71"/>
        <v>0</v>
      </c>
      <c r="CO71" s="120">
        <f t="shared" si="72"/>
        <v>0</v>
      </c>
      <c r="CP71" s="120">
        <f t="shared" si="73"/>
        <v>0</v>
      </c>
      <c r="CQ71" s="120">
        <f t="shared" si="74"/>
        <v>0</v>
      </c>
      <c r="CR71" s="120">
        <f t="shared" si="75"/>
        <v>0</v>
      </c>
      <c r="CS71" s="120"/>
      <c r="CT71" s="120">
        <f t="shared" si="77"/>
        <v>0</v>
      </c>
      <c r="CU71" s="120">
        <f t="shared" si="78"/>
        <v>0</v>
      </c>
      <c r="CV71" s="120">
        <f t="shared" si="79"/>
        <v>0</v>
      </c>
      <c r="CW71" s="120">
        <f t="shared" si="80"/>
        <v>0</v>
      </c>
      <c r="CX71">
        <f t="shared" si="81"/>
        <v>0</v>
      </c>
      <c r="CY71" s="120">
        <f t="shared" si="82"/>
        <v>0</v>
      </c>
      <c r="CZ71" s="120">
        <f t="shared" si="83"/>
        <v>0</v>
      </c>
      <c r="DA71" s="134">
        <f t="shared" si="84"/>
        <v>0</v>
      </c>
      <c r="DB71" s="134">
        <f t="shared" si="85"/>
        <v>0</v>
      </c>
    </row>
    <row r="72" spans="1:106" ht="15.75" thickBot="1" x14ac:dyDescent="0.3">
      <c r="A72" s="137" t="s">
        <v>66</v>
      </c>
      <c r="B72" s="137" t="s">
        <v>66</v>
      </c>
      <c r="X72" s="82"/>
      <c r="AG72">
        <v>62350.479999999967</v>
      </c>
      <c r="AJ72" s="139"/>
      <c r="AK72" s="139"/>
      <c r="AL72" s="139"/>
      <c r="AM72" s="139"/>
      <c r="AN72" s="139"/>
      <c r="AO72" s="139"/>
      <c r="AP72" s="37"/>
      <c r="BB72" s="33"/>
      <c r="BC72" s="33"/>
      <c r="BD72" s="33"/>
      <c r="BH72" s="35">
        <v>0</v>
      </c>
      <c r="BI72" s="33">
        <v>0</v>
      </c>
      <c r="BJ72" s="35">
        <v>0</v>
      </c>
      <c r="BK72" s="36"/>
      <c r="BL72" s="36"/>
      <c r="BM72" s="36"/>
      <c r="BN72" s="33"/>
      <c r="BO72" s="33"/>
      <c r="BP72" s="33"/>
      <c r="BQ72" s="33">
        <v>36.460000000000008</v>
      </c>
      <c r="BR72" s="33">
        <v>1</v>
      </c>
      <c r="BS72" s="33">
        <v>1971500</v>
      </c>
      <c r="BT72" s="37">
        <v>72.680000000000149</v>
      </c>
      <c r="BU72">
        <v>2</v>
      </c>
      <c r="BV72">
        <v>4834690</v>
      </c>
      <c r="BW72">
        <v>213.46000000000009</v>
      </c>
      <c r="BX72">
        <v>4</v>
      </c>
      <c r="BY72">
        <v>15494660</v>
      </c>
      <c r="BZ72" s="120">
        <f t="shared" si="58"/>
        <v>0</v>
      </c>
      <c r="CA72" s="120">
        <f t="shared" si="59"/>
        <v>0</v>
      </c>
      <c r="CB72" s="120">
        <f t="shared" si="60"/>
        <v>0</v>
      </c>
      <c r="CC72" s="120">
        <f t="shared" si="86"/>
        <v>0</v>
      </c>
      <c r="CD72" s="120">
        <f t="shared" si="61"/>
        <v>0</v>
      </c>
      <c r="CE72" s="120">
        <f t="shared" si="62"/>
        <v>0</v>
      </c>
      <c r="CF72" s="120">
        <f t="shared" si="63"/>
        <v>0</v>
      </c>
      <c r="CG72" s="120">
        <f t="shared" si="64"/>
        <v>0</v>
      </c>
      <c r="CH72" s="120">
        <f t="shared" si="65"/>
        <v>0</v>
      </c>
      <c r="CI72" s="120">
        <f t="shared" si="66"/>
        <v>0</v>
      </c>
      <c r="CJ72" s="120"/>
      <c r="CK72" s="120">
        <f t="shared" si="68"/>
        <v>0</v>
      </c>
      <c r="CL72" s="120">
        <f t="shared" si="69"/>
        <v>0</v>
      </c>
      <c r="CM72" s="120">
        <f t="shared" si="70"/>
        <v>0</v>
      </c>
      <c r="CN72" s="120">
        <f t="shared" si="71"/>
        <v>0</v>
      </c>
      <c r="CO72" s="120">
        <f t="shared" si="72"/>
        <v>0</v>
      </c>
      <c r="CP72" s="120">
        <f t="shared" si="73"/>
        <v>0</v>
      </c>
      <c r="CQ72" s="120">
        <f t="shared" si="74"/>
        <v>0</v>
      </c>
      <c r="CR72" s="120">
        <f t="shared" si="75"/>
        <v>0</v>
      </c>
      <c r="CS72" s="120">
        <f t="shared" ref="CS72:CS78" si="87">BH72</f>
        <v>0</v>
      </c>
      <c r="CT72" s="120">
        <f t="shared" si="77"/>
        <v>0</v>
      </c>
      <c r="CU72" s="120">
        <f t="shared" si="78"/>
        <v>0</v>
      </c>
      <c r="CV72" s="120">
        <f t="shared" si="79"/>
        <v>36.460000000000008</v>
      </c>
      <c r="CW72" s="120">
        <f t="shared" si="80"/>
        <v>72.680000000000149</v>
      </c>
      <c r="CX72" s="37">
        <f t="shared" si="81"/>
        <v>213.46000000000009</v>
      </c>
      <c r="CY72" s="120">
        <f t="shared" si="82"/>
        <v>0</v>
      </c>
      <c r="CZ72" s="120">
        <f t="shared" si="83"/>
        <v>322.60000000000025</v>
      </c>
      <c r="DA72" s="134">
        <f t="shared" si="84"/>
        <v>0</v>
      </c>
      <c r="DB72" s="134">
        <f t="shared" si="85"/>
        <v>1.0169724633931063E-3</v>
      </c>
    </row>
    <row r="73" spans="1:106" ht="15.75" thickBot="1" x14ac:dyDescent="0.3">
      <c r="A73" s="102" t="s">
        <v>97</v>
      </c>
      <c r="B73" s="102" t="s">
        <v>97</v>
      </c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4"/>
      <c r="Y73" s="103"/>
      <c r="Z73" s="103"/>
      <c r="AA73" s="103"/>
      <c r="AB73" s="103"/>
      <c r="AC73" s="103"/>
      <c r="AD73" s="103">
        <v>83089.419999999984</v>
      </c>
      <c r="AE73" s="103"/>
      <c r="AF73" s="103"/>
      <c r="AG73" s="103"/>
      <c r="AH73" s="103"/>
      <c r="AI73" s="103"/>
      <c r="AJ73" s="105">
        <v>62757.680000000044</v>
      </c>
      <c r="AK73" s="103"/>
      <c r="AL73" s="103"/>
      <c r="AM73" s="105">
        <v>50747.77000000004</v>
      </c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>
        <v>29175.731999999927</v>
      </c>
      <c r="BC73" s="103"/>
      <c r="BD73" s="103"/>
      <c r="BE73" s="103">
        <v>92665.964898925871</v>
      </c>
      <c r="BF73" s="103"/>
      <c r="BG73" s="103"/>
      <c r="BH73" s="103"/>
      <c r="BI73" s="103"/>
      <c r="BJ73" s="103"/>
      <c r="BK73" s="106"/>
      <c r="BL73" s="106"/>
      <c r="BM73" s="106"/>
      <c r="BN73" s="33"/>
      <c r="BO73" s="33"/>
      <c r="BP73" s="33"/>
      <c r="BQ73" s="33"/>
      <c r="BR73" s="33"/>
      <c r="BS73" s="33"/>
      <c r="BT73" s="37"/>
      <c r="BW73">
        <v>0</v>
      </c>
      <c r="BX73">
        <v>0</v>
      </c>
      <c r="BY73">
        <v>0</v>
      </c>
      <c r="BZ73" s="120">
        <f t="shared" si="58"/>
        <v>0</v>
      </c>
      <c r="CA73" s="120">
        <f t="shared" si="59"/>
        <v>0</v>
      </c>
      <c r="CB73" s="120">
        <f t="shared" si="60"/>
        <v>0</v>
      </c>
      <c r="CC73" s="120">
        <f t="shared" si="86"/>
        <v>0</v>
      </c>
      <c r="CD73" s="120">
        <f t="shared" si="61"/>
        <v>0</v>
      </c>
      <c r="CE73" s="120">
        <f t="shared" si="62"/>
        <v>0</v>
      </c>
      <c r="CF73" s="120">
        <f t="shared" si="63"/>
        <v>0</v>
      </c>
      <c r="CG73" s="120">
        <f t="shared" si="64"/>
        <v>0</v>
      </c>
      <c r="CH73" s="120">
        <f t="shared" si="65"/>
        <v>0</v>
      </c>
      <c r="CI73" s="120"/>
      <c r="CJ73" s="120">
        <f t="shared" ref="CJ73:CJ78" si="88">AG73</f>
        <v>0</v>
      </c>
      <c r="CK73" s="120"/>
      <c r="CL73" s="120"/>
      <c r="CM73" s="120">
        <f t="shared" si="70"/>
        <v>0</v>
      </c>
      <c r="CN73" s="120">
        <f t="shared" si="71"/>
        <v>0</v>
      </c>
      <c r="CO73" s="120">
        <f t="shared" si="72"/>
        <v>0</v>
      </c>
      <c r="CP73" s="120">
        <f t="shared" si="73"/>
        <v>0</v>
      </c>
      <c r="CQ73" s="120"/>
      <c r="CR73" s="120"/>
      <c r="CS73" s="120">
        <f t="shared" si="87"/>
        <v>0</v>
      </c>
      <c r="CT73" s="120">
        <f t="shared" si="77"/>
        <v>0</v>
      </c>
      <c r="CU73" s="120">
        <f t="shared" si="78"/>
        <v>0</v>
      </c>
      <c r="CV73" s="120">
        <f t="shared" si="79"/>
        <v>0</v>
      </c>
      <c r="CW73" s="120">
        <f t="shared" si="80"/>
        <v>0</v>
      </c>
      <c r="CX73">
        <f t="shared" si="81"/>
        <v>0</v>
      </c>
      <c r="CY73" s="120">
        <f t="shared" si="82"/>
        <v>0</v>
      </c>
      <c r="CZ73" s="120">
        <f t="shared" si="83"/>
        <v>0</v>
      </c>
      <c r="DA73" s="134">
        <f t="shared" si="84"/>
        <v>0</v>
      </c>
      <c r="DB73" s="134">
        <f t="shared" si="85"/>
        <v>0</v>
      </c>
    </row>
    <row r="74" spans="1:106" ht="15.75" thickBot="1" x14ac:dyDescent="0.3">
      <c r="A74" s="118" t="s">
        <v>98</v>
      </c>
      <c r="B74" s="118" t="s">
        <v>98</v>
      </c>
      <c r="C74" s="46">
        <v>169.4399999999996</v>
      </c>
      <c r="D74" s="46">
        <v>3</v>
      </c>
      <c r="E74" s="46">
        <v>20.055479999999999</v>
      </c>
      <c r="F74" s="48">
        <v>83</v>
      </c>
      <c r="G74" s="46">
        <v>2</v>
      </c>
      <c r="H74" s="46">
        <v>11.00028</v>
      </c>
      <c r="I74" s="46">
        <v>233.86999999999762</v>
      </c>
      <c r="J74" s="46">
        <v>5</v>
      </c>
      <c r="K74" s="46">
        <v>28.792950000000001</v>
      </c>
      <c r="L74" s="47">
        <v>148.400000000001</v>
      </c>
      <c r="M74" s="46">
        <v>2</v>
      </c>
      <c r="N74" s="46">
        <v>17.352180000000001</v>
      </c>
      <c r="O74" s="46">
        <v>109.82000000000153</v>
      </c>
      <c r="P74" s="46">
        <v>2</v>
      </c>
      <c r="Q74" s="49">
        <v>13.424799999999999</v>
      </c>
      <c r="R74" s="46">
        <v>74.049999999997453</v>
      </c>
      <c r="S74" s="46">
        <v>1</v>
      </c>
      <c r="T74" s="46">
        <v>8.1455000000000002</v>
      </c>
      <c r="U74" s="46">
        <v>251.70000000000141</v>
      </c>
      <c r="V74" s="46">
        <v>4</v>
      </c>
      <c r="W74" s="50">
        <v>29.058389999999999</v>
      </c>
      <c r="X74" s="49">
        <v>89.460000000000946</v>
      </c>
      <c r="Y74" s="46">
        <v>3</v>
      </c>
      <c r="Z74" s="46">
        <v>12.890639999999999</v>
      </c>
      <c r="AA74" s="46">
        <v>137.38000000000056</v>
      </c>
      <c r="AB74" s="46">
        <v>3</v>
      </c>
      <c r="AC74" s="46">
        <v>15954444</v>
      </c>
      <c r="AD74" s="46">
        <v>98.979999999998654</v>
      </c>
      <c r="AE74" s="46">
        <v>3</v>
      </c>
      <c r="AF74" s="46">
        <v>14577900</v>
      </c>
      <c r="AG74" s="46">
        <v>231.51999999999862</v>
      </c>
      <c r="AH74" s="46">
        <v>3</v>
      </c>
      <c r="AI74" s="46">
        <v>31912760</v>
      </c>
      <c r="AJ74" s="107">
        <v>237.46000000000276</v>
      </c>
      <c r="AK74" s="39">
        <v>4</v>
      </c>
      <c r="AL74" s="107">
        <v>34029580</v>
      </c>
      <c r="AM74" s="107">
        <v>0</v>
      </c>
      <c r="AN74" s="39">
        <v>0</v>
      </c>
      <c r="AO74" s="107">
        <v>0</v>
      </c>
      <c r="AP74" s="37">
        <v>48.620000000000346</v>
      </c>
      <c r="AQ74">
        <v>1</v>
      </c>
      <c r="AR74">
        <v>7438860</v>
      </c>
      <c r="AS74">
        <v>74.989999999997053</v>
      </c>
      <c r="AT74">
        <v>2</v>
      </c>
      <c r="AU74">
        <v>12556500</v>
      </c>
      <c r="AV74">
        <v>0</v>
      </c>
      <c r="AW74">
        <v>0</v>
      </c>
      <c r="AX74">
        <v>0</v>
      </c>
      <c r="AY74" s="33">
        <v>61.5600000000004</v>
      </c>
      <c r="AZ74" s="33">
        <v>1</v>
      </c>
      <c r="BA74" s="33">
        <v>9664920</v>
      </c>
      <c r="BB74" s="33">
        <v>48.620000000000346</v>
      </c>
      <c r="BC74" s="33">
        <v>1</v>
      </c>
      <c r="BD74" s="33">
        <v>7584720</v>
      </c>
      <c r="BE74" s="52">
        <v>0</v>
      </c>
      <c r="BF74" s="52">
        <v>0</v>
      </c>
      <c r="BG74" s="52">
        <v>0</v>
      </c>
      <c r="BH74" s="35">
        <v>0</v>
      </c>
      <c r="BI74" s="33">
        <v>0</v>
      </c>
      <c r="BJ74" s="35">
        <v>0</v>
      </c>
      <c r="BK74" s="36"/>
      <c r="BL74" s="36"/>
      <c r="BM74" s="36"/>
      <c r="BN74" s="33">
        <v>48.620000000000346</v>
      </c>
      <c r="BO74" s="33">
        <v>1</v>
      </c>
      <c r="BP74" s="33">
        <v>7584720</v>
      </c>
      <c r="BQ74" s="33"/>
      <c r="BR74" s="33"/>
      <c r="BS74" s="33"/>
      <c r="BT74" s="37"/>
      <c r="BW74">
        <v>0</v>
      </c>
      <c r="BX74">
        <v>0</v>
      </c>
      <c r="BY74">
        <v>0</v>
      </c>
      <c r="BZ74" s="120">
        <f t="shared" si="58"/>
        <v>169.4399999999996</v>
      </c>
      <c r="CA74" s="120">
        <f t="shared" si="59"/>
        <v>83</v>
      </c>
      <c r="CB74" s="120">
        <f t="shared" si="60"/>
        <v>233.86999999999762</v>
      </c>
      <c r="CC74" s="120">
        <f t="shared" si="86"/>
        <v>148.400000000001</v>
      </c>
      <c r="CD74" s="120">
        <f t="shared" si="61"/>
        <v>109.82000000000153</v>
      </c>
      <c r="CE74" s="120">
        <f t="shared" si="62"/>
        <v>74.049999999997453</v>
      </c>
      <c r="CF74" s="120">
        <f t="shared" si="63"/>
        <v>251.70000000000141</v>
      </c>
      <c r="CG74" s="120">
        <f t="shared" si="64"/>
        <v>89.460000000000946</v>
      </c>
      <c r="CH74" s="120">
        <f t="shared" si="65"/>
        <v>137.38000000000056</v>
      </c>
      <c r="CI74" s="120">
        <f>AD74</f>
        <v>98.979999999998654</v>
      </c>
      <c r="CJ74" s="120">
        <f t="shared" si="88"/>
        <v>231.51999999999862</v>
      </c>
      <c r="CK74" s="120">
        <f>AJ74</f>
        <v>237.46000000000276</v>
      </c>
      <c r="CL74" s="120">
        <f>AM74</f>
        <v>0</v>
      </c>
      <c r="CM74" s="120">
        <f t="shared" si="70"/>
        <v>48.620000000000346</v>
      </c>
      <c r="CN74" s="120">
        <f t="shared" si="71"/>
        <v>74.989999999997053</v>
      </c>
      <c r="CO74" s="120">
        <f t="shared" si="72"/>
        <v>0</v>
      </c>
      <c r="CP74" s="120">
        <f t="shared" si="73"/>
        <v>61.5600000000004</v>
      </c>
      <c r="CQ74" s="120">
        <f>BB74</f>
        <v>48.620000000000346</v>
      </c>
      <c r="CR74" s="120">
        <f>BE74</f>
        <v>0</v>
      </c>
      <c r="CS74" s="120">
        <f t="shared" si="87"/>
        <v>0</v>
      </c>
      <c r="CT74" s="120">
        <f t="shared" si="77"/>
        <v>0</v>
      </c>
      <c r="CU74" s="120">
        <f t="shared" si="78"/>
        <v>48.620000000000346</v>
      </c>
      <c r="CV74" s="120">
        <f t="shared" si="79"/>
        <v>0</v>
      </c>
      <c r="CW74" s="120">
        <f t="shared" si="80"/>
        <v>0</v>
      </c>
      <c r="CX74" s="37">
        <f t="shared" si="81"/>
        <v>0</v>
      </c>
      <c r="CY74" s="120">
        <f t="shared" si="82"/>
        <v>1695.6400000000006</v>
      </c>
      <c r="CZ74" s="120">
        <f t="shared" si="83"/>
        <v>282.40999999999849</v>
      </c>
      <c r="DA74" s="134">
        <f t="shared" si="84"/>
        <v>3.1400928223916016E-3</v>
      </c>
      <c r="DB74" s="134">
        <f t="shared" si="85"/>
        <v>8.9027648291024604E-4</v>
      </c>
    </row>
    <row r="75" spans="1:106" x14ac:dyDescent="0.25">
      <c r="A75" s="102" t="s">
        <v>99</v>
      </c>
      <c r="B75" s="102" t="s">
        <v>99</v>
      </c>
      <c r="X75" s="82"/>
      <c r="AB75">
        <v>1279</v>
      </c>
      <c r="AC75">
        <v>1692</v>
      </c>
      <c r="AL75">
        <v>1.0065308238204433</v>
      </c>
      <c r="AM75" s="108">
        <v>-7.1637640860529816E-2</v>
      </c>
      <c r="AO75" s="108">
        <v>0.3884872395388157</v>
      </c>
      <c r="AS75" s="109">
        <v>0.54236939531050021</v>
      </c>
      <c r="BK75" s="36"/>
      <c r="BL75" s="36"/>
      <c r="BM75" s="36"/>
      <c r="BN75" s="33"/>
      <c r="BO75" s="33"/>
      <c r="BP75" s="33"/>
      <c r="BQ75" s="33"/>
      <c r="BR75" s="33"/>
      <c r="BS75" s="33"/>
      <c r="BT75" s="37"/>
      <c r="BW75">
        <v>0</v>
      </c>
      <c r="BX75">
        <v>0</v>
      </c>
      <c r="BY75">
        <v>0</v>
      </c>
      <c r="BZ75" s="120">
        <f t="shared" si="58"/>
        <v>0</v>
      </c>
      <c r="CA75" s="120">
        <f t="shared" si="59"/>
        <v>0</v>
      </c>
      <c r="CB75" s="120">
        <f t="shared" si="60"/>
        <v>0</v>
      </c>
      <c r="CC75" s="120">
        <f t="shared" si="86"/>
        <v>0</v>
      </c>
      <c r="CD75" s="120">
        <f t="shared" si="61"/>
        <v>0</v>
      </c>
      <c r="CE75" s="120">
        <f t="shared" si="62"/>
        <v>0</v>
      </c>
      <c r="CF75" s="120">
        <f t="shared" si="63"/>
        <v>0</v>
      </c>
      <c r="CG75" s="120">
        <f t="shared" si="64"/>
        <v>0</v>
      </c>
      <c r="CH75" s="120">
        <f t="shared" si="65"/>
        <v>0</v>
      </c>
      <c r="CI75" s="120">
        <f>AD75</f>
        <v>0</v>
      </c>
      <c r="CJ75" s="120">
        <f t="shared" si="88"/>
        <v>0</v>
      </c>
      <c r="CK75" s="120">
        <f>AJ75</f>
        <v>0</v>
      </c>
      <c r="CL75" s="120">
        <f>AM75</f>
        <v>-7.1637640860529816E-2</v>
      </c>
      <c r="CM75" s="120">
        <f t="shared" si="70"/>
        <v>0</v>
      </c>
      <c r="CN75" s="120"/>
      <c r="CO75" s="120">
        <f t="shared" si="72"/>
        <v>0</v>
      </c>
      <c r="CP75" s="120">
        <f t="shared" si="73"/>
        <v>0</v>
      </c>
      <c r="CQ75" s="120">
        <f>BB75</f>
        <v>0</v>
      </c>
      <c r="CR75" s="120">
        <f>BE75</f>
        <v>0</v>
      </c>
      <c r="CS75" s="120">
        <f t="shared" si="87"/>
        <v>0</v>
      </c>
      <c r="CT75" s="120">
        <f t="shared" si="77"/>
        <v>0</v>
      </c>
      <c r="CU75" s="120">
        <f t="shared" si="78"/>
        <v>0</v>
      </c>
      <c r="CV75" s="120">
        <f t="shared" si="79"/>
        <v>0</v>
      </c>
      <c r="CW75" s="120">
        <f t="shared" si="80"/>
        <v>0</v>
      </c>
      <c r="CX75">
        <f t="shared" si="81"/>
        <v>0</v>
      </c>
      <c r="CY75" s="120">
        <f t="shared" si="82"/>
        <v>-7.1637640860529816E-2</v>
      </c>
      <c r="CZ75" s="120">
        <f t="shared" si="83"/>
        <v>0</v>
      </c>
      <c r="DA75" s="134">
        <f t="shared" si="84"/>
        <v>-1.3266308997146617E-7</v>
      </c>
      <c r="DB75" s="134">
        <f t="shared" si="85"/>
        <v>0</v>
      </c>
    </row>
    <row r="76" spans="1:106" x14ac:dyDescent="0.25">
      <c r="A76" s="102" t="s">
        <v>100</v>
      </c>
      <c r="B76" s="102" t="s">
        <v>100</v>
      </c>
      <c r="X76" s="82"/>
      <c r="BK76" s="36"/>
      <c r="BL76" s="36"/>
      <c r="BM76" s="36"/>
      <c r="BN76" s="33"/>
      <c r="BO76" s="33"/>
      <c r="BP76" s="33"/>
      <c r="BQ76" s="33"/>
      <c r="BR76" s="33"/>
      <c r="BS76" s="33"/>
      <c r="BT76" s="37"/>
      <c r="BW76">
        <v>0</v>
      </c>
      <c r="BX76">
        <v>0</v>
      </c>
      <c r="BY76">
        <v>0</v>
      </c>
      <c r="BZ76" s="120">
        <f t="shared" si="58"/>
        <v>0</v>
      </c>
      <c r="CA76" s="120">
        <f t="shared" si="59"/>
        <v>0</v>
      </c>
      <c r="CB76" s="120">
        <f t="shared" si="60"/>
        <v>0</v>
      </c>
      <c r="CC76" s="120">
        <f t="shared" si="86"/>
        <v>0</v>
      </c>
      <c r="CD76" s="120">
        <f t="shared" si="61"/>
        <v>0</v>
      </c>
      <c r="CE76" s="120">
        <f t="shared" si="62"/>
        <v>0</v>
      </c>
      <c r="CF76" s="120">
        <f t="shared" si="63"/>
        <v>0</v>
      </c>
      <c r="CG76" s="120">
        <f t="shared" si="64"/>
        <v>0</v>
      </c>
      <c r="CH76" s="120">
        <f t="shared" si="65"/>
        <v>0</v>
      </c>
      <c r="CI76" s="120">
        <f>AD76</f>
        <v>0</v>
      </c>
      <c r="CJ76" s="120">
        <f t="shared" si="88"/>
        <v>0</v>
      </c>
      <c r="CK76" s="120">
        <f>AJ76</f>
        <v>0</v>
      </c>
      <c r="CL76" s="120">
        <f>AM76</f>
        <v>0</v>
      </c>
      <c r="CM76" s="120">
        <f t="shared" si="70"/>
        <v>0</v>
      </c>
      <c r="CN76" s="120">
        <f>AS76</f>
        <v>0</v>
      </c>
      <c r="CO76" s="120">
        <f t="shared" si="72"/>
        <v>0</v>
      </c>
      <c r="CP76" s="120">
        <f t="shared" si="73"/>
        <v>0</v>
      </c>
      <c r="CQ76" s="120">
        <f>BB76</f>
        <v>0</v>
      </c>
      <c r="CR76" s="120">
        <f>BE76</f>
        <v>0</v>
      </c>
      <c r="CS76" s="120">
        <f t="shared" si="87"/>
        <v>0</v>
      </c>
      <c r="CT76" s="120">
        <f t="shared" si="77"/>
        <v>0</v>
      </c>
      <c r="CU76" s="120">
        <f t="shared" si="78"/>
        <v>0</v>
      </c>
      <c r="CV76" s="120">
        <f t="shared" si="79"/>
        <v>0</v>
      </c>
      <c r="CW76" s="120">
        <f t="shared" si="80"/>
        <v>0</v>
      </c>
      <c r="CX76">
        <f t="shared" si="81"/>
        <v>0</v>
      </c>
      <c r="CY76" s="120">
        <f t="shared" si="82"/>
        <v>0</v>
      </c>
      <c r="CZ76" s="120">
        <f t="shared" si="83"/>
        <v>0</v>
      </c>
      <c r="DA76" s="134">
        <f t="shared" si="84"/>
        <v>0</v>
      </c>
      <c r="DB76" s="134">
        <f t="shared" si="85"/>
        <v>0</v>
      </c>
    </row>
    <row r="77" spans="1:106" x14ac:dyDescent="0.25">
      <c r="A77" s="102" t="s">
        <v>101</v>
      </c>
      <c r="B77" s="102" t="s">
        <v>101</v>
      </c>
      <c r="X77" s="82"/>
      <c r="BK77" s="36"/>
      <c r="BL77" s="36"/>
      <c r="BM77" s="36"/>
      <c r="BN77" s="33"/>
      <c r="BO77" s="33"/>
      <c r="BP77" s="33"/>
      <c r="BQ77" s="33"/>
      <c r="BR77" s="33"/>
      <c r="BS77" s="33"/>
      <c r="BT77" s="37"/>
      <c r="BW77">
        <v>0</v>
      </c>
      <c r="BX77">
        <v>0</v>
      </c>
      <c r="BY77">
        <v>0</v>
      </c>
      <c r="BZ77" s="120">
        <f t="shared" si="58"/>
        <v>0</v>
      </c>
      <c r="CA77" s="120">
        <f t="shared" si="59"/>
        <v>0</v>
      </c>
      <c r="CB77" s="120">
        <f t="shared" si="60"/>
        <v>0</v>
      </c>
      <c r="CC77" s="120">
        <f t="shared" si="86"/>
        <v>0</v>
      </c>
      <c r="CD77" s="120">
        <f t="shared" si="61"/>
        <v>0</v>
      </c>
      <c r="CE77" s="120">
        <f t="shared" si="62"/>
        <v>0</v>
      </c>
      <c r="CF77" s="120">
        <f t="shared" si="63"/>
        <v>0</v>
      </c>
      <c r="CG77" s="120">
        <f t="shared" si="64"/>
        <v>0</v>
      </c>
      <c r="CH77" s="120">
        <f t="shared" si="65"/>
        <v>0</v>
      </c>
      <c r="CI77" s="120">
        <f>AD77</f>
        <v>0</v>
      </c>
      <c r="CJ77" s="120">
        <f t="shared" si="88"/>
        <v>0</v>
      </c>
      <c r="CK77" s="120">
        <f>AJ77</f>
        <v>0</v>
      </c>
      <c r="CL77" s="120">
        <f>AM77</f>
        <v>0</v>
      </c>
      <c r="CM77" s="120">
        <f t="shared" si="70"/>
        <v>0</v>
      </c>
      <c r="CN77" s="120">
        <f>AS77</f>
        <v>0</v>
      </c>
      <c r="CO77" s="120">
        <f t="shared" si="72"/>
        <v>0</v>
      </c>
      <c r="CP77" s="120">
        <f t="shared" si="73"/>
        <v>0</v>
      </c>
      <c r="CQ77" s="120">
        <f>BB77</f>
        <v>0</v>
      </c>
      <c r="CR77" s="120">
        <f>BE77</f>
        <v>0</v>
      </c>
      <c r="CS77" s="120">
        <f t="shared" si="87"/>
        <v>0</v>
      </c>
      <c r="CT77" s="120">
        <f t="shared" si="77"/>
        <v>0</v>
      </c>
      <c r="CU77" s="120">
        <f t="shared" si="78"/>
        <v>0</v>
      </c>
      <c r="CV77" s="120">
        <f t="shared" si="79"/>
        <v>0</v>
      </c>
      <c r="CW77" s="120">
        <f t="shared" si="80"/>
        <v>0</v>
      </c>
      <c r="CX77">
        <f t="shared" si="81"/>
        <v>0</v>
      </c>
      <c r="CY77" s="120">
        <f t="shared" si="82"/>
        <v>0</v>
      </c>
      <c r="CZ77" s="120">
        <f t="shared" si="83"/>
        <v>0</v>
      </c>
      <c r="DA77" s="134">
        <f t="shared" si="84"/>
        <v>0</v>
      </c>
      <c r="DB77" s="134">
        <f t="shared" si="85"/>
        <v>0</v>
      </c>
    </row>
    <row r="78" spans="1:106" x14ac:dyDescent="0.25">
      <c r="A78" s="137" t="s">
        <v>87</v>
      </c>
      <c r="B78" s="137" t="s">
        <v>87</v>
      </c>
      <c r="X78" s="82"/>
      <c r="AJ78" s="139"/>
      <c r="AK78" s="139"/>
      <c r="AL78" s="139"/>
      <c r="AM78" s="140"/>
      <c r="AN78" s="139"/>
      <c r="AO78" s="139"/>
      <c r="AY78" s="33"/>
      <c r="AZ78" s="33"/>
      <c r="BA78" s="33"/>
      <c r="BH78" s="35"/>
      <c r="BI78" s="33"/>
      <c r="BJ78" s="35"/>
      <c r="BK78" s="36">
        <v>104.51999999999992</v>
      </c>
      <c r="BL78" s="36">
        <v>1</v>
      </c>
      <c r="BM78" s="36">
        <v>20904000</v>
      </c>
      <c r="BN78" s="33">
        <v>171.3599999999999</v>
      </c>
      <c r="BO78" s="33">
        <v>2</v>
      </c>
      <c r="BP78" s="33">
        <v>27417600</v>
      </c>
      <c r="BQ78" s="33"/>
      <c r="BR78" s="33"/>
      <c r="BS78" s="33"/>
      <c r="BT78" s="37"/>
      <c r="BW78">
        <v>0</v>
      </c>
      <c r="BX78">
        <v>0</v>
      </c>
      <c r="BY78">
        <v>0</v>
      </c>
      <c r="BZ78" s="120">
        <f t="shared" si="58"/>
        <v>0</v>
      </c>
      <c r="CA78" s="120">
        <f t="shared" si="59"/>
        <v>0</v>
      </c>
      <c r="CB78" s="120">
        <f t="shared" si="60"/>
        <v>0</v>
      </c>
      <c r="CC78" s="120">
        <f t="shared" si="86"/>
        <v>0</v>
      </c>
      <c r="CD78" s="120">
        <f t="shared" si="61"/>
        <v>0</v>
      </c>
      <c r="CE78" s="120">
        <f t="shared" si="62"/>
        <v>0</v>
      </c>
      <c r="CF78" s="120">
        <f t="shared" si="63"/>
        <v>0</v>
      </c>
      <c r="CG78" s="120">
        <f t="shared" si="64"/>
        <v>0</v>
      </c>
      <c r="CH78" s="120">
        <f t="shared" si="65"/>
        <v>0</v>
      </c>
      <c r="CI78" s="120">
        <f>AD78</f>
        <v>0</v>
      </c>
      <c r="CJ78" s="120">
        <f t="shared" si="88"/>
        <v>0</v>
      </c>
      <c r="CK78" s="120">
        <f>AJ78</f>
        <v>0</v>
      </c>
      <c r="CL78" s="120">
        <f>AM78</f>
        <v>0</v>
      </c>
      <c r="CM78" s="120">
        <f t="shared" si="70"/>
        <v>0</v>
      </c>
      <c r="CN78" s="120">
        <f>AS78</f>
        <v>0</v>
      </c>
      <c r="CO78" s="120">
        <f t="shared" si="72"/>
        <v>0</v>
      </c>
      <c r="CP78" s="120">
        <f t="shared" si="73"/>
        <v>0</v>
      </c>
      <c r="CQ78" s="120">
        <f>BB78</f>
        <v>0</v>
      </c>
      <c r="CR78" s="120">
        <f>BE78</f>
        <v>0</v>
      </c>
      <c r="CS78" s="120">
        <f t="shared" si="87"/>
        <v>0</v>
      </c>
      <c r="CT78" s="120">
        <f t="shared" si="77"/>
        <v>104.51999999999992</v>
      </c>
      <c r="CU78" s="120">
        <f t="shared" si="78"/>
        <v>171.3599999999999</v>
      </c>
      <c r="CV78" s="120">
        <f t="shared" si="79"/>
        <v>0</v>
      </c>
      <c r="CW78" s="120">
        <f t="shared" si="80"/>
        <v>0</v>
      </c>
      <c r="CX78" s="37">
        <f t="shared" si="81"/>
        <v>0</v>
      </c>
      <c r="CY78" s="120">
        <f t="shared" si="82"/>
        <v>0</v>
      </c>
      <c r="CZ78" s="120">
        <f t="shared" si="83"/>
        <v>275.87999999999982</v>
      </c>
      <c r="DA78" s="134">
        <f t="shared" si="84"/>
        <v>0</v>
      </c>
      <c r="DB78" s="134">
        <f t="shared" si="85"/>
        <v>8.6969114445409107E-4</v>
      </c>
    </row>
    <row r="79" spans="1:106" x14ac:dyDescent="0.25">
      <c r="A79" s="137" t="s">
        <v>108</v>
      </c>
      <c r="B79" s="137" t="s">
        <v>108</v>
      </c>
      <c r="C79" s="46"/>
      <c r="D79" s="46"/>
      <c r="E79" s="46"/>
      <c r="F79" s="48"/>
      <c r="G79" s="46"/>
      <c r="H79" s="46"/>
      <c r="I79" s="46"/>
      <c r="J79" s="46"/>
      <c r="K79" s="46"/>
      <c r="L79" s="47"/>
      <c r="M79" s="46"/>
      <c r="N79" s="46"/>
      <c r="O79" s="46"/>
      <c r="P79" s="46"/>
      <c r="Q79" s="49"/>
      <c r="R79" s="46"/>
      <c r="S79" s="46"/>
      <c r="T79" s="46"/>
      <c r="U79" s="46"/>
      <c r="V79" s="46"/>
      <c r="W79" s="50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39"/>
      <c r="AK79" s="39"/>
      <c r="AL79" s="39"/>
      <c r="AM79" s="39"/>
      <c r="AN79" s="39"/>
      <c r="AO79" s="39"/>
      <c r="AP79" s="37"/>
      <c r="AY79" s="33"/>
      <c r="AZ79" s="33"/>
      <c r="BA79" s="33"/>
      <c r="BB79" s="33"/>
      <c r="BC79" s="33"/>
      <c r="BD79" s="33"/>
      <c r="BE79" s="34"/>
      <c r="BF79" s="34"/>
      <c r="BG79" s="34"/>
      <c r="BH79" s="35"/>
      <c r="BI79" s="33"/>
      <c r="BJ79" s="35"/>
      <c r="BK79" s="36"/>
      <c r="BL79" s="36"/>
      <c r="BM79" s="36"/>
      <c r="BN79" s="33"/>
      <c r="BO79" s="33"/>
      <c r="BP79" s="33"/>
      <c r="BQ79" s="33"/>
      <c r="BR79" s="33"/>
      <c r="BS79" s="33"/>
      <c r="BT79" s="37"/>
      <c r="BW79">
        <v>225.47999999999976</v>
      </c>
      <c r="BX79">
        <v>4</v>
      </c>
      <c r="BY79">
        <v>28281000</v>
      </c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  <c r="CX79" s="37">
        <f t="shared" si="81"/>
        <v>225.47999999999976</v>
      </c>
      <c r="CY79" s="120">
        <f t="shared" si="82"/>
        <v>0</v>
      </c>
      <c r="CZ79" s="120">
        <f t="shared" si="83"/>
        <v>225.47999999999976</v>
      </c>
      <c r="DA79" s="134">
        <f t="shared" si="84"/>
        <v>0</v>
      </c>
      <c r="DB79" s="134">
        <f t="shared" si="85"/>
        <v>7.1080889970823679E-4</v>
      </c>
    </row>
    <row r="80" spans="1:106" x14ac:dyDescent="0.25">
      <c r="A80" s="81" t="s">
        <v>86</v>
      </c>
      <c r="B80" s="81" t="s">
        <v>86</v>
      </c>
      <c r="X80" s="82"/>
      <c r="AJ80" s="139"/>
      <c r="AK80" s="139"/>
      <c r="AL80" s="139"/>
      <c r="AM80" s="139"/>
      <c r="AN80" s="139"/>
      <c r="AO80" s="139"/>
      <c r="BE80" s="37">
        <v>45017.207449462941</v>
      </c>
      <c r="BG80" s="37">
        <v>5175110850</v>
      </c>
      <c r="BH80" s="37"/>
      <c r="BJ80" s="37"/>
      <c r="BK80" s="36"/>
      <c r="BL80" s="36"/>
      <c r="BM80" s="36"/>
      <c r="BN80" s="33">
        <v>213.7999999999999</v>
      </c>
      <c r="BO80" s="33">
        <v>2</v>
      </c>
      <c r="BP80" s="33">
        <v>27794000</v>
      </c>
      <c r="BQ80" s="33"/>
      <c r="BR80" s="33"/>
      <c r="BS80" s="33"/>
      <c r="BT80" s="37"/>
      <c r="BW80">
        <v>0</v>
      </c>
      <c r="BX80">
        <v>0</v>
      </c>
      <c r="BY80">
        <v>0</v>
      </c>
      <c r="BZ80" s="120">
        <f>C80</f>
        <v>0</v>
      </c>
      <c r="CA80" s="120">
        <f>F80</f>
        <v>0</v>
      </c>
      <c r="CB80" s="120">
        <f>I80</f>
        <v>0</v>
      </c>
      <c r="CC80" s="120">
        <f>L80</f>
        <v>0</v>
      </c>
      <c r="CD80" s="120">
        <f>O80</f>
        <v>0</v>
      </c>
      <c r="CE80" s="120">
        <f>R80</f>
        <v>0</v>
      </c>
      <c r="CF80" s="120">
        <f>U80</f>
        <v>0</v>
      </c>
      <c r="CG80" s="120">
        <f>X80</f>
        <v>0</v>
      </c>
      <c r="CH80" s="120">
        <f>AA80</f>
        <v>0</v>
      </c>
      <c r="CI80" s="120">
        <f>AD80</f>
        <v>0</v>
      </c>
      <c r="CJ80" s="120">
        <f>AG80</f>
        <v>0</v>
      </c>
      <c r="CK80" s="120">
        <f>AJ80</f>
        <v>0</v>
      </c>
      <c r="CL80" s="120">
        <f>AM80</f>
        <v>0</v>
      </c>
      <c r="CM80" s="120">
        <f>AP80</f>
        <v>0</v>
      </c>
      <c r="CN80" s="120">
        <f>AS80</f>
        <v>0</v>
      </c>
      <c r="CO80" s="120">
        <f>AV80</f>
        <v>0</v>
      </c>
      <c r="CP80" s="120">
        <f>AY80</f>
        <v>0</v>
      </c>
      <c r="CQ80" s="120">
        <f>BB80</f>
        <v>0</v>
      </c>
      <c r="CR80" s="120"/>
      <c r="CS80" s="120">
        <f>BH80</f>
        <v>0</v>
      </c>
      <c r="CT80" s="120">
        <f>BK80</f>
        <v>0</v>
      </c>
      <c r="CU80" s="120">
        <f>BN80</f>
        <v>213.7999999999999</v>
      </c>
      <c r="CV80" s="120">
        <f>BQ80</f>
        <v>0</v>
      </c>
      <c r="CW80" s="120">
        <f>BT80</f>
        <v>0</v>
      </c>
      <c r="CX80" s="37">
        <f t="shared" si="81"/>
        <v>0</v>
      </c>
      <c r="CY80" s="120">
        <f t="shared" si="82"/>
        <v>0</v>
      </c>
      <c r="CZ80" s="120">
        <f t="shared" si="83"/>
        <v>213.7999999999999</v>
      </c>
      <c r="DA80" s="134">
        <f t="shared" si="84"/>
        <v>0</v>
      </c>
      <c r="DB80" s="134">
        <f t="shared" si="85"/>
        <v>6.7398856997348371E-4</v>
      </c>
    </row>
    <row r="81" spans="1:106" x14ac:dyDescent="0.25">
      <c r="A81" s="112" t="s">
        <v>107</v>
      </c>
      <c r="B81" s="112" t="s">
        <v>107</v>
      </c>
      <c r="C81" s="46"/>
      <c r="D81" s="46"/>
      <c r="E81" s="46"/>
      <c r="F81" s="48"/>
      <c r="G81" s="46"/>
      <c r="H81" s="46"/>
      <c r="I81" s="46"/>
      <c r="J81" s="46"/>
      <c r="K81" s="46"/>
      <c r="L81" s="47"/>
      <c r="M81" s="46"/>
      <c r="N81" s="46"/>
      <c r="O81" s="46"/>
      <c r="P81" s="46"/>
      <c r="Q81" s="49"/>
      <c r="R81" s="46"/>
      <c r="S81" s="46"/>
      <c r="T81" s="46"/>
      <c r="U81" s="46"/>
      <c r="V81" s="46"/>
      <c r="W81" s="50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39"/>
      <c r="AK81" s="39"/>
      <c r="AL81" s="39"/>
      <c r="AM81" s="39"/>
      <c r="AN81" s="39"/>
      <c r="AO81" s="39"/>
      <c r="AP81" s="37"/>
      <c r="AY81" s="33"/>
      <c r="AZ81" s="33"/>
      <c r="BA81" s="33"/>
      <c r="BB81" s="33"/>
      <c r="BC81" s="33"/>
      <c r="BD81" s="33"/>
      <c r="BE81" s="34"/>
      <c r="BF81" s="34"/>
      <c r="BG81" s="34"/>
      <c r="BH81" s="35"/>
      <c r="BI81" s="33"/>
      <c r="BJ81" s="35"/>
      <c r="BK81" s="36"/>
      <c r="BL81" s="36"/>
      <c r="BM81" s="36"/>
      <c r="BN81" s="33"/>
      <c r="BO81" s="33"/>
      <c r="BP81" s="33"/>
      <c r="BQ81" s="33"/>
      <c r="BR81" s="33"/>
      <c r="BS81" s="33"/>
      <c r="BT81" s="37"/>
      <c r="BW81">
        <v>63.899999999999984</v>
      </c>
      <c r="BX81">
        <v>1</v>
      </c>
      <c r="BY81">
        <v>7795800</v>
      </c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  <c r="CX81" s="37">
        <f t="shared" si="81"/>
        <v>63.899999999999984</v>
      </c>
      <c r="CY81" s="120">
        <f t="shared" si="82"/>
        <v>0</v>
      </c>
      <c r="CZ81" s="120">
        <f t="shared" si="83"/>
        <v>63.899999999999984</v>
      </c>
      <c r="DA81" s="134">
        <f t="shared" si="84"/>
        <v>0</v>
      </c>
      <c r="DB81" s="134">
        <f t="shared" si="85"/>
        <v>2.0143998887420776E-4</v>
      </c>
    </row>
    <row r="82" spans="1:106" x14ac:dyDescent="0.25">
      <c r="A82" s="137" t="s">
        <v>105</v>
      </c>
      <c r="B82" s="137" t="s">
        <v>105</v>
      </c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BZ82" s="121">
        <f t="shared" ref="BZ82:CW82" si="89">SUM(BZ3:BZ78)</f>
        <v>79357.179197586534</v>
      </c>
      <c r="CA82" s="121">
        <f t="shared" si="89"/>
        <v>13371.379999999996</v>
      </c>
      <c r="CB82" s="121">
        <f t="shared" si="89"/>
        <v>19368.470000000019</v>
      </c>
      <c r="CC82" s="121">
        <f t="shared" si="89"/>
        <v>31162.720000000027</v>
      </c>
      <c r="CD82" s="121">
        <f t="shared" si="89"/>
        <v>28135.640000000029</v>
      </c>
      <c r="CE82" s="121">
        <f t="shared" si="89"/>
        <v>38380.459999999963</v>
      </c>
      <c r="CF82" s="121">
        <f t="shared" si="89"/>
        <v>41051.539999999964</v>
      </c>
      <c r="CG82" s="121">
        <f t="shared" si="89"/>
        <v>41524.570000000058</v>
      </c>
      <c r="CH82" s="121">
        <f t="shared" si="89"/>
        <v>63679.689999999988</v>
      </c>
      <c r="CI82" s="121">
        <f t="shared" si="89"/>
        <v>85520.669999999984</v>
      </c>
      <c r="CJ82" s="121">
        <f t="shared" si="89"/>
        <v>64296.257499999956</v>
      </c>
      <c r="CK82" s="121">
        <f t="shared" si="89"/>
        <v>62757.680000000022</v>
      </c>
      <c r="CL82" s="121">
        <f t="shared" si="89"/>
        <v>50747.698362359195</v>
      </c>
      <c r="CM82" s="121">
        <f t="shared" si="89"/>
        <v>32301.609999999942</v>
      </c>
      <c r="CN82" s="121">
        <f t="shared" si="89"/>
        <v>24995.359999999968</v>
      </c>
      <c r="CO82" s="121">
        <f t="shared" si="89"/>
        <v>28191.580000000056</v>
      </c>
      <c r="CP82" s="121">
        <f t="shared" si="89"/>
        <v>26436.019999999935</v>
      </c>
      <c r="CQ82" s="121">
        <f t="shared" si="89"/>
        <v>29762.14199999992</v>
      </c>
      <c r="CR82" s="121">
        <f t="shared" si="89"/>
        <v>47923.120000000104</v>
      </c>
      <c r="CS82" s="121">
        <f t="shared" si="89"/>
        <v>15549.83999999998</v>
      </c>
      <c r="CT82" s="121">
        <f t="shared" si="89"/>
        <v>16568.240000000071</v>
      </c>
      <c r="CU82" s="121">
        <f t="shared" si="89"/>
        <v>33420.570000000014</v>
      </c>
      <c r="CV82" s="121">
        <f t="shared" si="89"/>
        <v>26201.789999999972</v>
      </c>
      <c r="CW82" s="121">
        <f t="shared" si="89"/>
        <v>19482.28000000005</v>
      </c>
      <c r="CX82" s="121">
        <f>SUM(CX3:CX81)</f>
        <v>16383.50999999994</v>
      </c>
      <c r="CY82" s="120">
        <f t="shared" si="82"/>
        <v>539996.77586235921</v>
      </c>
      <c r="CZ82" s="120">
        <f t="shared" si="83"/>
        <v>317216.06199999992</v>
      </c>
      <c r="DB82" s="134"/>
    </row>
    <row r="83" spans="1:106" x14ac:dyDescent="0.25">
      <c r="A83" s="131" t="s">
        <v>103</v>
      </c>
      <c r="B83" s="131" t="s">
        <v>103</v>
      </c>
      <c r="CA83" s="132">
        <f t="shared" ref="CA83:CX83" si="90">CA38+CA34+CA9+CA7+CA5+CA4+CA3</f>
        <v>3506.2900000000227</v>
      </c>
      <c r="CB83" s="132">
        <f t="shared" si="90"/>
        <v>4456.7699999999659</v>
      </c>
      <c r="CC83" s="132">
        <f t="shared" si="90"/>
        <v>7146.8200000000052</v>
      </c>
      <c r="CD83" s="132">
        <f t="shared" si="90"/>
        <v>6209.630000000001</v>
      </c>
      <c r="CE83" s="132">
        <f t="shared" si="90"/>
        <v>8382.8600000000133</v>
      </c>
      <c r="CF83" s="132">
        <f t="shared" si="90"/>
        <v>10559.850000000009</v>
      </c>
      <c r="CG83" s="132">
        <f t="shared" si="90"/>
        <v>10241.790000000012</v>
      </c>
      <c r="CH83" s="132">
        <f t="shared" si="90"/>
        <v>11979.309999999983</v>
      </c>
      <c r="CI83" s="132">
        <f t="shared" si="90"/>
        <v>16268.849999999955</v>
      </c>
      <c r="CJ83" s="132">
        <f t="shared" si="90"/>
        <v>13356.52</v>
      </c>
      <c r="CK83" s="132">
        <f t="shared" si="90"/>
        <v>14308.600000000026</v>
      </c>
      <c r="CL83" s="132">
        <f t="shared" si="90"/>
        <v>17641.820000000054</v>
      </c>
      <c r="CM83" s="132">
        <f t="shared" si="90"/>
        <v>14962.21999999995</v>
      </c>
      <c r="CN83" s="132">
        <f t="shared" si="90"/>
        <v>9904.14</v>
      </c>
      <c r="CO83" s="132">
        <f t="shared" si="90"/>
        <v>12286.609999999984</v>
      </c>
      <c r="CP83" s="132">
        <f t="shared" si="90"/>
        <v>13734.390000000029</v>
      </c>
      <c r="CQ83" s="132">
        <f t="shared" si="90"/>
        <v>11778.009999999947</v>
      </c>
      <c r="CR83" s="132">
        <f t="shared" si="90"/>
        <v>20164.099999999999</v>
      </c>
      <c r="CS83" s="132">
        <f t="shared" si="90"/>
        <v>5452.0399999999945</v>
      </c>
      <c r="CT83" s="132">
        <f t="shared" si="90"/>
        <v>6454.530000000027</v>
      </c>
      <c r="CU83" s="132">
        <f t="shared" si="90"/>
        <v>7908.4499999999989</v>
      </c>
      <c r="CV83" s="132">
        <f t="shared" si="90"/>
        <v>8509.3200000000161</v>
      </c>
      <c r="CW83" s="132">
        <f t="shared" si="90"/>
        <v>5606.53999999999</v>
      </c>
      <c r="CX83" s="132">
        <f t="shared" si="90"/>
        <v>5216.0000000000045</v>
      </c>
      <c r="DA83" s="134"/>
      <c r="DB83" s="134"/>
    </row>
    <row r="84" spans="1:106" x14ac:dyDescent="0.25">
      <c r="A84" s="131" t="s">
        <v>104</v>
      </c>
      <c r="B84" s="131" t="s">
        <v>104</v>
      </c>
      <c r="CA84" s="133">
        <f t="shared" ref="CA84:CX84" si="91">CA49+CA19+CA17+CA16+CA13+CA10+CA11</f>
        <v>73.499999999999659</v>
      </c>
      <c r="CB84" s="133">
        <f t="shared" si="91"/>
        <v>1358.3400000000213</v>
      </c>
      <c r="CC84" s="133">
        <f t="shared" si="91"/>
        <v>755.13000000000125</v>
      </c>
      <c r="CD84" s="133">
        <f t="shared" si="91"/>
        <v>767.3099999999871</v>
      </c>
      <c r="CE84" s="133">
        <f t="shared" si="91"/>
        <v>1455.0500000000031</v>
      </c>
      <c r="CF84" s="133">
        <f t="shared" si="91"/>
        <v>1325.9899999999866</v>
      </c>
      <c r="CG84" s="133">
        <f t="shared" si="91"/>
        <v>903.59000000000913</v>
      </c>
      <c r="CH84" s="133">
        <f t="shared" si="91"/>
        <v>3683.9599999999969</v>
      </c>
      <c r="CI84" s="133">
        <f t="shared" si="91"/>
        <v>3381.0100000000079</v>
      </c>
      <c r="CJ84" s="133">
        <f t="shared" si="91"/>
        <v>4711.6175000000003</v>
      </c>
      <c r="CK84" s="133">
        <f t="shared" si="91"/>
        <v>7825.9300000000012</v>
      </c>
      <c r="CL84" s="133">
        <f t="shared" si="91"/>
        <v>3680.4199999999892</v>
      </c>
      <c r="CM84" s="133">
        <f t="shared" si="91"/>
        <v>4969.5099999999957</v>
      </c>
      <c r="CN84" s="133">
        <f t="shared" si="91"/>
        <v>2799.0199999999923</v>
      </c>
      <c r="CO84" s="133">
        <f t="shared" si="91"/>
        <v>3560.6400000000272</v>
      </c>
      <c r="CP84" s="133">
        <f t="shared" si="91"/>
        <v>2897.6099999999656</v>
      </c>
      <c r="CQ84" s="133">
        <f t="shared" si="91"/>
        <v>3887.6600000000135</v>
      </c>
      <c r="CR84" s="133">
        <f t="shared" si="91"/>
        <v>5084.8100000000068</v>
      </c>
      <c r="CS84" s="133">
        <f t="shared" si="91"/>
        <v>2821.4699999999839</v>
      </c>
      <c r="CT84" s="133">
        <f t="shared" si="91"/>
        <v>2841.0300000000434</v>
      </c>
      <c r="CU84" s="133">
        <f t="shared" si="91"/>
        <v>7509.4399999999787</v>
      </c>
      <c r="CV84" s="133">
        <f t="shared" si="91"/>
        <v>8421.869999999999</v>
      </c>
      <c r="CW84" s="133">
        <f t="shared" si="91"/>
        <v>7168.0900000000493</v>
      </c>
      <c r="CX84" s="133">
        <f t="shared" si="91"/>
        <v>3978.0299999999679</v>
      </c>
      <c r="DA84" s="134"/>
      <c r="DB84" s="134"/>
    </row>
    <row r="85" spans="1:106" x14ac:dyDescent="0.25">
      <c r="A85" s="131" t="s">
        <v>32</v>
      </c>
      <c r="B85" s="131" t="s">
        <v>32</v>
      </c>
      <c r="CA85" s="133">
        <f t="shared" ref="CA85:CX85" si="92">CA8</f>
        <v>758.36999999998807</v>
      </c>
      <c r="CB85" s="133">
        <f t="shared" si="92"/>
        <v>1812.7200000000012</v>
      </c>
      <c r="CC85" s="133">
        <f t="shared" si="92"/>
        <v>2422.5600000000341</v>
      </c>
      <c r="CD85" s="133">
        <f t="shared" si="92"/>
        <v>2022.7100000000137</v>
      </c>
      <c r="CE85" s="133">
        <f t="shared" si="92"/>
        <v>1572.0299999999988</v>
      </c>
      <c r="CF85" s="133">
        <f t="shared" si="92"/>
        <v>1590.2200000000048</v>
      </c>
      <c r="CG85" s="133">
        <f t="shared" si="92"/>
        <v>1440.4000000000015</v>
      </c>
      <c r="CH85" s="133">
        <f t="shared" si="92"/>
        <v>1876.6099999999788</v>
      </c>
      <c r="CI85" s="133">
        <f t="shared" si="92"/>
        <v>4185.320000000007</v>
      </c>
      <c r="CJ85" s="133">
        <f t="shared" si="92"/>
        <v>969.93000000000029</v>
      </c>
      <c r="CK85" s="133">
        <f t="shared" si="92"/>
        <v>3132.7599999999911</v>
      </c>
      <c r="CL85" s="133">
        <f t="shared" si="92"/>
        <v>2430.2700000000114</v>
      </c>
      <c r="CM85" s="133">
        <f t="shared" si="92"/>
        <v>1252.3599999999933</v>
      </c>
      <c r="CN85" s="133">
        <f t="shared" si="92"/>
        <v>695.30000000002838</v>
      </c>
      <c r="CO85" s="133">
        <f t="shared" si="92"/>
        <v>1933.139999999974</v>
      </c>
      <c r="CP85" s="133">
        <f t="shared" si="92"/>
        <v>1525.7700000000114</v>
      </c>
      <c r="CQ85" s="133">
        <f t="shared" si="92"/>
        <v>2003.2899999999718</v>
      </c>
      <c r="CR85" s="133">
        <f t="shared" si="92"/>
        <v>3005.620000000039</v>
      </c>
      <c r="CS85" s="133">
        <f t="shared" si="92"/>
        <v>961.1499999999869</v>
      </c>
      <c r="CT85" s="133">
        <f t="shared" si="92"/>
        <v>925.62000000000262</v>
      </c>
      <c r="CU85" s="133">
        <f t="shared" si="92"/>
        <v>627.02000000001499</v>
      </c>
      <c r="CV85" s="133">
        <f t="shared" si="92"/>
        <v>1822.2499999999927</v>
      </c>
      <c r="CW85" s="133">
        <f t="shared" si="92"/>
        <v>872.45999999998457</v>
      </c>
      <c r="CX85" s="133">
        <f t="shared" si="92"/>
        <v>1130.5999999999949</v>
      </c>
      <c r="DA85" s="134"/>
      <c r="DB85" s="134"/>
    </row>
    <row r="86" spans="1:106" x14ac:dyDescent="0.25">
      <c r="CW86" s="130"/>
      <c r="CX86"/>
      <c r="DA86" s="134"/>
      <c r="DB86" s="134"/>
    </row>
    <row r="87" spans="1:106" x14ac:dyDescent="0.25">
      <c r="BZ87" t="s">
        <v>117</v>
      </c>
      <c r="CA87">
        <v>206431966</v>
      </c>
      <c r="CB87">
        <v>182974853</v>
      </c>
      <c r="CC87">
        <v>242849010</v>
      </c>
      <c r="CD87">
        <v>277084087</v>
      </c>
      <c r="CE87">
        <v>345045412</v>
      </c>
      <c r="CF87">
        <v>374576444</v>
      </c>
      <c r="CG87">
        <v>459204142</v>
      </c>
      <c r="CH87">
        <v>400840824</v>
      </c>
      <c r="CI87">
        <v>461223847</v>
      </c>
      <c r="CJ87">
        <v>464434826</v>
      </c>
      <c r="CK87">
        <v>407770714</v>
      </c>
      <c r="CL87">
        <v>463180739</v>
      </c>
      <c r="CM87">
        <v>332469027</v>
      </c>
      <c r="CN87">
        <v>226255326</v>
      </c>
      <c r="CO87">
        <v>465635641</v>
      </c>
      <c r="CP87">
        <v>371912559</v>
      </c>
      <c r="CQ87">
        <v>354204630</v>
      </c>
      <c r="CR87">
        <v>591834050</v>
      </c>
      <c r="CS87">
        <v>178926122.22000027</v>
      </c>
      <c r="CT87">
        <v>244513041</v>
      </c>
      <c r="CU87">
        <v>227571214</v>
      </c>
      <c r="CV87">
        <v>246277272</v>
      </c>
      <c r="CW87" s="130">
        <v>177618460</v>
      </c>
      <c r="CX87">
        <v>134306760</v>
      </c>
      <c r="DA87" s="134"/>
      <c r="DB87" s="134"/>
    </row>
    <row r="88" spans="1:106" x14ac:dyDescent="0.25">
      <c r="BZ88" s="134">
        <f t="shared" ref="BZ88:CX88" si="93">BZ8/BZ82</f>
        <v>2.4042689260028949E-2</v>
      </c>
      <c r="CA88" s="134">
        <f t="shared" si="93"/>
        <v>5.671591114753962E-2</v>
      </c>
      <c r="CB88" s="134">
        <f t="shared" si="93"/>
        <v>9.3591285217675915E-2</v>
      </c>
      <c r="CC88" s="134">
        <f t="shared" si="93"/>
        <v>7.7739042034842651E-2</v>
      </c>
      <c r="CD88" s="134">
        <f t="shared" si="93"/>
        <v>7.1891380469753366E-2</v>
      </c>
      <c r="CE88" s="134">
        <f t="shared" si="93"/>
        <v>4.0959123470641061E-2</v>
      </c>
      <c r="CF88" s="134">
        <f t="shared" si="93"/>
        <v>3.873715821623272E-2</v>
      </c>
      <c r="CG88" s="134">
        <f t="shared" si="93"/>
        <v>3.4687896828311512E-2</v>
      </c>
      <c r="CH88" s="134">
        <f t="shared" si="93"/>
        <v>2.9469521600999929E-2</v>
      </c>
      <c r="CI88" s="134">
        <f t="shared" si="93"/>
        <v>4.8939279825567408E-2</v>
      </c>
      <c r="CJ88" s="134">
        <f t="shared" si="93"/>
        <v>1.5085325922741319E-2</v>
      </c>
      <c r="CK88" s="134">
        <f t="shared" si="93"/>
        <v>4.9918352622340248E-2</v>
      </c>
      <c r="CL88" s="134">
        <f t="shared" si="93"/>
        <v>4.7889265492336137E-2</v>
      </c>
      <c r="CM88" s="134">
        <f t="shared" si="93"/>
        <v>3.8770822878487959E-2</v>
      </c>
      <c r="CN88" s="134">
        <f t="shared" si="93"/>
        <v>2.7817162865428995E-2</v>
      </c>
      <c r="CO88" s="134">
        <f t="shared" si="93"/>
        <v>6.8571538026601209E-2</v>
      </c>
      <c r="CP88" s="134">
        <f t="shared" si="93"/>
        <v>5.7715571405983775E-2</v>
      </c>
      <c r="CQ88" s="134">
        <f t="shared" si="93"/>
        <v>6.7310007458467783E-2</v>
      </c>
      <c r="CR88" s="134">
        <f t="shared" si="93"/>
        <v>6.2717535920032597E-2</v>
      </c>
      <c r="CS88" s="134">
        <f t="shared" si="93"/>
        <v>6.1810925385726675E-2</v>
      </c>
      <c r="CT88" s="134">
        <f t="shared" si="93"/>
        <v>5.5867128916529375E-2</v>
      </c>
      <c r="CU88" s="134">
        <f t="shared" si="93"/>
        <v>1.8761499280234142E-2</v>
      </c>
      <c r="CV88" s="134">
        <f t="shared" si="93"/>
        <v>6.9546775239401379E-2</v>
      </c>
      <c r="CW88" s="134">
        <f t="shared" si="93"/>
        <v>4.4782232880339591E-2</v>
      </c>
      <c r="CX88" s="134">
        <f t="shared" si="93"/>
        <v>6.9008411506447584E-2</v>
      </c>
    </row>
    <row r="89" spans="1:106" x14ac:dyDescent="0.25">
      <c r="CA89">
        <v>64232710.52000045</v>
      </c>
      <c r="CB89">
        <v>151928976.37999964</v>
      </c>
      <c r="CC89">
        <v>205956515.12000036</v>
      </c>
      <c r="CD89">
        <v>177006031.83999968</v>
      </c>
      <c r="CE89">
        <v>136854791.21999991</v>
      </c>
      <c r="CF89">
        <v>144775933.02999997</v>
      </c>
      <c r="CG89">
        <v>134017189.5</v>
      </c>
      <c r="CH89">
        <v>184383216.63000011</v>
      </c>
      <c r="CI89">
        <v>390239029.66000009</v>
      </c>
      <c r="CJ89">
        <v>96774278.839999914</v>
      </c>
      <c r="CK89">
        <v>304652928.16000009</v>
      </c>
      <c r="CL89">
        <v>239099978.15999985</v>
      </c>
      <c r="CM89">
        <v>131017956.26999998</v>
      </c>
      <c r="CN89">
        <v>71520467.010000229</v>
      </c>
      <c r="CO89">
        <v>206357136</v>
      </c>
      <c r="CP89">
        <v>163557971.71999979</v>
      </c>
      <c r="CQ89">
        <v>228447067.59000015</v>
      </c>
      <c r="CR89">
        <v>335028060</v>
      </c>
      <c r="CS89">
        <v>109039485</v>
      </c>
      <c r="CT89">
        <v>111450674.50999975</v>
      </c>
      <c r="CU89">
        <v>71276001</v>
      </c>
      <c r="CV89">
        <v>208746632</v>
      </c>
      <c r="CW89">
        <v>104333623</v>
      </c>
      <c r="CX89" s="37">
        <v>146771915</v>
      </c>
      <c r="CY89" s="120">
        <f>SUM(CA89:CL89)</f>
        <v>2229921579.0600004</v>
      </c>
      <c r="CZ89" s="120">
        <f t="shared" ref="CZ89" si="94">SUM(CM89:CX89)</f>
        <v>1887546989.0999999</v>
      </c>
    </row>
    <row r="90" spans="1:106" x14ac:dyDescent="0.25">
      <c r="BZ90" t="s">
        <v>113</v>
      </c>
      <c r="CA90" s="121">
        <v>275</v>
      </c>
      <c r="CB90" s="121">
        <v>379</v>
      </c>
      <c r="CC90" s="121">
        <v>598</v>
      </c>
      <c r="CD90" s="121">
        <v>526</v>
      </c>
      <c r="CE90" s="121">
        <v>771</v>
      </c>
      <c r="CF90" s="121">
        <v>805</v>
      </c>
      <c r="CG90" s="121">
        <v>868</v>
      </c>
      <c r="CH90" s="121">
        <v>1282</v>
      </c>
      <c r="CI90" s="121">
        <v>1692</v>
      </c>
      <c r="CJ90" s="121">
        <v>1290</v>
      </c>
      <c r="CK90" s="121">
        <v>1180</v>
      </c>
      <c r="CL90" s="121">
        <v>1027</v>
      </c>
      <c r="CM90" s="121">
        <v>642</v>
      </c>
      <c r="CN90" s="121">
        <v>444</v>
      </c>
      <c r="CO90" s="121">
        <v>523</v>
      </c>
      <c r="CP90" s="121">
        <v>483</v>
      </c>
      <c r="CQ90" s="121">
        <v>592</v>
      </c>
      <c r="CR90" s="121">
        <v>931</v>
      </c>
      <c r="CS90" s="121">
        <v>284</v>
      </c>
      <c r="CT90" s="121">
        <v>322</v>
      </c>
      <c r="CU90" s="121">
        <v>652</v>
      </c>
      <c r="CV90" s="121">
        <v>502</v>
      </c>
      <c r="CW90" s="121">
        <v>387</v>
      </c>
      <c r="CX90" s="121">
        <v>313</v>
      </c>
      <c r="CY90" s="120">
        <f>SUM(CA90:CL90)</f>
        <v>10693</v>
      </c>
      <c r="CZ90" s="120">
        <f>SUM(CM90:CX90)</f>
        <v>6075</v>
      </c>
      <c r="DA90">
        <f>(CZ90-CY90)/CY90</f>
        <v>-0.43187131768446646</v>
      </c>
    </row>
    <row r="91" spans="1:106" x14ac:dyDescent="0.25">
      <c r="BZ91" t="s">
        <v>114</v>
      </c>
      <c r="CA91" s="120">
        <v>1179804875.5200005</v>
      </c>
      <c r="CB91" s="120">
        <v>1804550085.3799996</v>
      </c>
      <c r="CC91" s="120">
        <v>3271904884.2300005</v>
      </c>
      <c r="CD91" s="120">
        <v>2647908560.8399997</v>
      </c>
      <c r="CE91" s="120">
        <v>3526546456.7199998</v>
      </c>
      <c r="CF91" s="120">
        <v>3778168420.4200001</v>
      </c>
      <c r="CG91" s="120">
        <v>4012951756.4700003</v>
      </c>
      <c r="CH91" s="120">
        <v>6252303704.6300001</v>
      </c>
      <c r="CI91" s="120">
        <v>9182089834.75</v>
      </c>
      <c r="CJ91" s="120">
        <v>6905270606.8400002</v>
      </c>
      <c r="CK91" s="120">
        <v>6658421825.1665306</v>
      </c>
      <c r="CL91" s="120">
        <v>6183581614.3884869</v>
      </c>
      <c r="CM91" s="120">
        <v>3867163559.5999899</v>
      </c>
      <c r="CN91" s="120">
        <v>3335716925.6400099</v>
      </c>
      <c r="CO91" s="120">
        <v>3338337618.27</v>
      </c>
      <c r="CP91" s="120">
        <v>3032797796.2199998</v>
      </c>
      <c r="CQ91" s="120">
        <v>3545111901.5900002</v>
      </c>
      <c r="CR91" s="120">
        <v>5543345693</v>
      </c>
      <c r="CS91" s="120">
        <v>1691668846.7199993</v>
      </c>
      <c r="CT91" s="120">
        <v>2009012335.1099997</v>
      </c>
      <c r="CU91" s="120">
        <v>3810685153.75</v>
      </c>
      <c r="CV91" s="120">
        <v>3174976586.2000003</v>
      </c>
      <c r="CW91" s="120">
        <v>2379571409.3600001</v>
      </c>
      <c r="CX91" s="120">
        <v>2138511157.25</v>
      </c>
      <c r="CY91" s="120">
        <f t="shared" ref="CY91" si="95">SUM(CA91:CL91)</f>
        <v>55403502625.355026</v>
      </c>
      <c r="CZ91" s="120">
        <f t="shared" ref="CZ91" si="96">SUM(CM91:CX91)</f>
        <v>37866898982.709999</v>
      </c>
    </row>
    <row r="92" spans="1:106" x14ac:dyDescent="0.25">
      <c r="CA92" s="120">
        <f>CA91/CA90</f>
        <v>4290199.5473454567</v>
      </c>
      <c r="CB92" s="120">
        <f>CB91/CB90</f>
        <v>4761345.871715039</v>
      </c>
      <c r="CC92" s="120">
        <f t="shared" ref="CC92:CX92" si="97">CC91/CC90</f>
        <v>5471412.8498829436</v>
      </c>
      <c r="CD92" s="120">
        <f t="shared" si="97"/>
        <v>5034046.6936121667</v>
      </c>
      <c r="CE92" s="120">
        <f t="shared" si="97"/>
        <v>4573990.2162386505</v>
      </c>
      <c r="CF92" s="120">
        <f t="shared" si="97"/>
        <v>4693376.9197763978</v>
      </c>
      <c r="CG92" s="120">
        <f t="shared" si="97"/>
        <v>4623216.3092972357</v>
      </c>
      <c r="CH92" s="120">
        <f t="shared" si="97"/>
        <v>4876991.9692901717</v>
      </c>
      <c r="CI92" s="120">
        <f t="shared" si="97"/>
        <v>5426767.0418144204</v>
      </c>
      <c r="CJ92" s="120">
        <f t="shared" si="97"/>
        <v>5352922.9510387601</v>
      </c>
      <c r="CK92" s="120">
        <f t="shared" si="97"/>
        <v>5642730.3603106188</v>
      </c>
      <c r="CL92" s="120">
        <f t="shared" si="97"/>
        <v>6021014.2301737946</v>
      </c>
      <c r="CM92" s="120">
        <f t="shared" si="97"/>
        <v>6023619.2517133802</v>
      </c>
      <c r="CN92" s="120">
        <f>CN91/CN90</f>
        <v>7512875.9586486705</v>
      </c>
      <c r="CO92" s="120">
        <f t="shared" si="97"/>
        <v>6383054.719445507</v>
      </c>
      <c r="CP92" s="120">
        <f t="shared" si="97"/>
        <v>6279084.4642236019</v>
      </c>
      <c r="CQ92" s="120">
        <f t="shared" si="97"/>
        <v>5988364.6986317569</v>
      </c>
      <c r="CR92" s="120">
        <f t="shared" si="97"/>
        <v>5954184.4178302903</v>
      </c>
      <c r="CS92" s="120">
        <f t="shared" si="97"/>
        <v>5956580.446197181</v>
      </c>
      <c r="CT92" s="120">
        <f t="shared" si="97"/>
        <v>6239168.7425776385</v>
      </c>
      <c r="CU92" s="120">
        <f t="shared" si="97"/>
        <v>5844609.1315184049</v>
      </c>
      <c r="CV92" s="120">
        <f t="shared" si="97"/>
        <v>6324654.5541832671</v>
      </c>
      <c r="CW92" s="120">
        <f t="shared" si="97"/>
        <v>6148763.3316795873</v>
      </c>
      <c r="CX92" s="120">
        <f t="shared" si="97"/>
        <v>6832304.0167731633</v>
      </c>
      <c r="CY92" s="120">
        <f t="shared" ref="CY92" si="98">CY91/CY90</f>
        <v>5181287.0686762389</v>
      </c>
      <c r="CZ92" s="120">
        <f t="shared" ref="CZ92" si="99">CZ91/CZ90</f>
        <v>6233234.4004460908</v>
      </c>
      <c r="DA92">
        <f>(CZ92-CY92)/CY92</f>
        <v>0.20302818929479097</v>
      </c>
      <c r="DB92" s="120"/>
    </row>
    <row r="93" spans="1:106" x14ac:dyDescent="0.25">
      <c r="BZ93" t="s">
        <v>119</v>
      </c>
      <c r="CA93" s="120">
        <f>CA91/CA82</f>
        <v>88233.591111762653</v>
      </c>
      <c r="CB93" s="120">
        <f t="shared" ref="CB93:CX93" si="100">CB91/CB82</f>
        <v>93169.470039708758</v>
      </c>
      <c r="CC93" s="120">
        <f t="shared" si="100"/>
        <v>104994.20089870197</v>
      </c>
      <c r="CD93" s="120">
        <f t="shared" si="100"/>
        <v>94112.256228754602</v>
      </c>
      <c r="CE93" s="120">
        <f t="shared" si="100"/>
        <v>91883.902817214883</v>
      </c>
      <c r="CF93" s="120">
        <f t="shared" si="100"/>
        <v>92034.754857430526</v>
      </c>
      <c r="CG93" s="120">
        <f t="shared" si="100"/>
        <v>96640.416901848585</v>
      </c>
      <c r="CH93" s="120">
        <f t="shared" si="100"/>
        <v>98183.639157634112</v>
      </c>
      <c r="CI93" s="120">
        <f t="shared" si="100"/>
        <v>107366.90714361805</v>
      </c>
      <c r="CJ93" s="120">
        <f t="shared" si="100"/>
        <v>107397.70673028682</v>
      </c>
      <c r="CK93" s="120">
        <f t="shared" si="100"/>
        <v>106097.32267296255</v>
      </c>
      <c r="CL93" s="120">
        <f t="shared" si="100"/>
        <v>121849.49887254395</v>
      </c>
      <c r="CM93" s="120">
        <f t="shared" si="100"/>
        <v>119720.45850346149</v>
      </c>
      <c r="CN93" s="120">
        <f t="shared" si="100"/>
        <v>133453.44598517541</v>
      </c>
      <c r="CO93" s="120">
        <f t="shared" si="100"/>
        <v>118416.12347622919</v>
      </c>
      <c r="CP93" s="120">
        <f t="shared" si="100"/>
        <v>114722.1781576806</v>
      </c>
      <c r="CQ93" s="120">
        <f t="shared" si="100"/>
        <v>119114.81040544763</v>
      </c>
      <c r="CR93" s="120">
        <f t="shared" si="100"/>
        <v>115671.63600783897</v>
      </c>
      <c r="CS93" s="120">
        <f t="shared" si="100"/>
        <v>108790.11274199616</v>
      </c>
      <c r="CT93" s="120">
        <f t="shared" si="100"/>
        <v>121256.83446823507</v>
      </c>
      <c r="CU93" s="120">
        <f t="shared" si="100"/>
        <v>114022.14725092954</v>
      </c>
      <c r="CV93" s="120">
        <f t="shared" si="100"/>
        <v>121174.03376639549</v>
      </c>
      <c r="CW93" s="120">
        <f t="shared" si="100"/>
        <v>122140.29412163228</v>
      </c>
      <c r="CX93" s="120">
        <f t="shared" si="100"/>
        <v>130528.26636355749</v>
      </c>
      <c r="CY93" s="120">
        <f>CY91/CY82</f>
        <v>102599.69152015257</v>
      </c>
      <c r="CZ93" s="120">
        <f t="shared" ref="CZ93" si="101">CZ91/CZ82</f>
        <v>119372.57761780679</v>
      </c>
      <c r="DA93" s="109">
        <f>(CZ93-CY93)/CY93</f>
        <v>0.16347891352441055</v>
      </c>
    </row>
    <row r="94" spans="1:106" x14ac:dyDescent="0.25">
      <c r="BZ94" t="s">
        <v>32</v>
      </c>
      <c r="CA94" s="120">
        <f t="shared" ref="CA94:CZ94" si="102">CA89/CA8</f>
        <v>84698.380104700162</v>
      </c>
      <c r="CB94" s="120">
        <f t="shared" si="102"/>
        <v>83812.710391014349</v>
      </c>
      <c r="CC94" s="120">
        <f t="shared" si="102"/>
        <v>85016.063635161758</v>
      </c>
      <c r="CD94" s="120">
        <f t="shared" si="102"/>
        <v>87509.347281616487</v>
      </c>
      <c r="CE94" s="120">
        <f t="shared" si="102"/>
        <v>87056.093853170751</v>
      </c>
      <c r="CF94" s="120">
        <f t="shared" si="102"/>
        <v>91041.449000766894</v>
      </c>
      <c r="CG94" s="120">
        <f t="shared" si="102"/>
        <v>93041.647806164867</v>
      </c>
      <c r="CH94" s="120">
        <f t="shared" si="102"/>
        <v>98253.348660617921</v>
      </c>
      <c r="CI94" s="120">
        <f t="shared" si="102"/>
        <v>93239.950507965797</v>
      </c>
      <c r="CJ94" s="120">
        <f t="shared" si="102"/>
        <v>99774.497994700534</v>
      </c>
      <c r="CK94" s="120">
        <f t="shared" si="102"/>
        <v>97247.4521380511</v>
      </c>
      <c r="CL94" s="120">
        <f t="shared" si="102"/>
        <v>98384.121171721141</v>
      </c>
      <c r="CM94" s="120">
        <f t="shared" si="102"/>
        <v>104616.84840620962</v>
      </c>
      <c r="CN94" s="120">
        <f t="shared" si="102"/>
        <v>102862.745591827</v>
      </c>
      <c r="CO94" s="120">
        <f t="shared" si="102"/>
        <v>106747.12436761061</v>
      </c>
      <c r="CP94" s="120">
        <f t="shared" si="102"/>
        <v>107197.00329669515</v>
      </c>
      <c r="CQ94" s="120">
        <f t="shared" si="102"/>
        <v>114035.94466602607</v>
      </c>
      <c r="CR94" s="120">
        <f t="shared" si="102"/>
        <v>111467.20476972993</v>
      </c>
      <c r="CS94" s="120">
        <f t="shared" si="102"/>
        <v>113446.89694636788</v>
      </c>
      <c r="CT94" s="120">
        <f t="shared" si="102"/>
        <v>120406.51078196176</v>
      </c>
      <c r="CU94" s="120">
        <f t="shared" si="102"/>
        <v>113674.20656438119</v>
      </c>
      <c r="CV94" s="120">
        <f t="shared" si="102"/>
        <v>114554.33228152056</v>
      </c>
      <c r="CW94" s="120">
        <f t="shared" si="102"/>
        <v>119585.56610045371</v>
      </c>
      <c r="CX94" s="120">
        <f t="shared" si="102"/>
        <v>129817.72067928592</v>
      </c>
      <c r="CY94" s="120">
        <f t="shared" si="102"/>
        <v>92092.623619491191</v>
      </c>
      <c r="CZ94" s="120">
        <f t="shared" si="102"/>
        <v>112658.56793187298</v>
      </c>
      <c r="DA94">
        <f>(CZ94-CY94)/CY94</f>
        <v>0.22331804116425516</v>
      </c>
    </row>
    <row r="95" spans="1:106" x14ac:dyDescent="0.25">
      <c r="BZ95" t="s">
        <v>118</v>
      </c>
      <c r="CA95" s="120">
        <f t="shared" ref="CA95:CX95" si="103">CA87/CA3</f>
        <v>84104.497508626329</v>
      </c>
      <c r="CB95" s="120">
        <f t="shared" si="103"/>
        <v>84808.738354577916</v>
      </c>
      <c r="CC95" s="120">
        <f t="shared" si="103"/>
        <v>87995.785895977024</v>
      </c>
      <c r="CD95" s="120">
        <f t="shared" si="103"/>
        <v>85831.581702666706</v>
      </c>
      <c r="CE95" s="120">
        <f t="shared" si="103"/>
        <v>86994.499141515102</v>
      </c>
      <c r="CF95" s="120">
        <f t="shared" si="103"/>
        <v>85848.429718350933</v>
      </c>
      <c r="CG95" s="120">
        <f t="shared" si="103"/>
        <v>86174.509689853192</v>
      </c>
      <c r="CH95" s="120">
        <f t="shared" si="103"/>
        <v>91332.462330335606</v>
      </c>
      <c r="CI95" s="120">
        <f t="shared" si="103"/>
        <v>98320.798079731496</v>
      </c>
      <c r="CJ95" s="120">
        <f t="shared" si="103"/>
        <v>99666.478393266967</v>
      </c>
      <c r="CK95" s="120">
        <f t="shared" si="103"/>
        <v>99290.625882673339</v>
      </c>
      <c r="CL95" s="120">
        <f t="shared" si="103"/>
        <v>95352.15868807098</v>
      </c>
      <c r="CM95" s="120">
        <f t="shared" si="103"/>
        <v>89188.783163881279</v>
      </c>
      <c r="CN95" s="120">
        <f t="shared" si="103"/>
        <v>100162.61421589504</v>
      </c>
      <c r="CO95" s="120">
        <f t="shared" si="103"/>
        <v>98381.694503428313</v>
      </c>
      <c r="CP95" s="120">
        <f t="shared" si="103"/>
        <v>96996.713594207336</v>
      </c>
      <c r="CQ95" s="120">
        <f t="shared" si="103"/>
        <v>97127.783612437794</v>
      </c>
      <c r="CR95" s="120">
        <f t="shared" si="103"/>
        <v>99089.037712946054</v>
      </c>
      <c r="CS95" s="120">
        <f t="shared" si="103"/>
        <v>104329.49208459606</v>
      </c>
      <c r="CT95" s="120">
        <f t="shared" si="103"/>
        <v>101870.24672532662</v>
      </c>
      <c r="CU95" s="120">
        <f t="shared" si="103"/>
        <v>104008.78153564865</v>
      </c>
      <c r="CV95" s="120">
        <f t="shared" si="103"/>
        <v>107983.19463322643</v>
      </c>
      <c r="CW95" s="120">
        <f t="shared" si="103"/>
        <v>106051.63509132329</v>
      </c>
      <c r="CX95" s="120">
        <f t="shared" si="103"/>
        <v>110681.74214017976</v>
      </c>
      <c r="CY95" s="120"/>
      <c r="CZ95" s="120"/>
    </row>
    <row r="96" spans="1:106" x14ac:dyDescent="0.25">
      <c r="CA96" s="141">
        <f>CA82/CA90</f>
        <v>48.623199999999983</v>
      </c>
      <c r="CB96" s="141">
        <f t="shared" ref="CB96:CX96" si="104">CB82/CB90</f>
        <v>51.104142480211131</v>
      </c>
      <c r="CC96" s="141">
        <f t="shared" si="104"/>
        <v>52.111571906354563</v>
      </c>
      <c r="CD96" s="141">
        <f t="shared" si="104"/>
        <v>53.489809885931614</v>
      </c>
      <c r="CE96" s="141">
        <f t="shared" si="104"/>
        <v>49.780103761348848</v>
      </c>
      <c r="CF96" s="141">
        <f t="shared" si="104"/>
        <v>50.995701863353993</v>
      </c>
      <c r="CG96" s="141">
        <f t="shared" si="104"/>
        <v>47.839366359447069</v>
      </c>
      <c r="CH96" s="141">
        <f t="shared" si="104"/>
        <v>49.672145085803422</v>
      </c>
      <c r="CI96" s="141">
        <f t="shared" si="104"/>
        <v>50.54413120567375</v>
      </c>
      <c r="CJ96" s="141">
        <f t="shared" si="104"/>
        <v>49.842060077519349</v>
      </c>
      <c r="CK96" s="141">
        <f t="shared" si="104"/>
        <v>53.184474576271207</v>
      </c>
      <c r="CL96" s="141">
        <f t="shared" si="104"/>
        <v>49.413532972112165</v>
      </c>
      <c r="CM96" s="141">
        <f t="shared" si="104"/>
        <v>50.314034267912682</v>
      </c>
      <c r="CN96" s="141">
        <f t="shared" si="104"/>
        <v>56.295855855855784</v>
      </c>
      <c r="CO96" s="141">
        <f t="shared" si="104"/>
        <v>53.903594646271621</v>
      </c>
      <c r="CP96" s="141">
        <f t="shared" si="104"/>
        <v>54.732960662525748</v>
      </c>
      <c r="CQ96" s="141">
        <f t="shared" si="104"/>
        <v>50.273888513513377</v>
      </c>
      <c r="CR96" s="141">
        <f t="shared" si="104"/>
        <v>51.474887218045225</v>
      </c>
      <c r="CS96" s="141">
        <f t="shared" si="104"/>
        <v>54.752957746478806</v>
      </c>
      <c r="CT96" s="141">
        <f t="shared" si="104"/>
        <v>51.454161490683447</v>
      </c>
      <c r="CU96" s="141">
        <f t="shared" si="104"/>
        <v>51.258542944785297</v>
      </c>
      <c r="CV96" s="141">
        <f t="shared" si="104"/>
        <v>52.194800796812693</v>
      </c>
      <c r="CW96" s="141">
        <f t="shared" si="104"/>
        <v>50.341808785529842</v>
      </c>
      <c r="CX96" s="141">
        <f t="shared" si="104"/>
        <v>52.343482428114825</v>
      </c>
      <c r="CY96" s="141">
        <f>CY82/CY90</f>
        <v>50.500025798406362</v>
      </c>
      <c r="CZ96" s="141">
        <f t="shared" ref="CZ96" si="105">CZ82/CZ90</f>
        <v>52.216635720164597</v>
      </c>
      <c r="DA96">
        <f>(CZ96-CY96)/CY96</f>
        <v>3.3992258313111708E-2</v>
      </c>
    </row>
    <row r="97" spans="102:102" x14ac:dyDescent="0.25">
      <c r="CX97" s="109">
        <f>CX93/CM93</f>
        <v>1.0902753630849444</v>
      </c>
    </row>
    <row r="98" spans="102:102" x14ac:dyDescent="0.25">
      <c r="CX98" s="109">
        <f>CX95/CM95</f>
        <v>1.2409827583005133</v>
      </c>
    </row>
    <row r="99" spans="102:102" x14ac:dyDescent="0.25">
      <c r="CX99" s="109">
        <f>CX94/CM94</f>
        <v>1.2408873203217281</v>
      </c>
    </row>
  </sheetData>
  <autoFilter ref="B1:DD88" xr:uid="{9B5333EC-F820-474C-B1E1-BA88AE82C92A}">
    <sortState xmlns:xlrd2="http://schemas.microsoft.com/office/spreadsheetml/2017/richdata2" ref="B3:DD81">
      <sortCondition descending="1" ref="CZ3:CZ88"/>
    </sortState>
  </autoFilter>
  <conditionalFormatting sqref="AM3:AM67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811E-1AD2-400A-AA3C-DB94ECBD0E2E}">
  <dimension ref="A1:I82"/>
  <sheetViews>
    <sheetView workbookViewId="0">
      <selection activeCell="D4" sqref="D4"/>
    </sheetView>
  </sheetViews>
  <sheetFormatPr defaultRowHeight="15" x14ac:dyDescent="0.25"/>
  <cols>
    <col min="1" max="1" width="3.140625" bestFit="1" customWidth="1"/>
    <col min="2" max="2" width="30.28515625" bestFit="1" customWidth="1"/>
    <col min="3" max="4" width="9.140625" style="120"/>
  </cols>
  <sheetData>
    <row r="1" spans="1:9" x14ac:dyDescent="0.25">
      <c r="A1" s="170" t="s">
        <v>183</v>
      </c>
      <c r="B1" s="170" t="s">
        <v>12</v>
      </c>
      <c r="C1" s="169" t="s">
        <v>185</v>
      </c>
      <c r="D1" s="169"/>
      <c r="E1" s="169"/>
      <c r="F1" s="169"/>
      <c r="G1" s="170" t="s">
        <v>186</v>
      </c>
      <c r="H1" s="170"/>
      <c r="I1" s="170"/>
    </row>
    <row r="2" spans="1:9" x14ac:dyDescent="0.25">
      <c r="A2" s="170" t="s">
        <v>183</v>
      </c>
      <c r="B2" s="170"/>
      <c r="C2" s="160" t="s">
        <v>115</v>
      </c>
      <c r="D2" s="160" t="s">
        <v>116</v>
      </c>
      <c r="E2" s="161" t="s">
        <v>181</v>
      </c>
      <c r="F2" s="161" t="s">
        <v>182</v>
      </c>
      <c r="G2" s="160" t="s">
        <v>115</v>
      </c>
      <c r="H2" s="160" t="s">
        <v>116</v>
      </c>
      <c r="I2" s="161" t="s">
        <v>182</v>
      </c>
    </row>
    <row r="3" spans="1:9" x14ac:dyDescent="0.25">
      <c r="A3" s="156">
        <v>1</v>
      </c>
      <c r="B3" s="148" t="s">
        <v>28</v>
      </c>
      <c r="C3" s="155">
        <v>46962.400000000016</v>
      </c>
      <c r="D3" s="155">
        <v>35645.57999999998</v>
      </c>
      <c r="E3" s="155">
        <f>D3-C3</f>
        <v>-11316.820000000036</v>
      </c>
      <c r="F3" s="157">
        <f>E3/C3</f>
        <v>-0.24097618520348263</v>
      </c>
      <c r="G3" s="158">
        <f>C3/$C$82</f>
        <v>8.696792666030724E-2</v>
      </c>
      <c r="H3" s="158">
        <f>D3/$D$82</f>
        <v>0.11229434992477168</v>
      </c>
      <c r="I3" s="159">
        <f>H3-G3</f>
        <v>2.5326423264464437E-2</v>
      </c>
    </row>
    <row r="4" spans="1:9" x14ac:dyDescent="0.25">
      <c r="A4" s="156">
        <v>2</v>
      </c>
      <c r="B4" s="148" t="s">
        <v>29</v>
      </c>
      <c r="C4" s="155">
        <v>36791.310000000019</v>
      </c>
      <c r="D4" s="155">
        <v>25150.049999999996</v>
      </c>
      <c r="E4" s="155">
        <f t="shared" ref="E4:E67" si="0">D4-C4</f>
        <v>-11641.260000000024</v>
      </c>
      <c r="F4" s="157">
        <f t="shared" ref="F4:F67" si="1">E4/C4</f>
        <v>-0.31641330520712685</v>
      </c>
      <c r="G4" s="158">
        <f t="shared" ref="G4:G67" si="2">C4/$C$82</f>
        <v>6.8132462348956382E-2</v>
      </c>
      <c r="H4" s="158">
        <f t="shared" ref="H4:H67" si="3">D4/$D$82</f>
        <v>7.9230258431073508E-2</v>
      </c>
      <c r="I4" s="159">
        <f t="shared" ref="I4:I67" si="4">H4-G4</f>
        <v>1.1097796082117126E-2</v>
      </c>
    </row>
    <row r="5" spans="1:9" x14ac:dyDescent="0.25">
      <c r="A5" s="156">
        <v>3</v>
      </c>
      <c r="B5" s="148" t="s">
        <v>112</v>
      </c>
      <c r="C5" s="155">
        <v>1943.8599999999988</v>
      </c>
      <c r="D5" s="155">
        <v>22827.71</v>
      </c>
      <c r="E5" s="155">
        <f t="shared" si="0"/>
        <v>20883.849999999999</v>
      </c>
      <c r="F5" s="157">
        <f t="shared" si="1"/>
        <v>10.743494901896232</v>
      </c>
      <c r="G5" s="158">
        <f t="shared" si="2"/>
        <v>3.5997622335720634E-3</v>
      </c>
      <c r="H5" s="158">
        <f t="shared" si="3"/>
        <v>7.1914185565818009E-2</v>
      </c>
      <c r="I5" s="159">
        <f t="shared" si="4"/>
        <v>6.8314423332245952E-2</v>
      </c>
    </row>
    <row r="6" spans="1:9" x14ac:dyDescent="0.25">
      <c r="A6" s="156">
        <v>4</v>
      </c>
      <c r="B6" s="148" t="s">
        <v>62</v>
      </c>
      <c r="C6" s="155">
        <v>19570.999999999993</v>
      </c>
      <c r="D6" s="155">
        <v>18786.100000000006</v>
      </c>
      <c r="E6" s="155">
        <f t="shared" si="0"/>
        <v>-784.8999999999869</v>
      </c>
      <c r="F6" s="157">
        <f t="shared" si="1"/>
        <v>-4.0105257779366778E-2</v>
      </c>
      <c r="G6" s="158">
        <f t="shared" si="2"/>
        <v>3.6242808984823432E-2</v>
      </c>
      <c r="H6" s="158">
        <f t="shared" si="3"/>
        <v>5.9181892597111763E-2</v>
      </c>
      <c r="I6" s="159">
        <f t="shared" si="4"/>
        <v>2.293908361228833E-2</v>
      </c>
    </row>
    <row r="7" spans="1:9" x14ac:dyDescent="0.25">
      <c r="A7" s="156">
        <v>5</v>
      </c>
      <c r="B7" s="148" t="s">
        <v>33</v>
      </c>
      <c r="C7" s="155">
        <v>17479.669999999991</v>
      </c>
      <c r="D7" s="155">
        <v>17391.819999999985</v>
      </c>
      <c r="E7" s="155">
        <f t="shared" si="0"/>
        <v>-87.850000000005821</v>
      </c>
      <c r="F7" s="157">
        <f t="shared" si="1"/>
        <v>-5.025838588486274E-3</v>
      </c>
      <c r="G7" s="158">
        <f t="shared" si="2"/>
        <v>3.2369952528115503E-2</v>
      </c>
      <c r="H7" s="158">
        <f t="shared" si="3"/>
        <v>5.4789489213210779E-2</v>
      </c>
      <c r="I7" s="159">
        <f t="shared" si="4"/>
        <v>2.2419536685095276E-2</v>
      </c>
    </row>
    <row r="8" spans="1:9" x14ac:dyDescent="0.25">
      <c r="A8" s="156">
        <v>6</v>
      </c>
      <c r="B8" s="148" t="s">
        <v>32</v>
      </c>
      <c r="C8" s="155">
        <v>24213.900000000031</v>
      </c>
      <c r="D8" s="155">
        <v>16754.579999999994</v>
      </c>
      <c r="E8" s="155">
        <f t="shared" si="0"/>
        <v>-7459.3200000000361</v>
      </c>
      <c r="F8" s="157">
        <f t="shared" si="1"/>
        <v>-0.30805942041554757</v>
      </c>
      <c r="G8" s="158">
        <f t="shared" si="2"/>
        <v>4.484082328330783E-2</v>
      </c>
      <c r="H8" s="158">
        <f t="shared" si="3"/>
        <v>5.2781990624435948E-2</v>
      </c>
      <c r="I8" s="159">
        <f t="shared" si="4"/>
        <v>7.9411673411281178E-3</v>
      </c>
    </row>
    <row r="9" spans="1:9" x14ac:dyDescent="0.25">
      <c r="A9" s="156">
        <v>7</v>
      </c>
      <c r="B9" s="148" t="s">
        <v>35</v>
      </c>
      <c r="C9" s="155">
        <v>11108.610000000013</v>
      </c>
      <c r="D9" s="155">
        <v>12951.029999999984</v>
      </c>
      <c r="E9" s="155">
        <f t="shared" si="0"/>
        <v>1842.419999999971</v>
      </c>
      <c r="F9" s="157">
        <f t="shared" si="1"/>
        <v>0.16585513399065849</v>
      </c>
      <c r="G9" s="158">
        <f t="shared" si="2"/>
        <v>2.0571622825450924E-2</v>
      </c>
      <c r="H9" s="158">
        <f t="shared" si="3"/>
        <v>4.0799658603008139E-2</v>
      </c>
      <c r="I9" s="159">
        <f t="shared" si="4"/>
        <v>2.0228035777557215E-2</v>
      </c>
    </row>
    <row r="10" spans="1:9" x14ac:dyDescent="0.25">
      <c r="A10" s="156">
        <v>8</v>
      </c>
      <c r="B10" s="148" t="s">
        <v>37</v>
      </c>
      <c r="C10" s="155">
        <v>18430.867500000004</v>
      </c>
      <c r="D10" s="155">
        <v>12800.149999999998</v>
      </c>
      <c r="E10" s="155">
        <f t="shared" si="0"/>
        <v>-5630.7175000000061</v>
      </c>
      <c r="F10" s="157">
        <f t="shared" si="1"/>
        <v>-0.30550474631755692</v>
      </c>
      <c r="G10" s="158">
        <f t="shared" si="2"/>
        <v>3.4131439897148362E-2</v>
      </c>
      <c r="H10" s="158">
        <f t="shared" si="3"/>
        <v>4.032434100355687E-2</v>
      </c>
      <c r="I10" s="159">
        <f t="shared" si="4"/>
        <v>6.1929011064085077E-3</v>
      </c>
    </row>
    <row r="11" spans="1:9" x14ac:dyDescent="0.25">
      <c r="A11" s="156">
        <v>9</v>
      </c>
      <c r="B11" s="148" t="s">
        <v>38</v>
      </c>
      <c r="C11" s="155">
        <v>2757.8899999999994</v>
      </c>
      <c r="D11" s="155">
        <v>12685.109999999997</v>
      </c>
      <c r="E11" s="155">
        <f t="shared" si="0"/>
        <v>9927.2199999999975</v>
      </c>
      <c r="F11" s="157">
        <f t="shared" si="1"/>
        <v>3.5995706862855297</v>
      </c>
      <c r="G11" s="158">
        <f t="shared" si="2"/>
        <v>5.1072341970852132E-3</v>
      </c>
      <c r="H11" s="158">
        <f t="shared" si="3"/>
        <v>3.9961930235788583E-2</v>
      </c>
      <c r="I11" s="159">
        <f t="shared" si="4"/>
        <v>3.4854696038703371E-2</v>
      </c>
    </row>
    <row r="12" spans="1:9" x14ac:dyDescent="0.25">
      <c r="A12" s="156">
        <v>10</v>
      </c>
      <c r="B12" s="148" t="s">
        <v>52</v>
      </c>
      <c r="C12" s="155">
        <v>2493.9400000000005</v>
      </c>
      <c r="D12" s="155">
        <v>9335.6500000000033</v>
      </c>
      <c r="E12" s="155">
        <f t="shared" si="0"/>
        <v>6841.7100000000028</v>
      </c>
      <c r="F12" s="157">
        <f t="shared" si="1"/>
        <v>2.743333841231145</v>
      </c>
      <c r="G12" s="158">
        <f t="shared" si="2"/>
        <v>4.6184349823519804E-3</v>
      </c>
      <c r="H12" s="158">
        <f t="shared" si="3"/>
        <v>2.9410118950938535E-2</v>
      </c>
      <c r="I12" s="159">
        <f t="shared" si="4"/>
        <v>2.4791683968586553E-2</v>
      </c>
    </row>
    <row r="13" spans="1:9" x14ac:dyDescent="0.25">
      <c r="A13" s="156">
        <v>11</v>
      </c>
      <c r="B13" s="148" t="s">
        <v>27</v>
      </c>
      <c r="C13" s="155">
        <v>107.62999999999997</v>
      </c>
      <c r="D13" s="155">
        <v>9108.6699999999946</v>
      </c>
      <c r="E13" s="155">
        <f t="shared" si="0"/>
        <v>9001.0399999999954</v>
      </c>
      <c r="F13" s="157">
        <f t="shared" si="1"/>
        <v>83.629471336987805</v>
      </c>
      <c r="G13" s="158">
        <f t="shared" si="2"/>
        <v>1.9931600485598825E-4</v>
      </c>
      <c r="H13" s="158">
        <f t="shared" si="3"/>
        <v>2.8695063352294169E-2</v>
      </c>
      <c r="I13" s="159">
        <f t="shared" si="4"/>
        <v>2.8495747347438181E-2</v>
      </c>
    </row>
    <row r="14" spans="1:9" x14ac:dyDescent="0.25">
      <c r="A14" s="156">
        <v>12</v>
      </c>
      <c r="B14" s="148" t="s">
        <v>36</v>
      </c>
      <c r="C14" s="155">
        <v>21154.579999999987</v>
      </c>
      <c r="D14" s="155">
        <v>8791.6900000000132</v>
      </c>
      <c r="E14" s="155">
        <f t="shared" si="0"/>
        <v>-12362.889999999974</v>
      </c>
      <c r="F14" s="157">
        <f t="shared" si="1"/>
        <v>-0.58440725365381785</v>
      </c>
      <c r="G14" s="158">
        <f t="shared" si="2"/>
        <v>3.9175382049673795E-2</v>
      </c>
      <c r="H14" s="158">
        <f t="shared" si="3"/>
        <v>2.7696480553553005E-2</v>
      </c>
      <c r="I14" s="159">
        <f t="shared" si="4"/>
        <v>-1.147890149612079E-2</v>
      </c>
    </row>
    <row r="15" spans="1:9" x14ac:dyDescent="0.25">
      <c r="A15" s="156">
        <v>13</v>
      </c>
      <c r="B15" s="148" t="s">
        <v>40</v>
      </c>
      <c r="C15" s="155">
        <v>19523.209999999992</v>
      </c>
      <c r="D15" s="155">
        <v>7623.6100000000115</v>
      </c>
      <c r="E15" s="155">
        <f t="shared" si="0"/>
        <v>-11899.59999999998</v>
      </c>
      <c r="F15" s="157">
        <f t="shared" si="1"/>
        <v>-0.60951042374691378</v>
      </c>
      <c r="G15" s="158">
        <f t="shared" si="2"/>
        <v>3.615430845641994E-2</v>
      </c>
      <c r="H15" s="158">
        <f t="shared" si="3"/>
        <v>2.4016675532562252E-2</v>
      </c>
      <c r="I15" s="159">
        <f t="shared" si="4"/>
        <v>-1.2137632923857687E-2</v>
      </c>
    </row>
    <row r="16" spans="1:9" x14ac:dyDescent="0.25">
      <c r="A16" s="156">
        <v>14</v>
      </c>
      <c r="B16" s="148" t="s">
        <v>45</v>
      </c>
      <c r="C16" s="155">
        <v>0</v>
      </c>
      <c r="D16" s="155">
        <v>7010.4000000000206</v>
      </c>
      <c r="E16" s="155">
        <f t="shared" si="0"/>
        <v>7010.4000000000206</v>
      </c>
      <c r="F16" s="157"/>
      <c r="G16" s="158">
        <f t="shared" si="2"/>
        <v>0</v>
      </c>
      <c r="H16" s="158">
        <f t="shared" si="3"/>
        <v>2.2084878706213285E-2</v>
      </c>
      <c r="I16" s="159">
        <f t="shared" si="4"/>
        <v>2.2084878706213285E-2</v>
      </c>
    </row>
    <row r="17" spans="1:9" x14ac:dyDescent="0.25">
      <c r="A17" s="156">
        <v>15</v>
      </c>
      <c r="B17" s="148" t="s">
        <v>77</v>
      </c>
      <c r="C17" s="155">
        <v>4000.63</v>
      </c>
      <c r="D17" s="155">
        <v>6281.4200000000083</v>
      </c>
      <c r="E17" s="155">
        <f t="shared" si="0"/>
        <v>2280.7900000000081</v>
      </c>
      <c r="F17" s="157">
        <f t="shared" si="1"/>
        <v>0.57010770803598632</v>
      </c>
      <c r="G17" s="158">
        <f t="shared" si="2"/>
        <v>7.4086183081576934E-3</v>
      </c>
      <c r="H17" s="158">
        <f t="shared" si="3"/>
        <v>1.9788371391472957E-2</v>
      </c>
      <c r="I17" s="159">
        <f t="shared" si="4"/>
        <v>1.2379753083315265E-2</v>
      </c>
    </row>
    <row r="18" spans="1:9" x14ac:dyDescent="0.25">
      <c r="A18" s="156">
        <v>16</v>
      </c>
      <c r="B18" s="148" t="s">
        <v>49</v>
      </c>
      <c r="C18" s="155">
        <v>2090.1999999999985</v>
      </c>
      <c r="D18" s="155">
        <v>6221.5999999999931</v>
      </c>
      <c r="E18" s="155">
        <f t="shared" si="0"/>
        <v>4131.3999999999942</v>
      </c>
      <c r="F18" s="157">
        <f t="shared" si="1"/>
        <v>1.9765572672471521</v>
      </c>
      <c r="G18" s="158">
        <f t="shared" si="2"/>
        <v>3.8707638516211696E-3</v>
      </c>
      <c r="H18" s="158">
        <f t="shared" si="3"/>
        <v>1.9599920312475181E-2</v>
      </c>
      <c r="I18" s="159">
        <f t="shared" si="4"/>
        <v>1.5729156460854012E-2</v>
      </c>
    </row>
    <row r="19" spans="1:9" x14ac:dyDescent="0.25">
      <c r="A19" s="156">
        <v>17</v>
      </c>
      <c r="B19" s="148" t="s">
        <v>31</v>
      </c>
      <c r="C19" s="155">
        <v>2984.0999999999985</v>
      </c>
      <c r="D19" s="155">
        <v>6007.9000000000024</v>
      </c>
      <c r="E19" s="155">
        <f t="shared" si="0"/>
        <v>3023.8000000000038</v>
      </c>
      <c r="F19" s="157">
        <f t="shared" si="1"/>
        <v>1.0133038437049715</v>
      </c>
      <c r="G19" s="158">
        <f t="shared" si="2"/>
        <v>5.5261441056467008E-3</v>
      </c>
      <c r="H19" s="158">
        <f t="shared" si="3"/>
        <v>1.8926700727356277E-2</v>
      </c>
      <c r="I19" s="159">
        <f t="shared" si="4"/>
        <v>1.3400556621709577E-2</v>
      </c>
    </row>
    <row r="20" spans="1:9" x14ac:dyDescent="0.25">
      <c r="A20" s="156">
        <v>18</v>
      </c>
      <c r="B20" s="148" t="s">
        <v>43</v>
      </c>
      <c r="C20" s="155">
        <v>4422.140000000004</v>
      </c>
      <c r="D20" s="155">
        <v>5944.2500000000064</v>
      </c>
      <c r="E20" s="155">
        <f t="shared" si="0"/>
        <v>1522.1100000000024</v>
      </c>
      <c r="F20" s="157">
        <f t="shared" si="1"/>
        <v>0.34420212838128167</v>
      </c>
      <c r="G20" s="158">
        <f t="shared" si="2"/>
        <v>8.1891970427748866E-3</v>
      </c>
      <c r="H20" s="158">
        <f t="shared" si="3"/>
        <v>1.8726183990843328E-2</v>
      </c>
      <c r="I20" s="159">
        <f t="shared" si="4"/>
        <v>1.0536986948068441E-2</v>
      </c>
    </row>
    <row r="21" spans="1:9" x14ac:dyDescent="0.25">
      <c r="A21" s="156">
        <v>19</v>
      </c>
      <c r="B21" s="148" t="s">
        <v>79</v>
      </c>
      <c r="C21" s="155">
        <v>8377.010000000013</v>
      </c>
      <c r="D21" s="155">
        <v>5875.6699999999964</v>
      </c>
      <c r="E21" s="155">
        <f t="shared" si="0"/>
        <v>-2501.3400000000165</v>
      </c>
      <c r="F21" s="157">
        <f t="shared" si="1"/>
        <v>-0.29859579969464195</v>
      </c>
      <c r="G21" s="158">
        <f t="shared" si="2"/>
        <v>1.5513074104233627E-2</v>
      </c>
      <c r="H21" s="158">
        <f t="shared" si="3"/>
        <v>1.8510136264369471E-2</v>
      </c>
      <c r="I21" s="159">
        <f t="shared" si="4"/>
        <v>2.9970621601358438E-3</v>
      </c>
    </row>
    <row r="22" spans="1:9" x14ac:dyDescent="0.25">
      <c r="A22" s="156">
        <v>20</v>
      </c>
      <c r="B22" s="148" t="s">
        <v>39</v>
      </c>
      <c r="C22" s="155">
        <v>1035.69</v>
      </c>
      <c r="D22" s="155">
        <v>5825.7900000000072</v>
      </c>
      <c r="E22" s="155">
        <f t="shared" si="0"/>
        <v>4790.1000000000076</v>
      </c>
      <c r="F22" s="157">
        <f t="shared" si="1"/>
        <v>4.6250325869710123</v>
      </c>
      <c r="G22" s="158">
        <f t="shared" si="2"/>
        <v>1.9179558958403657E-3</v>
      </c>
      <c r="H22" s="158">
        <f t="shared" si="3"/>
        <v>1.8352999189471367E-2</v>
      </c>
      <c r="I22" s="159">
        <f t="shared" si="4"/>
        <v>1.6435043293631001E-2</v>
      </c>
    </row>
    <row r="23" spans="1:9" x14ac:dyDescent="0.25">
      <c r="A23" s="156">
        <v>21</v>
      </c>
      <c r="B23" s="148" t="s">
        <v>58</v>
      </c>
      <c r="C23" s="155">
        <v>16371.670000000006</v>
      </c>
      <c r="D23" s="155">
        <v>5687.9499999999916</v>
      </c>
      <c r="E23" s="155">
        <f t="shared" si="0"/>
        <v>-10683.720000000014</v>
      </c>
      <c r="F23" s="157">
        <f t="shared" si="1"/>
        <v>-0.65257362260539153</v>
      </c>
      <c r="G23" s="158">
        <f t="shared" si="2"/>
        <v>3.0318088425352035E-2</v>
      </c>
      <c r="H23" s="158">
        <f t="shared" si="3"/>
        <v>1.7918761531011823E-2</v>
      </c>
      <c r="I23" s="159">
        <f t="shared" si="4"/>
        <v>-1.2399326894340212E-2</v>
      </c>
    </row>
    <row r="24" spans="1:9" x14ac:dyDescent="0.25">
      <c r="A24" s="156">
        <v>22</v>
      </c>
      <c r="B24" s="148" t="s">
        <v>41</v>
      </c>
      <c r="C24" s="155">
        <v>13093.730000000009</v>
      </c>
      <c r="D24" s="155">
        <v>5432.6299999999846</v>
      </c>
      <c r="E24" s="155">
        <f t="shared" si="0"/>
        <v>-7661.100000000024</v>
      </c>
      <c r="F24" s="157">
        <f t="shared" si="1"/>
        <v>-0.58509683642476351</v>
      </c>
      <c r="G24" s="158">
        <f t="shared" si="2"/>
        <v>2.4247792922633109E-2</v>
      </c>
      <c r="H24" s="158">
        <f t="shared" si="3"/>
        <v>1.711442636735918E-2</v>
      </c>
      <c r="I24" s="159">
        <f t="shared" si="4"/>
        <v>-7.1333665552739296E-3</v>
      </c>
    </row>
    <row r="25" spans="1:9" x14ac:dyDescent="0.25">
      <c r="A25" s="156">
        <v>23</v>
      </c>
      <c r="B25" s="148" t="s">
        <v>44</v>
      </c>
      <c r="C25" s="155">
        <v>8213.4099999999889</v>
      </c>
      <c r="D25" s="155">
        <v>4938.1800000000012</v>
      </c>
      <c r="E25" s="155">
        <f t="shared" si="0"/>
        <v>-3275.2299999999877</v>
      </c>
      <c r="F25" s="157">
        <f t="shared" si="1"/>
        <v>-0.39876616411453858</v>
      </c>
      <c r="G25" s="158">
        <f t="shared" si="2"/>
        <v>1.52101093323815E-2</v>
      </c>
      <c r="H25" s="158">
        <f t="shared" si="3"/>
        <v>1.5556759433049187E-2</v>
      </c>
      <c r="I25" s="159">
        <f t="shared" si="4"/>
        <v>3.4665010066768642E-4</v>
      </c>
    </row>
    <row r="26" spans="1:9" x14ac:dyDescent="0.25">
      <c r="A26" s="156">
        <v>24</v>
      </c>
      <c r="B26" s="148" t="s">
        <v>73</v>
      </c>
      <c r="C26" s="155">
        <v>17821.790000000015</v>
      </c>
      <c r="D26" s="155">
        <v>4833.8399999999683</v>
      </c>
      <c r="E26" s="155">
        <f t="shared" si="0"/>
        <v>-12987.950000000048</v>
      </c>
      <c r="F26" s="157">
        <f t="shared" si="1"/>
        <v>-0.7287679857073861</v>
      </c>
      <c r="G26" s="158">
        <f t="shared" si="2"/>
        <v>3.3003511866416493E-2</v>
      </c>
      <c r="H26" s="158">
        <f t="shared" si="3"/>
        <v>1.5228056899070096E-2</v>
      </c>
      <c r="I26" s="159">
        <f t="shared" si="4"/>
        <v>-1.7775454967346397E-2</v>
      </c>
    </row>
    <row r="27" spans="1:9" x14ac:dyDescent="0.25">
      <c r="A27" s="156">
        <v>25</v>
      </c>
      <c r="B27" s="148" t="s">
        <v>61</v>
      </c>
      <c r="C27" s="155">
        <v>7638.9600000000055</v>
      </c>
      <c r="D27" s="155">
        <v>4767.6599999999935</v>
      </c>
      <c r="E27" s="155">
        <f t="shared" si="0"/>
        <v>-2871.300000000012</v>
      </c>
      <c r="F27" s="157">
        <f t="shared" si="1"/>
        <v>-0.37587577366552644</v>
      </c>
      <c r="G27" s="158">
        <f t="shared" si="2"/>
        <v>1.4146306684518273E-2</v>
      </c>
      <c r="H27" s="158">
        <f t="shared" si="3"/>
        <v>1.5019569897932268E-2</v>
      </c>
      <c r="I27" s="159">
        <f t="shared" si="4"/>
        <v>8.7326321341399567E-4</v>
      </c>
    </row>
    <row r="28" spans="1:9" x14ac:dyDescent="0.25">
      <c r="A28" s="156">
        <v>26</v>
      </c>
      <c r="B28" s="148" t="s">
        <v>75</v>
      </c>
      <c r="C28" s="155">
        <v>3057.0599999999977</v>
      </c>
      <c r="D28" s="155">
        <v>3768.7700000000041</v>
      </c>
      <c r="E28" s="155">
        <f t="shared" si="0"/>
        <v>711.7100000000064</v>
      </c>
      <c r="F28" s="157">
        <f t="shared" si="1"/>
        <v>0.23280864621564737</v>
      </c>
      <c r="G28" s="158">
        <f t="shared" si="2"/>
        <v>5.6612560234604401E-3</v>
      </c>
      <c r="H28" s="158">
        <f t="shared" si="3"/>
        <v>1.1872764510101462E-2</v>
      </c>
      <c r="I28" s="159">
        <f t="shared" si="4"/>
        <v>6.2115084866410219E-3</v>
      </c>
    </row>
    <row r="29" spans="1:9" x14ac:dyDescent="0.25">
      <c r="A29" s="156">
        <v>27</v>
      </c>
      <c r="B29" s="148" t="s">
        <v>46</v>
      </c>
      <c r="C29" s="155">
        <v>9147.1699999999928</v>
      </c>
      <c r="D29" s="155">
        <v>3518.76</v>
      </c>
      <c r="E29" s="155">
        <f t="shared" si="0"/>
        <v>-5628.4099999999926</v>
      </c>
      <c r="F29" s="157">
        <f t="shared" si="1"/>
        <v>-0.61531708714279898</v>
      </c>
      <c r="G29" s="158">
        <f t="shared" si="2"/>
        <v>1.6939304841945082E-2</v>
      </c>
      <c r="H29" s="158">
        <f t="shared" si="3"/>
        <v>1.1085157451254541E-2</v>
      </c>
      <c r="I29" s="159">
        <f t="shared" si="4"/>
        <v>-5.8541473906905412E-3</v>
      </c>
    </row>
    <row r="30" spans="1:9" x14ac:dyDescent="0.25">
      <c r="A30" s="156">
        <v>28</v>
      </c>
      <c r="B30" s="148" t="s">
        <v>93</v>
      </c>
      <c r="C30" s="155">
        <v>2134.3000000000025</v>
      </c>
      <c r="D30" s="155">
        <v>3242.5000000000005</v>
      </c>
      <c r="E30" s="155">
        <f t="shared" si="0"/>
        <v>1108.199999999998</v>
      </c>
      <c r="F30" s="157">
        <f t="shared" si="1"/>
        <v>0.51923347233284767</v>
      </c>
      <c r="G30" s="158">
        <f t="shared" si="2"/>
        <v>3.9524310058918176E-3</v>
      </c>
      <c r="H30" s="158">
        <f t="shared" si="3"/>
        <v>1.0214854959046043E-2</v>
      </c>
      <c r="I30" s="159">
        <f t="shared" si="4"/>
        <v>6.2624239531542253E-3</v>
      </c>
    </row>
    <row r="31" spans="1:9" x14ac:dyDescent="0.25">
      <c r="A31" s="156">
        <v>29</v>
      </c>
      <c r="B31" s="148" t="s">
        <v>30</v>
      </c>
      <c r="C31" s="155">
        <v>237.10000000000218</v>
      </c>
      <c r="D31" s="155">
        <v>3175.8999999999974</v>
      </c>
      <c r="E31" s="155">
        <f t="shared" si="0"/>
        <v>2938.7999999999952</v>
      </c>
      <c r="F31" s="157">
        <f t="shared" si="1"/>
        <v>12.394770139181645</v>
      </c>
      <c r="G31" s="158">
        <f t="shared" si="2"/>
        <v>4.3907669563648857E-4</v>
      </c>
      <c r="H31" s="158">
        <f t="shared" si="3"/>
        <v>1.0005044830974339E-2</v>
      </c>
      <c r="I31" s="159">
        <f t="shared" si="4"/>
        <v>9.5659681353378496E-3</v>
      </c>
    </row>
    <row r="32" spans="1:9" x14ac:dyDescent="0.25">
      <c r="A32" s="156">
        <v>30</v>
      </c>
      <c r="B32" s="148" t="s">
        <v>83</v>
      </c>
      <c r="C32" s="155">
        <v>94.78000000000003</v>
      </c>
      <c r="D32" s="155">
        <v>2460.9719999999929</v>
      </c>
      <c r="E32" s="155">
        <f t="shared" si="0"/>
        <v>2366.1919999999927</v>
      </c>
      <c r="F32" s="157">
        <f t="shared" si="1"/>
        <v>24.965098121966577</v>
      </c>
      <c r="G32" s="158">
        <f t="shared" si="2"/>
        <v>1.7551956648007599E-4</v>
      </c>
      <c r="H32" s="158">
        <f t="shared" si="3"/>
        <v>7.7528055630758305E-3</v>
      </c>
      <c r="I32" s="159">
        <f t="shared" si="4"/>
        <v>7.5772859965957543E-3</v>
      </c>
    </row>
    <row r="33" spans="1:9" x14ac:dyDescent="0.25">
      <c r="A33" s="156">
        <v>31</v>
      </c>
      <c r="B33" s="148" t="s">
        <v>55</v>
      </c>
      <c r="C33" s="155">
        <v>0</v>
      </c>
      <c r="D33" s="155">
        <v>2328.77</v>
      </c>
      <c r="E33" s="155">
        <f t="shared" si="0"/>
        <v>2328.77</v>
      </c>
      <c r="F33" s="157"/>
      <c r="G33" s="158">
        <f t="shared" si="2"/>
        <v>0</v>
      </c>
      <c r="H33" s="158">
        <f t="shared" si="3"/>
        <v>7.3363293085513181E-3</v>
      </c>
      <c r="I33" s="159">
        <f t="shared" si="4"/>
        <v>7.3363293085513181E-3</v>
      </c>
    </row>
    <row r="34" spans="1:9" x14ac:dyDescent="0.25">
      <c r="A34" s="156">
        <v>32</v>
      </c>
      <c r="B34" s="148" t="s">
        <v>74</v>
      </c>
      <c r="C34" s="155">
        <v>1640.7299999999998</v>
      </c>
      <c r="D34" s="155">
        <v>2045.5300000000025</v>
      </c>
      <c r="E34" s="155">
        <f t="shared" si="0"/>
        <v>404.80000000000268</v>
      </c>
      <c r="F34" s="157">
        <f t="shared" si="1"/>
        <v>0.24671944805056453</v>
      </c>
      <c r="G34" s="158">
        <f t="shared" si="2"/>
        <v>3.0384070300786552E-3</v>
      </c>
      <c r="H34" s="158">
        <f t="shared" si="3"/>
        <v>6.4440377068242013E-3</v>
      </c>
      <c r="I34" s="159">
        <f t="shared" si="4"/>
        <v>3.4056306767455461E-3</v>
      </c>
    </row>
    <row r="35" spans="1:9" x14ac:dyDescent="0.25">
      <c r="A35" s="156">
        <v>33</v>
      </c>
      <c r="B35" s="148" t="s">
        <v>69</v>
      </c>
      <c r="C35" s="155">
        <v>5972.8000000000065</v>
      </c>
      <c r="D35" s="155">
        <v>2009.1999999999985</v>
      </c>
      <c r="E35" s="155">
        <f t="shared" si="0"/>
        <v>-3963.6000000000081</v>
      </c>
      <c r="F35" s="157">
        <f t="shared" si="1"/>
        <v>-0.66360835788909789</v>
      </c>
      <c r="G35" s="158">
        <f t="shared" si="2"/>
        <v>1.1060806780673125E-2</v>
      </c>
      <c r="H35" s="158">
        <f t="shared" si="3"/>
        <v>6.3295872270517466E-3</v>
      </c>
      <c r="I35" s="159">
        <f t="shared" si="4"/>
        <v>-4.731219553621378E-3</v>
      </c>
    </row>
    <row r="36" spans="1:9" x14ac:dyDescent="0.25">
      <c r="A36" s="156">
        <v>34</v>
      </c>
      <c r="B36" s="148" t="s">
        <v>42</v>
      </c>
      <c r="C36" s="155">
        <v>0</v>
      </c>
      <c r="D36" s="155">
        <v>1968.400000000001</v>
      </c>
      <c r="E36" s="155">
        <f t="shared" si="0"/>
        <v>1968.400000000001</v>
      </c>
      <c r="F36" s="157"/>
      <c r="G36" s="158">
        <f t="shared" si="2"/>
        <v>0</v>
      </c>
      <c r="H36" s="158">
        <f t="shared" si="3"/>
        <v>6.2010548963411681E-3</v>
      </c>
      <c r="I36" s="159">
        <f t="shared" si="4"/>
        <v>6.2010548963411681E-3</v>
      </c>
    </row>
    <row r="37" spans="1:9" x14ac:dyDescent="0.25">
      <c r="A37" s="156">
        <v>35</v>
      </c>
      <c r="B37" s="148" t="s">
        <v>82</v>
      </c>
      <c r="C37" s="155">
        <v>1662.3000000000031</v>
      </c>
      <c r="D37" s="155">
        <v>1719.2</v>
      </c>
      <c r="E37" s="155">
        <f t="shared" si="0"/>
        <v>56.899999999996908</v>
      </c>
      <c r="F37" s="157">
        <f t="shared" si="1"/>
        <v>3.4229681766225588E-2</v>
      </c>
      <c r="G37" s="158">
        <f t="shared" si="2"/>
        <v>3.0783517130178388E-3</v>
      </c>
      <c r="H37" s="158">
        <f t="shared" si="3"/>
        <v>5.4159995822951282E-3</v>
      </c>
      <c r="I37" s="159">
        <f t="shared" si="4"/>
        <v>2.3376478692772895E-3</v>
      </c>
    </row>
    <row r="38" spans="1:9" x14ac:dyDescent="0.25">
      <c r="A38" s="156">
        <v>36</v>
      </c>
      <c r="B38" s="148" t="s">
        <v>88</v>
      </c>
      <c r="C38" s="155">
        <v>113.05999999999997</v>
      </c>
      <c r="D38" s="155">
        <v>1458.3400000000001</v>
      </c>
      <c r="E38" s="155">
        <f t="shared" si="0"/>
        <v>1345.2800000000002</v>
      </c>
      <c r="F38" s="157">
        <f t="shared" si="1"/>
        <v>11.898814788607824</v>
      </c>
      <c r="G38" s="158">
        <f t="shared" si="2"/>
        <v>2.0937162044985631E-4</v>
      </c>
      <c r="H38" s="158">
        <f t="shared" si="3"/>
        <v>4.5942117443254294E-3</v>
      </c>
      <c r="I38" s="159">
        <f t="shared" si="4"/>
        <v>4.3848401238755731E-3</v>
      </c>
    </row>
    <row r="39" spans="1:9" x14ac:dyDescent="0.25">
      <c r="A39" s="156">
        <v>37</v>
      </c>
      <c r="B39" s="148" t="s">
        <v>50</v>
      </c>
      <c r="C39" s="155">
        <v>61537.400000000009</v>
      </c>
      <c r="D39" s="155">
        <v>1396.5</v>
      </c>
      <c r="E39" s="155">
        <f t="shared" si="0"/>
        <v>-60140.900000000009</v>
      </c>
      <c r="F39" s="157">
        <f t="shared" si="1"/>
        <v>-0.97730648353684102</v>
      </c>
      <c r="G39" s="158">
        <f t="shared" si="2"/>
        <v>0.11395882855360863</v>
      </c>
      <c r="H39" s="158">
        <f t="shared" si="3"/>
        <v>4.3993970548366372E-3</v>
      </c>
      <c r="I39" s="159">
        <f t="shared" si="4"/>
        <v>-0.10955943149877199</v>
      </c>
    </row>
    <row r="40" spans="1:9" x14ac:dyDescent="0.25">
      <c r="A40" s="156">
        <v>38</v>
      </c>
      <c r="B40" s="148" t="s">
        <v>59</v>
      </c>
      <c r="C40" s="155">
        <v>3787.400000000001</v>
      </c>
      <c r="D40" s="155">
        <v>1360.6999999999966</v>
      </c>
      <c r="E40" s="155">
        <f t="shared" si="0"/>
        <v>-2426.7000000000044</v>
      </c>
      <c r="F40" s="157">
        <f t="shared" si="1"/>
        <v>-0.64072978824523519</v>
      </c>
      <c r="G40" s="158">
        <f t="shared" si="2"/>
        <v>7.0137455801502404E-3</v>
      </c>
      <c r="H40" s="158">
        <f t="shared" si="3"/>
        <v>4.286616235242533E-3</v>
      </c>
      <c r="I40" s="159">
        <f t="shared" si="4"/>
        <v>-2.7271293449077074E-3</v>
      </c>
    </row>
    <row r="41" spans="1:9" x14ac:dyDescent="0.25">
      <c r="A41" s="156">
        <v>39</v>
      </c>
      <c r="B41" s="148" t="s">
        <v>76</v>
      </c>
      <c r="C41" s="155">
        <v>9733.0999999999967</v>
      </c>
      <c r="D41" s="155">
        <v>1343.2400000000052</v>
      </c>
      <c r="E41" s="155">
        <f t="shared" si="0"/>
        <v>-8389.8599999999915</v>
      </c>
      <c r="F41" s="157">
        <f t="shared" si="1"/>
        <v>-0.86199258201395179</v>
      </c>
      <c r="G41" s="158">
        <f t="shared" si="2"/>
        <v>1.8024366875999436E-2</v>
      </c>
      <c r="H41" s="158">
        <f t="shared" si="3"/>
        <v>4.2316119584237645E-3</v>
      </c>
      <c r="I41" s="159">
        <f t="shared" si="4"/>
        <v>-1.3792754917575673E-2</v>
      </c>
    </row>
    <row r="42" spans="1:9" x14ac:dyDescent="0.25">
      <c r="A42" s="156">
        <v>40</v>
      </c>
      <c r="B42" s="84" t="s">
        <v>67</v>
      </c>
      <c r="C42" s="155">
        <v>11062.320000000011</v>
      </c>
      <c r="D42" s="155">
        <v>1087.8599999999969</v>
      </c>
      <c r="E42" s="155">
        <f t="shared" si="0"/>
        <v>-9974.4600000000137</v>
      </c>
      <c r="F42" s="157">
        <f t="shared" si="1"/>
        <v>-0.90166077278545587</v>
      </c>
      <c r="G42" s="158">
        <f t="shared" si="2"/>
        <v>2.0485900091410377E-2</v>
      </c>
      <c r="H42" s="158">
        <f t="shared" si="3"/>
        <v>3.427087776637716E-3</v>
      </c>
      <c r="I42" s="159">
        <f t="shared" si="4"/>
        <v>-1.7058812314772662E-2</v>
      </c>
    </row>
    <row r="43" spans="1:9" x14ac:dyDescent="0.25">
      <c r="A43" s="156">
        <v>41</v>
      </c>
      <c r="B43" s="84" t="s">
        <v>80</v>
      </c>
      <c r="C43" s="155">
        <v>3823.7900000000009</v>
      </c>
      <c r="D43" s="155">
        <v>910.70000000000255</v>
      </c>
      <c r="E43" s="155">
        <f t="shared" si="0"/>
        <v>-2913.0899999999983</v>
      </c>
      <c r="F43" s="157">
        <f t="shared" si="1"/>
        <v>-0.76183315506343119</v>
      </c>
      <c r="G43" s="158">
        <f t="shared" si="2"/>
        <v>7.0811348713953337E-3</v>
      </c>
      <c r="H43" s="158">
        <f t="shared" si="3"/>
        <v>2.8689802347581358E-3</v>
      </c>
      <c r="I43" s="159">
        <f t="shared" si="4"/>
        <v>-4.2121546366371979E-3</v>
      </c>
    </row>
    <row r="44" spans="1:9" x14ac:dyDescent="0.25">
      <c r="A44" s="156">
        <v>42</v>
      </c>
      <c r="B44" s="84" t="s">
        <v>89</v>
      </c>
      <c r="C44" s="155">
        <v>2661.8899999999994</v>
      </c>
      <c r="D44" s="155">
        <v>762.22000000000116</v>
      </c>
      <c r="E44" s="155">
        <f t="shared" si="0"/>
        <v>-1899.6699999999983</v>
      </c>
      <c r="F44" s="157">
        <f t="shared" si="1"/>
        <v>-0.71365458377318325</v>
      </c>
      <c r="G44" s="158">
        <f t="shared" si="2"/>
        <v>4.9294553578566073E-3</v>
      </c>
      <c r="H44" s="158">
        <f t="shared" si="3"/>
        <v>2.4012233606427401E-3</v>
      </c>
      <c r="I44" s="159">
        <f t="shared" si="4"/>
        <v>-2.5282319972138672E-3</v>
      </c>
    </row>
    <row r="45" spans="1:9" x14ac:dyDescent="0.25">
      <c r="A45" s="156">
        <v>43</v>
      </c>
      <c r="B45" s="84" t="s">
        <v>109</v>
      </c>
      <c r="C45" s="155">
        <v>0</v>
      </c>
      <c r="D45" s="155">
        <v>585.43000000000006</v>
      </c>
      <c r="E45" s="155">
        <f t="shared" si="0"/>
        <v>585.43000000000006</v>
      </c>
      <c r="F45" s="157"/>
      <c r="G45" s="158">
        <f t="shared" si="2"/>
        <v>0</v>
      </c>
      <c r="H45" s="158">
        <f t="shared" si="3"/>
        <v>1.8442814305857592E-3</v>
      </c>
      <c r="I45" s="159">
        <f t="shared" si="4"/>
        <v>1.8442814305857592E-3</v>
      </c>
    </row>
    <row r="46" spans="1:9" x14ac:dyDescent="0.25">
      <c r="A46" s="156">
        <v>44</v>
      </c>
      <c r="B46" s="84" t="s">
        <v>102</v>
      </c>
      <c r="C46" s="155">
        <v>1590.7099999999991</v>
      </c>
      <c r="D46" s="155">
        <v>577.96999999999935</v>
      </c>
      <c r="E46" s="155">
        <f t="shared" si="0"/>
        <v>-1012.7399999999998</v>
      </c>
      <c r="F46" s="157">
        <f t="shared" si="1"/>
        <v>-0.63665910191046782</v>
      </c>
      <c r="G46" s="158">
        <f t="shared" si="2"/>
        <v>2.9457768473889158E-3</v>
      </c>
      <c r="H46" s="158">
        <f t="shared" si="3"/>
        <v>1.8207801759999487E-3</v>
      </c>
      <c r="I46" s="159">
        <f t="shared" si="4"/>
        <v>-1.1249966713889671E-3</v>
      </c>
    </row>
    <row r="47" spans="1:9" x14ac:dyDescent="0.25">
      <c r="A47" s="156">
        <v>45</v>
      </c>
      <c r="B47" s="84" t="s">
        <v>94</v>
      </c>
      <c r="C47" s="155">
        <v>0</v>
      </c>
      <c r="D47" s="155">
        <v>445.41999999999996</v>
      </c>
      <c r="E47" s="155">
        <f t="shared" si="0"/>
        <v>445.41999999999996</v>
      </c>
      <c r="F47" s="157"/>
      <c r="G47" s="158">
        <f t="shared" si="2"/>
        <v>0</v>
      </c>
      <c r="H47" s="158">
        <f t="shared" si="3"/>
        <v>1.4032076163017076E-3</v>
      </c>
      <c r="I47" s="159">
        <f t="shared" si="4"/>
        <v>1.4032076163017076E-3</v>
      </c>
    </row>
    <row r="48" spans="1:9" x14ac:dyDescent="0.25">
      <c r="A48" s="156">
        <v>46</v>
      </c>
      <c r="B48" s="84" t="s">
        <v>96</v>
      </c>
      <c r="C48" s="155">
        <v>5650.7299999999987</v>
      </c>
      <c r="D48" s="155">
        <v>416.0900000000056</v>
      </c>
      <c r="E48" s="155">
        <f t="shared" si="0"/>
        <v>-5234.6399999999931</v>
      </c>
      <c r="F48" s="157">
        <f t="shared" si="1"/>
        <v>-0.92636526608066472</v>
      </c>
      <c r="G48" s="158">
        <f t="shared" si="2"/>
        <v>1.0464377293690222E-2</v>
      </c>
      <c r="H48" s="158">
        <f t="shared" si="3"/>
        <v>1.3108092520923746E-3</v>
      </c>
      <c r="I48" s="159">
        <f t="shared" si="4"/>
        <v>-9.1535680415978475E-3</v>
      </c>
    </row>
    <row r="49" spans="1:9" x14ac:dyDescent="0.25">
      <c r="A49" s="156">
        <v>47</v>
      </c>
      <c r="B49" s="84" t="s">
        <v>90</v>
      </c>
      <c r="C49" s="155">
        <v>1116.2999999999997</v>
      </c>
      <c r="D49" s="155">
        <v>393.09999999999991</v>
      </c>
      <c r="E49" s="155">
        <f t="shared" si="0"/>
        <v>-723.19999999999982</v>
      </c>
      <c r="F49" s="157">
        <f t="shared" si="1"/>
        <v>-0.64785451939442806</v>
      </c>
      <c r="G49" s="158">
        <f t="shared" si="2"/>
        <v>2.0672345649051351E-3</v>
      </c>
      <c r="H49" s="158">
        <f t="shared" si="3"/>
        <v>1.2383838039787193E-3</v>
      </c>
      <c r="I49" s="159">
        <f t="shared" si="4"/>
        <v>-8.2885076092641574E-4</v>
      </c>
    </row>
    <row r="50" spans="1:9" x14ac:dyDescent="0.25">
      <c r="A50" s="156">
        <v>48</v>
      </c>
      <c r="B50" s="84" t="s">
        <v>92</v>
      </c>
      <c r="C50" s="155">
        <v>2814.9199999999992</v>
      </c>
      <c r="D50" s="155">
        <v>391.17999999999984</v>
      </c>
      <c r="E50" s="155">
        <f t="shared" si="0"/>
        <v>-2423.7399999999993</v>
      </c>
      <c r="F50" s="157">
        <f t="shared" si="1"/>
        <v>-0.86103335085899424</v>
      </c>
      <c r="G50" s="158">
        <f t="shared" si="2"/>
        <v>5.2128459387644566E-3</v>
      </c>
      <c r="H50" s="158">
        <f t="shared" si="3"/>
        <v>1.2323352237099856E-3</v>
      </c>
      <c r="I50" s="159">
        <f t="shared" si="4"/>
        <v>-3.980510715054471E-3</v>
      </c>
    </row>
    <row r="51" spans="1:9" x14ac:dyDescent="0.25">
      <c r="A51" s="156">
        <v>49</v>
      </c>
      <c r="B51" s="84" t="s">
        <v>66</v>
      </c>
      <c r="C51" s="155">
        <v>0</v>
      </c>
      <c r="D51" s="155">
        <v>322.60000000000025</v>
      </c>
      <c r="E51" s="155">
        <f t="shared" si="0"/>
        <v>322.60000000000025</v>
      </c>
      <c r="F51" s="157"/>
      <c r="G51" s="158">
        <f t="shared" si="2"/>
        <v>0</v>
      </c>
      <c r="H51" s="158">
        <f t="shared" si="3"/>
        <v>1.016287497236162E-3</v>
      </c>
      <c r="I51" s="159">
        <f t="shared" si="4"/>
        <v>1.016287497236162E-3</v>
      </c>
    </row>
    <row r="52" spans="1:9" x14ac:dyDescent="0.25">
      <c r="A52" s="156">
        <v>50</v>
      </c>
      <c r="B52" s="84" t="s">
        <v>98</v>
      </c>
      <c r="C52" s="155">
        <v>1695.6400000000006</v>
      </c>
      <c r="D52" s="155">
        <v>282.40999999999849</v>
      </c>
      <c r="E52" s="155">
        <f t="shared" si="0"/>
        <v>-1413.2300000000021</v>
      </c>
      <c r="F52" s="157">
        <f t="shared" si="1"/>
        <v>-0.83344931707202097</v>
      </c>
      <c r="G52" s="158">
        <f t="shared" si="2"/>
        <v>3.140092822391602E-3</v>
      </c>
      <c r="H52" s="158">
        <f t="shared" si="3"/>
        <v>8.8967685088178164E-4</v>
      </c>
      <c r="I52" s="159">
        <f t="shared" si="4"/>
        <v>-2.2504159715098205E-3</v>
      </c>
    </row>
    <row r="53" spans="1:9" x14ac:dyDescent="0.25">
      <c r="A53" s="156">
        <v>51</v>
      </c>
      <c r="B53" s="84" t="s">
        <v>87</v>
      </c>
      <c r="C53" s="155">
        <v>0</v>
      </c>
      <c r="D53" s="155">
        <v>275.87999999999982</v>
      </c>
      <c r="E53" s="155">
        <f t="shared" si="0"/>
        <v>275.87999999999982</v>
      </c>
      <c r="F53" s="157"/>
      <c r="G53" s="158">
        <f t="shared" si="2"/>
        <v>0</v>
      </c>
      <c r="H53" s="158">
        <f t="shared" si="3"/>
        <v>8.6910537736364533E-4</v>
      </c>
      <c r="I53" s="159">
        <f t="shared" si="4"/>
        <v>8.6910537736364533E-4</v>
      </c>
    </row>
    <row r="54" spans="1:9" x14ac:dyDescent="0.25">
      <c r="A54" s="156">
        <v>52</v>
      </c>
      <c r="B54" s="84" t="s">
        <v>108</v>
      </c>
      <c r="C54" s="155">
        <v>0</v>
      </c>
      <c r="D54" s="155">
        <v>225.47999999999976</v>
      </c>
      <c r="E54" s="155">
        <f t="shared" si="0"/>
        <v>225.47999999999976</v>
      </c>
      <c r="F54" s="157"/>
      <c r="G54" s="158">
        <f t="shared" si="2"/>
        <v>0</v>
      </c>
      <c r="H54" s="158">
        <f t="shared" si="3"/>
        <v>7.1033014530939051E-4</v>
      </c>
      <c r="I54" s="159">
        <f t="shared" si="4"/>
        <v>7.1033014530939051E-4</v>
      </c>
    </row>
    <row r="55" spans="1:9" x14ac:dyDescent="0.25">
      <c r="A55" s="156">
        <v>53</v>
      </c>
      <c r="B55" s="84" t="s">
        <v>86</v>
      </c>
      <c r="C55" s="155">
        <v>0</v>
      </c>
      <c r="D55" s="155">
        <v>213.7999999999999</v>
      </c>
      <c r="E55" s="155">
        <f t="shared" si="0"/>
        <v>213.7999999999999</v>
      </c>
      <c r="F55" s="157"/>
      <c r="G55" s="158">
        <f t="shared" si="2"/>
        <v>0</v>
      </c>
      <c r="H55" s="158">
        <f t="shared" si="3"/>
        <v>6.7353461534126215E-4</v>
      </c>
      <c r="I55" s="159">
        <f t="shared" si="4"/>
        <v>6.7353461534126215E-4</v>
      </c>
    </row>
    <row r="56" spans="1:9" x14ac:dyDescent="0.25">
      <c r="A56" s="156">
        <v>54</v>
      </c>
      <c r="B56" s="84" t="s">
        <v>107</v>
      </c>
      <c r="C56" s="155">
        <v>0</v>
      </c>
      <c r="D56" s="155">
        <v>63.899999999999984</v>
      </c>
      <c r="E56" s="155">
        <f t="shared" si="0"/>
        <v>63.899999999999984</v>
      </c>
      <c r="F56" s="157"/>
      <c r="G56" s="158">
        <f t="shared" si="2"/>
        <v>0</v>
      </c>
      <c r="H56" s="158">
        <f t="shared" si="3"/>
        <v>2.0130431206878699E-4</v>
      </c>
      <c r="I56" s="159">
        <f t="shared" si="4"/>
        <v>2.0130431206878699E-4</v>
      </c>
    </row>
    <row r="57" spans="1:9" x14ac:dyDescent="0.25">
      <c r="A57" s="156">
        <v>55</v>
      </c>
      <c r="B57" s="148" t="s">
        <v>47</v>
      </c>
      <c r="C57" s="155">
        <v>4687.22</v>
      </c>
      <c r="D57" s="155">
        <v>0</v>
      </c>
      <c r="E57" s="155">
        <f t="shared" si="0"/>
        <v>-4687.22</v>
      </c>
      <c r="F57" s="157">
        <f t="shared" si="1"/>
        <v>-1</v>
      </c>
      <c r="G57" s="158">
        <f t="shared" si="2"/>
        <v>8.6800888625948678E-3</v>
      </c>
      <c r="H57" s="158">
        <f t="shared" si="3"/>
        <v>0</v>
      </c>
      <c r="I57" s="159">
        <f t="shared" si="4"/>
        <v>-8.6800888625948678E-3</v>
      </c>
    </row>
    <row r="58" spans="1:9" x14ac:dyDescent="0.25">
      <c r="A58" s="156">
        <v>56</v>
      </c>
      <c r="B58" s="148" t="s">
        <v>48</v>
      </c>
      <c r="C58" s="155">
        <v>4348.3100000000013</v>
      </c>
      <c r="D58" s="155">
        <v>0</v>
      </c>
      <c r="E58" s="155">
        <f t="shared" si="0"/>
        <v>-4348.3100000000013</v>
      </c>
      <c r="F58" s="157">
        <f t="shared" si="1"/>
        <v>-1</v>
      </c>
      <c r="G58" s="158">
        <f t="shared" si="2"/>
        <v>8.0524740042306319E-3</v>
      </c>
      <c r="H58" s="158">
        <f t="shared" si="3"/>
        <v>0</v>
      </c>
      <c r="I58" s="159">
        <f t="shared" si="4"/>
        <v>-8.0524740042306319E-3</v>
      </c>
    </row>
    <row r="59" spans="1:9" x14ac:dyDescent="0.25">
      <c r="A59" s="156">
        <v>57</v>
      </c>
      <c r="B59" s="148" t="s">
        <v>51</v>
      </c>
      <c r="C59" s="155">
        <v>0</v>
      </c>
      <c r="D59" s="155">
        <v>0</v>
      </c>
      <c r="E59" s="155">
        <f t="shared" si="0"/>
        <v>0</v>
      </c>
      <c r="F59" s="157"/>
      <c r="G59" s="158">
        <f t="shared" si="2"/>
        <v>0</v>
      </c>
      <c r="H59" s="158">
        <f t="shared" si="3"/>
        <v>0</v>
      </c>
      <c r="I59" s="159">
        <f t="shared" si="4"/>
        <v>0</v>
      </c>
    </row>
    <row r="60" spans="1:9" x14ac:dyDescent="0.25">
      <c r="A60" s="156">
        <v>58</v>
      </c>
      <c r="B60" s="148" t="s">
        <v>53</v>
      </c>
      <c r="C60" s="155">
        <v>0</v>
      </c>
      <c r="D60" s="155">
        <v>0</v>
      </c>
      <c r="E60" s="155">
        <f t="shared" si="0"/>
        <v>0</v>
      </c>
      <c r="F60" s="157"/>
      <c r="G60" s="158">
        <f t="shared" si="2"/>
        <v>0</v>
      </c>
      <c r="H60" s="158">
        <f t="shared" si="3"/>
        <v>0</v>
      </c>
      <c r="I60" s="159">
        <f t="shared" si="4"/>
        <v>0</v>
      </c>
    </row>
    <row r="61" spans="1:9" x14ac:dyDescent="0.25">
      <c r="A61" s="156">
        <v>59</v>
      </c>
      <c r="B61" s="148" t="s">
        <v>54</v>
      </c>
      <c r="C61" s="155">
        <v>0</v>
      </c>
      <c r="D61" s="155">
        <v>0</v>
      </c>
      <c r="E61" s="155">
        <f t="shared" si="0"/>
        <v>0</v>
      </c>
      <c r="F61" s="157"/>
      <c r="G61" s="158">
        <f t="shared" si="2"/>
        <v>0</v>
      </c>
      <c r="H61" s="158">
        <f t="shared" si="3"/>
        <v>0</v>
      </c>
      <c r="I61" s="159">
        <f t="shared" si="4"/>
        <v>0</v>
      </c>
    </row>
    <row r="62" spans="1:9" x14ac:dyDescent="0.25">
      <c r="A62" s="156">
        <v>60</v>
      </c>
      <c r="B62" s="148" t="s">
        <v>56</v>
      </c>
      <c r="C62" s="155">
        <v>8248.7299999999959</v>
      </c>
      <c r="D62" s="155">
        <v>0</v>
      </c>
      <c r="E62" s="155">
        <f t="shared" si="0"/>
        <v>-8248.7299999999959</v>
      </c>
      <c r="F62" s="157">
        <f t="shared" si="1"/>
        <v>-1</v>
      </c>
      <c r="G62" s="158">
        <f t="shared" si="2"/>
        <v>1.5275517130314371E-2</v>
      </c>
      <c r="H62" s="158">
        <f t="shared" si="3"/>
        <v>0</v>
      </c>
      <c r="I62" s="159">
        <f t="shared" si="4"/>
        <v>-1.5275517130314371E-2</v>
      </c>
    </row>
    <row r="63" spans="1:9" x14ac:dyDescent="0.25">
      <c r="A63" s="156">
        <v>61</v>
      </c>
      <c r="B63" s="148" t="s">
        <v>57</v>
      </c>
      <c r="C63" s="155">
        <v>8861.7600000000057</v>
      </c>
      <c r="D63" s="155">
        <v>0</v>
      </c>
      <c r="E63" s="155">
        <f t="shared" si="0"/>
        <v>-8861.7600000000057</v>
      </c>
      <c r="F63" s="157">
        <f t="shared" si="1"/>
        <v>-1</v>
      </c>
      <c r="G63" s="158">
        <f t="shared" si="2"/>
        <v>1.6410764649192642E-2</v>
      </c>
      <c r="H63" s="158">
        <f t="shared" si="3"/>
        <v>0</v>
      </c>
      <c r="I63" s="159">
        <f t="shared" si="4"/>
        <v>-1.6410764649192642E-2</v>
      </c>
    </row>
    <row r="64" spans="1:9" x14ac:dyDescent="0.25">
      <c r="A64" s="156">
        <v>62</v>
      </c>
      <c r="B64" s="148" t="s">
        <v>60</v>
      </c>
      <c r="C64" s="155">
        <v>8217.090000000002</v>
      </c>
      <c r="D64" s="155">
        <v>0</v>
      </c>
      <c r="E64" s="155">
        <f t="shared" si="0"/>
        <v>-8217.090000000002</v>
      </c>
      <c r="F64" s="157">
        <f t="shared" si="1"/>
        <v>-1</v>
      </c>
      <c r="G64" s="158">
        <f t="shared" si="2"/>
        <v>1.5216924187885287E-2</v>
      </c>
      <c r="H64" s="158">
        <f t="shared" si="3"/>
        <v>0</v>
      </c>
      <c r="I64" s="159">
        <f t="shared" si="4"/>
        <v>-1.5216924187885287E-2</v>
      </c>
    </row>
    <row r="65" spans="1:9" x14ac:dyDescent="0.25">
      <c r="A65" s="156">
        <v>63</v>
      </c>
      <c r="B65" s="148" t="s">
        <v>63</v>
      </c>
      <c r="C65" s="155">
        <v>10578.57</v>
      </c>
      <c r="D65" s="155">
        <v>0</v>
      </c>
      <c r="E65" s="155">
        <f t="shared" si="0"/>
        <v>-10578.57</v>
      </c>
      <c r="F65" s="157">
        <f t="shared" si="1"/>
        <v>-1</v>
      </c>
      <c r="G65" s="158">
        <f t="shared" si="2"/>
        <v>1.9590061409359958E-2</v>
      </c>
      <c r="H65" s="158">
        <f t="shared" si="3"/>
        <v>0</v>
      </c>
      <c r="I65" s="159">
        <f t="shared" si="4"/>
        <v>-1.9590061409359958E-2</v>
      </c>
    </row>
    <row r="66" spans="1:9" x14ac:dyDescent="0.25">
      <c r="A66" s="156">
        <v>64</v>
      </c>
      <c r="B66" s="148" t="s">
        <v>64</v>
      </c>
      <c r="C66" s="155">
        <v>0</v>
      </c>
      <c r="D66" s="155">
        <v>0</v>
      </c>
      <c r="E66" s="155">
        <f t="shared" si="0"/>
        <v>0</v>
      </c>
      <c r="F66" s="157"/>
      <c r="G66" s="158">
        <f t="shared" si="2"/>
        <v>0</v>
      </c>
      <c r="H66" s="158">
        <f t="shared" si="3"/>
        <v>0</v>
      </c>
      <c r="I66" s="159">
        <f t="shared" si="4"/>
        <v>0</v>
      </c>
    </row>
    <row r="67" spans="1:9" x14ac:dyDescent="0.25">
      <c r="A67" s="156">
        <v>65</v>
      </c>
      <c r="B67" s="148" t="s">
        <v>65</v>
      </c>
      <c r="C67" s="155">
        <v>70.199999999999818</v>
      </c>
      <c r="D67" s="155">
        <v>0</v>
      </c>
      <c r="E67" s="155">
        <f t="shared" si="0"/>
        <v>-70.199999999999818</v>
      </c>
      <c r="F67" s="157">
        <f t="shared" si="1"/>
        <v>-1</v>
      </c>
      <c r="G67" s="158">
        <f t="shared" si="2"/>
        <v>1.3000077618591791E-4</v>
      </c>
      <c r="H67" s="158">
        <f t="shared" si="3"/>
        <v>0</v>
      </c>
      <c r="I67" s="159">
        <f t="shared" si="4"/>
        <v>-1.3000077618591791E-4</v>
      </c>
    </row>
    <row r="68" spans="1:9" x14ac:dyDescent="0.25">
      <c r="A68" s="156">
        <v>66</v>
      </c>
      <c r="B68" s="148" t="s">
        <v>68</v>
      </c>
      <c r="C68" s="155">
        <v>41877.499999999964</v>
      </c>
      <c r="D68" s="155">
        <v>0</v>
      </c>
      <c r="E68" s="155">
        <f t="shared" ref="E68:E82" si="5">D68-C68</f>
        <v>-41877.499999999964</v>
      </c>
      <c r="F68" s="157">
        <f t="shared" ref="F68:F82" si="6">E68/C68</f>
        <v>-1</v>
      </c>
      <c r="G68" s="158">
        <f t="shared" ref="G68:G82" si="7">C68/$C$82</f>
        <v>7.7551388956207779E-2</v>
      </c>
      <c r="H68" s="158">
        <f t="shared" ref="H68:H81" si="8">D68/$D$82</f>
        <v>0</v>
      </c>
      <c r="I68" s="159">
        <f t="shared" ref="I68:I81" si="9">H68-G68</f>
        <v>-7.7551388956207779E-2</v>
      </c>
    </row>
    <row r="69" spans="1:9" x14ac:dyDescent="0.25">
      <c r="A69" s="156">
        <v>67</v>
      </c>
      <c r="B69" s="148" t="s">
        <v>70</v>
      </c>
      <c r="C69" s="155">
        <v>8790.8800000000047</v>
      </c>
      <c r="D69" s="155">
        <v>0</v>
      </c>
      <c r="E69" s="155">
        <f t="shared" si="5"/>
        <v>-8790.8800000000047</v>
      </c>
      <c r="F69" s="157">
        <f t="shared" si="6"/>
        <v>-1</v>
      </c>
      <c r="G69" s="158">
        <f t="shared" si="7"/>
        <v>1.6279504606228852E-2</v>
      </c>
      <c r="H69" s="158">
        <f t="shared" si="8"/>
        <v>0</v>
      </c>
      <c r="I69" s="159">
        <f t="shared" si="9"/>
        <v>-1.6279504606228852E-2</v>
      </c>
    </row>
    <row r="70" spans="1:9" x14ac:dyDescent="0.25">
      <c r="A70" s="156">
        <v>68</v>
      </c>
      <c r="B70" s="148" t="s">
        <v>71</v>
      </c>
      <c r="C70" s="155">
        <v>0</v>
      </c>
      <c r="D70" s="155">
        <v>0</v>
      </c>
      <c r="E70" s="155">
        <f t="shared" si="5"/>
        <v>0</v>
      </c>
      <c r="F70" s="157"/>
      <c r="G70" s="158">
        <f t="shared" si="7"/>
        <v>0</v>
      </c>
      <c r="H70" s="158">
        <f t="shared" si="8"/>
        <v>0</v>
      </c>
      <c r="I70" s="159">
        <f t="shared" si="9"/>
        <v>0</v>
      </c>
    </row>
    <row r="71" spans="1:9" x14ac:dyDescent="0.25">
      <c r="A71" s="156">
        <v>69</v>
      </c>
      <c r="B71" s="148" t="s">
        <v>72</v>
      </c>
      <c r="C71" s="155">
        <v>0</v>
      </c>
      <c r="D71" s="155">
        <v>0</v>
      </c>
      <c r="E71" s="155">
        <f t="shared" si="5"/>
        <v>0</v>
      </c>
      <c r="F71" s="157"/>
      <c r="G71" s="158">
        <f t="shared" si="7"/>
        <v>0</v>
      </c>
      <c r="H71" s="158">
        <f t="shared" si="8"/>
        <v>0</v>
      </c>
      <c r="I71" s="159">
        <f t="shared" si="9"/>
        <v>0</v>
      </c>
    </row>
    <row r="72" spans="1:9" x14ac:dyDescent="0.25">
      <c r="A72" s="156">
        <v>70</v>
      </c>
      <c r="B72" s="148" t="s">
        <v>78</v>
      </c>
      <c r="C72" s="155">
        <v>5177.8499999999949</v>
      </c>
      <c r="D72" s="155">
        <v>0</v>
      </c>
      <c r="E72" s="155">
        <f t="shared" si="5"/>
        <v>-5177.8499999999949</v>
      </c>
      <c r="F72" s="157">
        <f t="shared" si="6"/>
        <v>-1</v>
      </c>
      <c r="G72" s="158">
        <f t="shared" si="7"/>
        <v>9.5886683614566388E-3</v>
      </c>
      <c r="H72" s="158">
        <f t="shared" si="8"/>
        <v>0</v>
      </c>
      <c r="I72" s="159">
        <f t="shared" si="9"/>
        <v>-9.5886683614566388E-3</v>
      </c>
    </row>
    <row r="73" spans="1:9" x14ac:dyDescent="0.25">
      <c r="A73" s="156">
        <v>71</v>
      </c>
      <c r="B73" s="148" t="s">
        <v>81</v>
      </c>
      <c r="C73" s="155">
        <v>236.36999999998443</v>
      </c>
      <c r="D73" s="155">
        <v>0</v>
      </c>
      <c r="E73" s="155">
        <f t="shared" si="5"/>
        <v>-236.36999999998443</v>
      </c>
      <c r="F73" s="157">
        <f t="shared" si="6"/>
        <v>-1</v>
      </c>
      <c r="G73" s="158">
        <f t="shared" si="7"/>
        <v>4.3772483571315483E-4</v>
      </c>
      <c r="H73" s="158">
        <f t="shared" si="8"/>
        <v>0</v>
      </c>
      <c r="I73" s="159">
        <f t="shared" si="9"/>
        <v>-4.3772483571315483E-4</v>
      </c>
    </row>
    <row r="74" spans="1:9" x14ac:dyDescent="0.25">
      <c r="A74" s="156">
        <v>72</v>
      </c>
      <c r="B74" s="84" t="s">
        <v>84</v>
      </c>
      <c r="C74" s="155">
        <v>682.5699999999996</v>
      </c>
      <c r="D74" s="155">
        <v>0</v>
      </c>
      <c r="E74" s="155">
        <f t="shared" si="5"/>
        <v>-682.5699999999996</v>
      </c>
      <c r="F74" s="157">
        <f t="shared" si="6"/>
        <v>-1</v>
      </c>
      <c r="G74" s="158">
        <f t="shared" si="7"/>
        <v>1.2640260655444751E-3</v>
      </c>
      <c r="H74" s="158">
        <f t="shared" si="8"/>
        <v>0</v>
      </c>
      <c r="I74" s="159">
        <f t="shared" si="9"/>
        <v>-1.2640260655444751E-3</v>
      </c>
    </row>
    <row r="75" spans="1:9" x14ac:dyDescent="0.25">
      <c r="A75" s="156">
        <v>73</v>
      </c>
      <c r="B75" s="84" t="s">
        <v>85</v>
      </c>
      <c r="C75" s="155">
        <v>98.100000000003547</v>
      </c>
      <c r="D75" s="155">
        <v>0</v>
      </c>
      <c r="E75" s="155">
        <f t="shared" si="5"/>
        <v>-98.100000000003547</v>
      </c>
      <c r="F75" s="157">
        <f t="shared" si="6"/>
        <v>-1</v>
      </c>
      <c r="G75" s="158">
        <f t="shared" si="7"/>
        <v>1.8166775133673845E-4</v>
      </c>
      <c r="H75" s="158">
        <f t="shared" si="8"/>
        <v>0</v>
      </c>
      <c r="I75" s="159">
        <f t="shared" si="9"/>
        <v>-1.8166775133673845E-4</v>
      </c>
    </row>
    <row r="76" spans="1:9" x14ac:dyDescent="0.25">
      <c r="A76" s="156">
        <v>74</v>
      </c>
      <c r="B76" s="84" t="s">
        <v>91</v>
      </c>
      <c r="C76" s="155">
        <v>0</v>
      </c>
      <c r="D76" s="155">
        <v>0</v>
      </c>
      <c r="E76" s="155">
        <f t="shared" si="5"/>
        <v>0</v>
      </c>
      <c r="F76" s="157"/>
      <c r="G76" s="158">
        <f t="shared" si="7"/>
        <v>0</v>
      </c>
      <c r="H76" s="158">
        <f t="shared" si="8"/>
        <v>0</v>
      </c>
      <c r="I76" s="159">
        <f t="shared" si="9"/>
        <v>0</v>
      </c>
    </row>
    <row r="77" spans="1:9" x14ac:dyDescent="0.25">
      <c r="A77" s="156">
        <v>75</v>
      </c>
      <c r="B77" s="84" t="s">
        <v>95</v>
      </c>
      <c r="C77" s="155">
        <v>0</v>
      </c>
      <c r="D77" s="155">
        <v>0</v>
      </c>
      <c r="E77" s="155">
        <f t="shared" si="5"/>
        <v>0</v>
      </c>
      <c r="F77" s="157"/>
      <c r="G77" s="158">
        <f t="shared" si="7"/>
        <v>0</v>
      </c>
      <c r="H77" s="158">
        <f t="shared" si="8"/>
        <v>0</v>
      </c>
      <c r="I77" s="159">
        <f t="shared" si="9"/>
        <v>0</v>
      </c>
    </row>
    <row r="78" spans="1:9" x14ac:dyDescent="0.25">
      <c r="A78" s="156">
        <v>76</v>
      </c>
      <c r="B78" s="84" t="s">
        <v>97</v>
      </c>
      <c r="C78" s="155">
        <v>0</v>
      </c>
      <c r="D78" s="155">
        <v>0</v>
      </c>
      <c r="E78" s="155">
        <f t="shared" si="5"/>
        <v>0</v>
      </c>
      <c r="F78" s="157"/>
      <c r="G78" s="158">
        <f t="shared" si="7"/>
        <v>0</v>
      </c>
      <c r="H78" s="158">
        <f t="shared" si="8"/>
        <v>0</v>
      </c>
      <c r="I78" s="159">
        <f t="shared" si="9"/>
        <v>0</v>
      </c>
    </row>
    <row r="79" spans="1:9" x14ac:dyDescent="0.25">
      <c r="A79" s="156">
        <v>77</v>
      </c>
      <c r="B79" s="84" t="s">
        <v>99</v>
      </c>
      <c r="C79" s="155">
        <v>-7.1637640860529816E-2</v>
      </c>
      <c r="D79" s="155">
        <v>0</v>
      </c>
      <c r="E79" s="155">
        <f t="shared" si="5"/>
        <v>7.1637640860529816E-2</v>
      </c>
      <c r="F79" s="157">
        <f t="shared" si="6"/>
        <v>-1</v>
      </c>
      <c r="G79" s="158">
        <f t="shared" si="7"/>
        <v>-1.326630899714662E-7</v>
      </c>
      <c r="H79" s="158">
        <f t="shared" si="8"/>
        <v>0</v>
      </c>
      <c r="I79" s="159">
        <f t="shared" si="9"/>
        <v>1.326630899714662E-7</v>
      </c>
    </row>
    <row r="80" spans="1:9" x14ac:dyDescent="0.25">
      <c r="A80" s="156">
        <v>78</v>
      </c>
      <c r="B80" s="84" t="s">
        <v>100</v>
      </c>
      <c r="C80" s="155">
        <v>0</v>
      </c>
      <c r="D80" s="155">
        <v>0</v>
      </c>
      <c r="E80" s="155">
        <f t="shared" si="5"/>
        <v>0</v>
      </c>
      <c r="F80" s="157"/>
      <c r="G80" s="158">
        <f t="shared" si="7"/>
        <v>0</v>
      </c>
      <c r="H80" s="158">
        <f t="shared" si="8"/>
        <v>0</v>
      </c>
      <c r="I80" s="159">
        <f t="shared" si="9"/>
        <v>0</v>
      </c>
    </row>
    <row r="81" spans="1:9" x14ac:dyDescent="0.25">
      <c r="A81" s="156">
        <v>79</v>
      </c>
      <c r="B81" s="84" t="s">
        <v>101</v>
      </c>
      <c r="C81" s="155">
        <v>0</v>
      </c>
      <c r="D81" s="155">
        <v>0</v>
      </c>
      <c r="E81" s="155">
        <f t="shared" si="5"/>
        <v>0</v>
      </c>
      <c r="F81" s="157"/>
      <c r="G81" s="158">
        <f t="shared" si="7"/>
        <v>0</v>
      </c>
      <c r="H81" s="158">
        <f t="shared" si="8"/>
        <v>0</v>
      </c>
      <c r="I81" s="159">
        <f t="shared" si="9"/>
        <v>0</v>
      </c>
    </row>
    <row r="82" spans="1:9" x14ac:dyDescent="0.25">
      <c r="A82" s="162"/>
      <c r="B82" s="163" t="s">
        <v>184</v>
      </c>
      <c r="C82" s="164">
        <f>SUM(C3:C81)</f>
        <v>539996.77586235909</v>
      </c>
      <c r="D82" s="164">
        <f>SUM(D3:D81)</f>
        <v>317429.86199999996</v>
      </c>
      <c r="E82" s="164">
        <f t="shared" si="5"/>
        <v>-222566.91386235913</v>
      </c>
      <c r="F82" s="165">
        <f t="shared" si="6"/>
        <v>-0.41216341247024346</v>
      </c>
      <c r="G82" s="166">
        <f t="shared" si="7"/>
        <v>1</v>
      </c>
      <c r="H82" s="166">
        <f t="shared" ref="H82" si="10">D82/$D$82</f>
        <v>1</v>
      </c>
      <c r="I82" s="167">
        <f t="shared" ref="I82" si="11">H82-G82</f>
        <v>0</v>
      </c>
    </row>
  </sheetData>
  <sortState xmlns:xlrd2="http://schemas.microsoft.com/office/spreadsheetml/2017/richdata2" ref="A3:D81">
    <sortCondition descending="1" ref="D4:D81"/>
  </sortState>
  <mergeCells count="4">
    <mergeCell ref="C1:F1"/>
    <mergeCell ref="B1:B2"/>
    <mergeCell ref="A1:A2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B69F-E9DE-4145-9746-16D167C51DD1}">
  <dimension ref="A1:DC87"/>
  <sheetViews>
    <sheetView zoomScale="85" zoomScaleNormal="85" workbookViewId="0">
      <pane xSplit="2" ySplit="2" topLeftCell="CQ3" activePane="bottomRight" state="frozen"/>
      <selection pane="topRight" activeCell="B1" sqref="B1"/>
      <selection pane="bottomLeft" activeCell="A3" sqref="A3"/>
      <selection pane="bottomRight" activeCell="DF24" sqref="DF24"/>
    </sheetView>
  </sheetViews>
  <sheetFormatPr defaultRowHeight="15" x14ac:dyDescent="0.25"/>
  <cols>
    <col min="1" max="2" width="30.28515625" style="102" bestFit="1" customWidth="1"/>
    <col min="3" max="37" width="9.140625" customWidth="1"/>
    <col min="38" max="38" width="12.85546875" customWidth="1"/>
    <col min="39" max="40" width="9.140625" customWidth="1"/>
    <col min="41" max="41" width="12.85546875" customWidth="1"/>
    <col min="42" max="58" width="9.140625" customWidth="1"/>
    <col min="59" max="59" width="11" customWidth="1"/>
    <col min="60" max="61" width="9.140625" customWidth="1"/>
    <col min="62" max="62" width="10" customWidth="1"/>
    <col min="63" max="70" width="9.140625" customWidth="1"/>
    <col min="71" max="71" width="11" customWidth="1"/>
    <col min="72" max="73" width="9.140625" customWidth="1"/>
    <col min="74" max="77" width="12" customWidth="1"/>
    <col min="78" max="78" width="9.140625" customWidth="1"/>
    <col min="102" max="102" width="11.28515625" bestFit="1" customWidth="1"/>
    <col min="107" max="107" width="9.140625" style="82"/>
  </cols>
  <sheetData>
    <row r="1" spans="1:107" x14ac:dyDescent="0.25">
      <c r="A1" s="110"/>
      <c r="B1" s="110"/>
      <c r="C1" s="1">
        <v>44896</v>
      </c>
      <c r="D1" s="2"/>
      <c r="E1" s="2"/>
      <c r="F1" s="1">
        <v>44927</v>
      </c>
      <c r="G1" s="2"/>
      <c r="H1" s="2"/>
      <c r="I1" s="1">
        <v>44958</v>
      </c>
      <c r="J1" s="2"/>
      <c r="K1" s="2"/>
      <c r="L1" s="1">
        <v>44986</v>
      </c>
      <c r="M1" s="2"/>
      <c r="N1" s="2"/>
      <c r="O1" s="1">
        <v>45017</v>
      </c>
      <c r="P1" s="2"/>
      <c r="Q1" s="2"/>
      <c r="R1" s="2" t="s">
        <v>0</v>
      </c>
      <c r="S1" s="2"/>
      <c r="T1" s="2"/>
      <c r="U1" s="2" t="s">
        <v>1</v>
      </c>
      <c r="V1" s="2"/>
      <c r="W1" s="2"/>
      <c r="X1" s="2" t="s">
        <v>2</v>
      </c>
      <c r="Y1" s="2"/>
      <c r="Z1" s="2"/>
      <c r="AA1" s="2" t="s">
        <v>3</v>
      </c>
      <c r="AB1" s="2"/>
      <c r="AC1" s="2"/>
      <c r="AD1" s="2" t="s">
        <v>4</v>
      </c>
      <c r="AE1" s="2"/>
      <c r="AF1" s="2"/>
      <c r="AG1" s="3" t="s">
        <v>5</v>
      </c>
      <c r="AH1" s="2"/>
      <c r="AI1" s="2"/>
      <c r="AJ1" s="3" t="s">
        <v>6</v>
      </c>
      <c r="AK1" s="4"/>
      <c r="AL1" s="4"/>
      <c r="AM1" s="2" t="s">
        <v>7</v>
      </c>
      <c r="AN1" s="4"/>
      <c r="AO1" s="4"/>
      <c r="AP1" s="2" t="s">
        <v>8</v>
      </c>
      <c r="AQ1" s="4"/>
      <c r="AR1" s="4"/>
      <c r="AS1" s="2" t="s">
        <v>9</v>
      </c>
      <c r="AT1" s="4"/>
      <c r="AU1" s="4"/>
      <c r="AV1" s="2" t="s">
        <v>10</v>
      </c>
      <c r="AW1" s="4"/>
      <c r="AX1" s="4"/>
      <c r="AY1" s="2" t="s">
        <v>11</v>
      </c>
      <c r="AZ1" s="4"/>
      <c r="BA1" s="4"/>
      <c r="BB1" s="2" t="s">
        <v>0</v>
      </c>
      <c r="BC1" s="4"/>
      <c r="BD1" s="4"/>
      <c r="BE1" s="6" t="s">
        <v>1</v>
      </c>
      <c r="BF1" s="5"/>
      <c r="BG1" s="5"/>
      <c r="BH1" s="8" t="s">
        <v>2</v>
      </c>
      <c r="BI1" s="7"/>
      <c r="BJ1" s="7"/>
      <c r="BK1" s="10" t="s">
        <v>3</v>
      </c>
      <c r="BL1" s="9"/>
      <c r="BM1" s="9"/>
      <c r="BN1" s="6" t="s">
        <v>4</v>
      </c>
      <c r="BO1" s="5"/>
      <c r="BP1" s="5"/>
      <c r="BQ1" s="12" t="s">
        <v>5</v>
      </c>
      <c r="BR1" s="11"/>
      <c r="BS1" s="11"/>
      <c r="BT1" s="13" t="s">
        <v>6</v>
      </c>
      <c r="BU1" s="13"/>
      <c r="BV1" s="13"/>
      <c r="BW1" s="9" t="s">
        <v>106</v>
      </c>
      <c r="BX1" s="9"/>
      <c r="BY1" s="9"/>
      <c r="BZ1" s="119"/>
      <c r="CA1" s="119">
        <v>44896</v>
      </c>
      <c r="CB1" s="119">
        <v>44927</v>
      </c>
      <c r="CC1" s="119">
        <v>44958</v>
      </c>
      <c r="CD1" s="119">
        <v>44986</v>
      </c>
      <c r="CE1" s="119">
        <v>45017</v>
      </c>
      <c r="CF1" s="119">
        <v>45047</v>
      </c>
      <c r="CG1" s="119">
        <v>45078</v>
      </c>
      <c r="CH1" s="119">
        <v>45108</v>
      </c>
      <c r="CI1" s="119">
        <v>45139</v>
      </c>
      <c r="CJ1" s="119">
        <v>45170</v>
      </c>
      <c r="CK1" s="119">
        <v>45200</v>
      </c>
      <c r="CL1" s="119">
        <v>45231</v>
      </c>
      <c r="CM1" s="119">
        <v>45261</v>
      </c>
      <c r="CN1" s="119">
        <v>45292</v>
      </c>
      <c r="CO1" s="119">
        <v>45323</v>
      </c>
      <c r="CP1" s="119">
        <v>45352</v>
      </c>
      <c r="CQ1" s="119">
        <v>45383</v>
      </c>
      <c r="CR1" s="119">
        <v>45413</v>
      </c>
      <c r="CS1" s="119">
        <v>45444</v>
      </c>
      <c r="CT1" s="119">
        <v>45474</v>
      </c>
      <c r="CU1" s="119">
        <v>45505</v>
      </c>
      <c r="CV1" s="119">
        <v>45536</v>
      </c>
      <c r="CW1" s="119">
        <v>45566</v>
      </c>
      <c r="CX1" s="119">
        <v>45597</v>
      </c>
      <c r="CY1" s="119">
        <v>45627</v>
      </c>
      <c r="CZ1" s="135" t="s">
        <v>110</v>
      </c>
      <c r="DA1" s="135" t="s">
        <v>111</v>
      </c>
      <c r="DB1" s="135" t="s">
        <v>110</v>
      </c>
      <c r="DC1" s="135" t="s">
        <v>111</v>
      </c>
    </row>
    <row r="2" spans="1:107" x14ac:dyDescent="0.25">
      <c r="A2" s="111" t="s">
        <v>12</v>
      </c>
      <c r="B2" s="111" t="s">
        <v>12</v>
      </c>
      <c r="C2" s="15" t="s">
        <v>13</v>
      </c>
      <c r="D2" s="15" t="s">
        <v>14</v>
      </c>
      <c r="E2" s="15" t="s">
        <v>15</v>
      </c>
      <c r="F2" s="15" t="s">
        <v>16</v>
      </c>
      <c r="G2" s="15" t="s">
        <v>14</v>
      </c>
      <c r="H2" s="15" t="s">
        <v>15</v>
      </c>
      <c r="I2" s="15" t="s">
        <v>17</v>
      </c>
      <c r="J2" s="15" t="s">
        <v>14</v>
      </c>
      <c r="K2" s="15" t="s">
        <v>15</v>
      </c>
      <c r="L2" s="15" t="s">
        <v>17</v>
      </c>
      <c r="M2" s="15" t="s">
        <v>14</v>
      </c>
      <c r="N2" s="15" t="s">
        <v>15</v>
      </c>
      <c r="O2" s="15" t="s">
        <v>18</v>
      </c>
      <c r="P2" s="15" t="s">
        <v>14</v>
      </c>
      <c r="Q2" s="15" t="s">
        <v>15</v>
      </c>
      <c r="R2" s="15" t="s">
        <v>19</v>
      </c>
      <c r="S2" s="15" t="s">
        <v>14</v>
      </c>
      <c r="T2" s="15" t="s">
        <v>15</v>
      </c>
      <c r="U2" s="15" t="s">
        <v>20</v>
      </c>
      <c r="V2" s="15" t="s">
        <v>14</v>
      </c>
      <c r="W2" s="15" t="s">
        <v>15</v>
      </c>
      <c r="X2" s="15" t="s">
        <v>21</v>
      </c>
      <c r="Y2" s="15" t="s">
        <v>14</v>
      </c>
      <c r="Z2" s="15" t="s">
        <v>15</v>
      </c>
      <c r="AA2" s="15" t="s">
        <v>22</v>
      </c>
      <c r="AB2" s="15" t="s">
        <v>14</v>
      </c>
      <c r="AC2" s="15" t="s">
        <v>15</v>
      </c>
      <c r="AD2" s="15" t="s">
        <v>23</v>
      </c>
      <c r="AE2" s="15" t="s">
        <v>14</v>
      </c>
      <c r="AF2" s="15" t="s">
        <v>15</v>
      </c>
      <c r="AG2" s="15" t="s">
        <v>24</v>
      </c>
      <c r="AH2" s="15" t="s">
        <v>14</v>
      </c>
      <c r="AI2" s="15" t="s">
        <v>15</v>
      </c>
      <c r="AJ2" s="16" t="s">
        <v>25</v>
      </c>
      <c r="AK2" s="16" t="s">
        <v>14</v>
      </c>
      <c r="AL2" s="16" t="s">
        <v>15</v>
      </c>
      <c r="AM2" s="17" t="s">
        <v>13</v>
      </c>
      <c r="AN2" s="17" t="s">
        <v>14</v>
      </c>
      <c r="AO2" s="17" t="s">
        <v>15</v>
      </c>
      <c r="AP2" s="17" t="s">
        <v>16</v>
      </c>
      <c r="AQ2" s="17" t="s">
        <v>14</v>
      </c>
      <c r="AR2" s="17" t="s">
        <v>15</v>
      </c>
      <c r="AS2" s="18" t="s">
        <v>17</v>
      </c>
      <c r="AT2" s="18" t="s">
        <v>14</v>
      </c>
      <c r="AU2" s="18" t="s">
        <v>15</v>
      </c>
      <c r="AV2" s="19" t="s">
        <v>26</v>
      </c>
      <c r="AW2" s="19" t="s">
        <v>14</v>
      </c>
      <c r="AX2" s="19" t="s">
        <v>15</v>
      </c>
      <c r="AY2" s="20" t="s">
        <v>18</v>
      </c>
      <c r="AZ2" s="20" t="s">
        <v>14</v>
      </c>
      <c r="BA2" s="20" t="s">
        <v>15</v>
      </c>
      <c r="BB2" s="21" t="s">
        <v>19</v>
      </c>
      <c r="BC2" s="21" t="s">
        <v>14</v>
      </c>
      <c r="BD2" s="21" t="s">
        <v>15</v>
      </c>
      <c r="BE2" s="22" t="s">
        <v>20</v>
      </c>
      <c r="BF2" s="22" t="s">
        <v>14</v>
      </c>
      <c r="BG2" s="22" t="s">
        <v>15</v>
      </c>
      <c r="BH2" s="23" t="s">
        <v>21</v>
      </c>
      <c r="BI2" s="23" t="s">
        <v>14</v>
      </c>
      <c r="BJ2" s="23" t="s">
        <v>15</v>
      </c>
      <c r="BK2" s="24" t="s">
        <v>22</v>
      </c>
      <c r="BL2" s="24" t="s">
        <v>14</v>
      </c>
      <c r="BM2" s="24" t="s">
        <v>15</v>
      </c>
      <c r="BN2" s="22" t="s">
        <v>23</v>
      </c>
      <c r="BO2" s="24" t="s">
        <v>14</v>
      </c>
      <c r="BP2" s="22" t="s">
        <v>15</v>
      </c>
      <c r="BQ2" s="25" t="s">
        <v>24</v>
      </c>
      <c r="BR2" s="24" t="s">
        <v>14</v>
      </c>
      <c r="BS2" s="25" t="s">
        <v>15</v>
      </c>
      <c r="BT2" s="20" t="s">
        <v>25</v>
      </c>
      <c r="BU2" s="20" t="s">
        <v>14</v>
      </c>
      <c r="BV2" s="20" t="s">
        <v>15</v>
      </c>
      <c r="BW2" s="24" t="s">
        <v>25</v>
      </c>
      <c r="BX2" s="24" t="s">
        <v>14</v>
      </c>
      <c r="BY2" s="24" t="s">
        <v>15</v>
      </c>
      <c r="CB2" s="139"/>
      <c r="CC2" s="139"/>
      <c r="CD2" s="139"/>
      <c r="CE2" s="139"/>
      <c r="CF2" s="139"/>
      <c r="CG2" s="139"/>
      <c r="CH2" s="139"/>
      <c r="CI2" s="139"/>
      <c r="CJ2" s="139"/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CY2" s="139"/>
    </row>
    <row r="3" spans="1:107" x14ac:dyDescent="0.25">
      <c r="A3" s="114" t="s">
        <v>27</v>
      </c>
      <c r="B3" s="114" t="s">
        <v>129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>
        <v>0</v>
      </c>
      <c r="V3" s="21">
        <v>0</v>
      </c>
      <c r="W3" s="26">
        <v>0</v>
      </c>
      <c r="X3" s="27">
        <v>78.59000000000006</v>
      </c>
      <c r="Y3" s="21">
        <v>2</v>
      </c>
      <c r="Z3" s="21">
        <v>5.7404929999999998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0</v>
      </c>
      <c r="AH3" s="21">
        <v>0</v>
      </c>
      <c r="AI3" s="21">
        <v>0</v>
      </c>
      <c r="AJ3" s="28">
        <v>0</v>
      </c>
      <c r="AK3" s="29">
        <v>0</v>
      </c>
      <c r="AL3" s="29">
        <v>0</v>
      </c>
      <c r="AM3" s="30">
        <v>29.039999999999907</v>
      </c>
      <c r="AN3" s="30">
        <v>1</v>
      </c>
      <c r="AO3" s="30">
        <v>2376634</v>
      </c>
      <c r="AP3" s="31">
        <v>37.950000000000188</v>
      </c>
      <c r="AQ3" s="32">
        <v>1</v>
      </c>
      <c r="AR3" s="32">
        <v>3753635</v>
      </c>
      <c r="AS3" s="32">
        <v>0</v>
      </c>
      <c r="AT3" s="32">
        <v>0</v>
      </c>
      <c r="AU3" s="32">
        <v>0</v>
      </c>
      <c r="AV3" s="32">
        <v>186.60000000000002</v>
      </c>
      <c r="AW3" s="32">
        <v>4</v>
      </c>
      <c r="AX3" s="32">
        <v>16549560</v>
      </c>
      <c r="AY3" s="32">
        <v>123.28000000000003</v>
      </c>
      <c r="AZ3" s="32">
        <v>3</v>
      </c>
      <c r="BA3" s="32">
        <v>12136050</v>
      </c>
      <c r="BB3" s="33">
        <v>108.83999999999975</v>
      </c>
      <c r="BC3" s="33">
        <v>3</v>
      </c>
      <c r="BD3" s="33">
        <v>10348620</v>
      </c>
      <c r="BE3" s="34">
        <v>378.47999999999888</v>
      </c>
      <c r="BF3" s="34">
        <v>8</v>
      </c>
      <c r="BG3" s="34">
        <v>33378142</v>
      </c>
      <c r="BH3" s="35">
        <v>117.67000000000053</v>
      </c>
      <c r="BI3" s="33">
        <v>3</v>
      </c>
      <c r="BJ3" s="35">
        <v>11117730</v>
      </c>
      <c r="BK3" s="36">
        <v>110.46000000000117</v>
      </c>
      <c r="BL3" s="36">
        <v>3</v>
      </c>
      <c r="BM3" s="36">
        <v>12574260</v>
      </c>
      <c r="BN3" s="33">
        <v>126.99000000000001</v>
      </c>
      <c r="BO3" s="33">
        <v>2</v>
      </c>
      <c r="BP3" s="33">
        <v>12134110</v>
      </c>
      <c r="BQ3" s="33">
        <v>3476.779999999997</v>
      </c>
      <c r="BR3" s="33">
        <v>89</v>
      </c>
      <c r="BS3" s="33">
        <v>347713567</v>
      </c>
      <c r="BT3" s="37">
        <v>4441.6199999999981</v>
      </c>
      <c r="BU3">
        <v>114</v>
      </c>
      <c r="BV3">
        <v>459491628</v>
      </c>
      <c r="BW3">
        <v>0</v>
      </c>
      <c r="BX3">
        <v>0</v>
      </c>
      <c r="BY3">
        <v>0</v>
      </c>
      <c r="BZ3" s="120"/>
      <c r="CA3" s="120">
        <f t="shared" ref="CA3:CA34" si="0">D3</f>
        <v>0</v>
      </c>
      <c r="CB3" s="128">
        <f t="shared" ref="CB3:CB34" si="1">G3</f>
        <v>0</v>
      </c>
      <c r="CC3" s="128">
        <f t="shared" ref="CC3:CC34" si="2">J3</f>
        <v>0</v>
      </c>
      <c r="CD3" s="128">
        <f t="shared" ref="CD3:CD36" si="3">M3</f>
        <v>0</v>
      </c>
      <c r="CE3" s="128">
        <f t="shared" ref="CE3:CE34" si="4">P3</f>
        <v>0</v>
      </c>
      <c r="CF3" s="128">
        <f t="shared" ref="CF3:CF23" si="5">S3</f>
        <v>0</v>
      </c>
      <c r="CG3" s="128">
        <f t="shared" ref="CG3:CG34" si="6">V3</f>
        <v>0</v>
      </c>
      <c r="CH3" s="128">
        <f t="shared" ref="CH3:CH34" si="7">Y3</f>
        <v>2</v>
      </c>
      <c r="CI3" s="128">
        <f t="shared" ref="CI3:CI34" si="8">AB3</f>
        <v>0</v>
      </c>
      <c r="CJ3" s="128">
        <f t="shared" ref="CJ3:CJ34" si="9">AE3</f>
        <v>0</v>
      </c>
      <c r="CK3" s="128">
        <f t="shared" ref="CK3:CK41" si="10">AH3</f>
        <v>0</v>
      </c>
      <c r="CL3" s="128">
        <f t="shared" ref="CL3:CL17" si="11">AK3</f>
        <v>0</v>
      </c>
      <c r="CM3" s="128">
        <f t="shared" ref="CM3:CM17" si="12">AN3</f>
        <v>1</v>
      </c>
      <c r="CN3" s="128">
        <f t="shared" ref="CN3:CN17" si="13">AQ3</f>
        <v>1</v>
      </c>
      <c r="CO3" s="128">
        <f t="shared" ref="CO3:CO17" si="14">AT3</f>
        <v>0</v>
      </c>
      <c r="CP3" s="128">
        <f t="shared" ref="CP3:CP17" si="15">AW3</f>
        <v>4</v>
      </c>
      <c r="CQ3" s="128">
        <f t="shared" ref="CQ3:CQ34" si="16">AZ3</f>
        <v>3</v>
      </c>
      <c r="CR3" s="128">
        <f t="shared" ref="CR3:CR34" si="17">BC3</f>
        <v>3</v>
      </c>
      <c r="CS3" s="128">
        <f t="shared" ref="CS3:CS17" si="18">BF3</f>
        <v>8</v>
      </c>
      <c r="CT3" s="128">
        <f t="shared" ref="CT3:CT34" si="19">BI3</f>
        <v>3</v>
      </c>
      <c r="CU3" s="128">
        <f t="shared" ref="CU3:CU34" si="20">BL3</f>
        <v>3</v>
      </c>
      <c r="CV3" s="128">
        <f t="shared" ref="CV3:CV34" si="21">BO3</f>
        <v>2</v>
      </c>
      <c r="CW3" s="128">
        <f t="shared" ref="CW3:CW34" si="22">BR3</f>
        <v>89</v>
      </c>
      <c r="CX3" s="128">
        <f t="shared" ref="CX3:CX34" si="23">BU3</f>
        <v>114</v>
      </c>
      <c r="CY3">
        <f t="shared" ref="CY3:CY34" si="24">BX3</f>
        <v>0</v>
      </c>
      <c r="CZ3" s="120">
        <f t="shared" ref="CZ3:CZ34" si="25">SUM(CB3:CM3)</f>
        <v>3</v>
      </c>
      <c r="DA3" s="120">
        <f t="shared" ref="DA3:DA34" si="26">SUM(CN3:CY3)</f>
        <v>230</v>
      </c>
      <c r="DB3" s="134">
        <f t="shared" ref="DB3:DB34" si="27">CZ3/$CZ$82</f>
        <v>2.8055737398297953E-4</v>
      </c>
      <c r="DC3" s="134">
        <f t="shared" ref="DC3:DC34" si="28">DA3/$DA$82</f>
        <v>3.7860082304526747E-2</v>
      </c>
    </row>
    <row r="4" spans="1:107" x14ac:dyDescent="0.25">
      <c r="A4" s="114" t="s">
        <v>28</v>
      </c>
      <c r="B4" s="114" t="s">
        <v>28</v>
      </c>
      <c r="C4" s="38">
        <v>5799.9294988134352</v>
      </c>
      <c r="D4" s="38">
        <v>120</v>
      </c>
      <c r="E4" s="38">
        <v>482.37257199999999</v>
      </c>
      <c r="F4" s="40">
        <v>2454.470000000023</v>
      </c>
      <c r="G4" s="38">
        <v>57</v>
      </c>
      <c r="H4" s="38">
        <v>206.43196599999999</v>
      </c>
      <c r="I4" s="38">
        <v>2157.4999999999782</v>
      </c>
      <c r="J4" s="38">
        <v>47</v>
      </c>
      <c r="K4" s="38">
        <v>182.974853</v>
      </c>
      <c r="L4" s="39">
        <v>2759.7800000000061</v>
      </c>
      <c r="M4" s="38">
        <v>56</v>
      </c>
      <c r="N4" s="38">
        <v>242.84900999999999</v>
      </c>
      <c r="O4" s="38">
        <v>3228.2300000000032</v>
      </c>
      <c r="P4" s="38">
        <v>63</v>
      </c>
      <c r="Q4" s="41">
        <v>277.08408700000001</v>
      </c>
      <c r="R4" s="38">
        <v>3966.2900000000009</v>
      </c>
      <c r="S4" s="38">
        <v>77</v>
      </c>
      <c r="T4" s="38">
        <v>345.045412</v>
      </c>
      <c r="U4" s="38">
        <v>4363.2299999999959</v>
      </c>
      <c r="V4" s="38">
        <v>94</v>
      </c>
      <c r="W4" s="42">
        <v>374.57644399999998</v>
      </c>
      <c r="X4" s="41">
        <v>5328.7700000000114</v>
      </c>
      <c r="Y4" s="38">
        <v>116</v>
      </c>
      <c r="Z4" s="38">
        <v>459.20414199999999</v>
      </c>
      <c r="AA4" s="38">
        <v>4388.8099999999977</v>
      </c>
      <c r="AB4" s="38">
        <v>96</v>
      </c>
      <c r="AC4" s="38">
        <v>400840824</v>
      </c>
      <c r="AD4" s="38">
        <v>4691.0099999999875</v>
      </c>
      <c r="AE4" s="38">
        <v>102</v>
      </c>
      <c r="AF4" s="38">
        <v>461223847</v>
      </c>
      <c r="AG4" s="38">
        <v>4659.8899999999921</v>
      </c>
      <c r="AH4" s="38">
        <v>108</v>
      </c>
      <c r="AI4" s="38">
        <v>464434826</v>
      </c>
      <c r="AJ4" s="43">
        <v>4106.8400000000183</v>
      </c>
      <c r="AK4" s="44">
        <v>92</v>
      </c>
      <c r="AL4" s="44">
        <v>407770714</v>
      </c>
      <c r="AM4" s="45">
        <v>4857.5800000000017</v>
      </c>
      <c r="AN4" s="45">
        <v>123</v>
      </c>
      <c r="AO4" s="45">
        <v>463180739</v>
      </c>
      <c r="AP4" s="37">
        <v>3727.6999999999971</v>
      </c>
      <c r="AQ4">
        <v>94</v>
      </c>
      <c r="AR4">
        <v>332469027</v>
      </c>
      <c r="AS4">
        <v>2258.8799999999901</v>
      </c>
      <c r="AT4">
        <v>54</v>
      </c>
      <c r="AU4">
        <v>226255326</v>
      </c>
      <c r="AV4">
        <v>4732.9499999999898</v>
      </c>
      <c r="AW4">
        <v>99</v>
      </c>
      <c r="AX4">
        <v>465635641</v>
      </c>
      <c r="AY4" s="33">
        <v>3834.2800000000279</v>
      </c>
      <c r="AZ4" s="33">
        <v>82</v>
      </c>
      <c r="BA4" s="33">
        <v>371912559</v>
      </c>
      <c r="BB4" s="33">
        <v>3646.789999999979</v>
      </c>
      <c r="BC4" s="33">
        <v>85</v>
      </c>
      <c r="BD4" s="33">
        <v>354204630</v>
      </c>
      <c r="BE4" s="34">
        <v>5972.7500000000146</v>
      </c>
      <c r="BF4" s="34">
        <v>131</v>
      </c>
      <c r="BG4" s="34">
        <v>591834050</v>
      </c>
      <c r="BH4" s="35">
        <v>1715.0099999999729</v>
      </c>
      <c r="BI4" s="33">
        <v>38</v>
      </c>
      <c r="BJ4" s="35">
        <v>178926122.22000027</v>
      </c>
      <c r="BK4" s="36">
        <v>2400.2400000000198</v>
      </c>
      <c r="BL4" s="36">
        <v>54</v>
      </c>
      <c r="BM4" s="36">
        <v>244513041</v>
      </c>
      <c r="BN4" s="33">
        <v>2188.0000000000073</v>
      </c>
      <c r="BO4" s="33">
        <v>50</v>
      </c>
      <c r="BP4" s="33">
        <v>227571214</v>
      </c>
      <c r="BQ4" s="33">
        <v>2280.7000000000044</v>
      </c>
      <c r="BR4" s="33">
        <v>46</v>
      </c>
      <c r="BS4" s="33">
        <v>246277272</v>
      </c>
      <c r="BT4" s="37">
        <v>1674.8299999999908</v>
      </c>
      <c r="BU4">
        <v>35</v>
      </c>
      <c r="BV4">
        <v>177618460</v>
      </c>
      <c r="BW4">
        <v>1213.4499999999898</v>
      </c>
      <c r="BX4">
        <v>30</v>
      </c>
      <c r="BY4">
        <v>134306760</v>
      </c>
      <c r="BZ4" s="120"/>
      <c r="CA4" s="120">
        <f t="shared" si="0"/>
        <v>120</v>
      </c>
      <c r="CB4" s="128">
        <f t="shared" si="1"/>
        <v>57</v>
      </c>
      <c r="CC4" s="128">
        <f t="shared" si="2"/>
        <v>47</v>
      </c>
      <c r="CD4" s="128">
        <f t="shared" si="3"/>
        <v>56</v>
      </c>
      <c r="CE4" s="128">
        <f t="shared" si="4"/>
        <v>63</v>
      </c>
      <c r="CF4" s="128">
        <f t="shared" si="5"/>
        <v>77</v>
      </c>
      <c r="CG4" s="128">
        <f t="shared" si="6"/>
        <v>94</v>
      </c>
      <c r="CH4" s="128">
        <f t="shared" si="7"/>
        <v>116</v>
      </c>
      <c r="CI4" s="128">
        <f t="shared" si="8"/>
        <v>96</v>
      </c>
      <c r="CJ4" s="128">
        <f t="shared" si="9"/>
        <v>102</v>
      </c>
      <c r="CK4" s="128">
        <f t="shared" si="10"/>
        <v>108</v>
      </c>
      <c r="CL4" s="128">
        <f t="shared" si="11"/>
        <v>92</v>
      </c>
      <c r="CM4" s="128">
        <f t="shared" si="12"/>
        <v>123</v>
      </c>
      <c r="CN4" s="128">
        <f t="shared" si="13"/>
        <v>94</v>
      </c>
      <c r="CO4" s="128">
        <f t="shared" si="14"/>
        <v>54</v>
      </c>
      <c r="CP4" s="128">
        <f t="shared" si="15"/>
        <v>99</v>
      </c>
      <c r="CQ4" s="128">
        <f t="shared" si="16"/>
        <v>82</v>
      </c>
      <c r="CR4" s="128">
        <f t="shared" si="17"/>
        <v>85</v>
      </c>
      <c r="CS4" s="128">
        <f t="shared" si="18"/>
        <v>131</v>
      </c>
      <c r="CT4" s="128">
        <f t="shared" si="19"/>
        <v>38</v>
      </c>
      <c r="CU4" s="128">
        <f t="shared" si="20"/>
        <v>54</v>
      </c>
      <c r="CV4" s="128">
        <f t="shared" si="21"/>
        <v>50</v>
      </c>
      <c r="CW4" s="128">
        <f t="shared" si="22"/>
        <v>46</v>
      </c>
      <c r="CX4" s="128">
        <f t="shared" si="23"/>
        <v>35</v>
      </c>
      <c r="CY4">
        <f t="shared" si="24"/>
        <v>30</v>
      </c>
      <c r="CZ4" s="120">
        <f t="shared" si="25"/>
        <v>1031</v>
      </c>
      <c r="DA4" s="120">
        <f t="shared" si="26"/>
        <v>798</v>
      </c>
      <c r="DB4" s="134">
        <f t="shared" si="27"/>
        <v>9.6418217525483962E-2</v>
      </c>
      <c r="DC4" s="134">
        <f t="shared" si="28"/>
        <v>0.13135802469135802</v>
      </c>
    </row>
    <row r="5" spans="1:107" x14ac:dyDescent="0.25">
      <c r="A5" s="114" t="s">
        <v>29</v>
      </c>
      <c r="B5" s="114" t="s">
        <v>29</v>
      </c>
      <c r="C5" s="46">
        <v>8909.5499999999956</v>
      </c>
      <c r="D5" s="46">
        <v>144</v>
      </c>
      <c r="E5" s="46">
        <v>757.83631500000001</v>
      </c>
      <c r="F5" s="46"/>
      <c r="G5" s="46"/>
      <c r="H5" s="46"/>
      <c r="I5" s="46">
        <v>1667.6200000000026</v>
      </c>
      <c r="J5" s="46">
        <v>30</v>
      </c>
      <c r="K5" s="46">
        <v>120.886638</v>
      </c>
      <c r="L5" s="47">
        <v>3597.3199999999997</v>
      </c>
      <c r="M5" s="46">
        <v>70</v>
      </c>
      <c r="N5" s="46">
        <v>282.024429</v>
      </c>
      <c r="O5" s="46">
        <v>1709.5699999999997</v>
      </c>
      <c r="P5" s="46">
        <v>30</v>
      </c>
      <c r="Q5" s="49">
        <v>144.26439999999999</v>
      </c>
      <c r="R5" s="46">
        <v>3545.580000000009</v>
      </c>
      <c r="S5" s="46">
        <v>68</v>
      </c>
      <c r="T5" s="46">
        <v>281.34954699999997</v>
      </c>
      <c r="U5" s="46">
        <v>2707.2900000000009</v>
      </c>
      <c r="V5" s="46">
        <v>54</v>
      </c>
      <c r="W5" s="50">
        <v>211.14271600000001</v>
      </c>
      <c r="X5" s="49">
        <v>2769.1999999999953</v>
      </c>
      <c r="Y5" s="46">
        <v>58</v>
      </c>
      <c r="Z5" s="46">
        <v>225.46999500000001</v>
      </c>
      <c r="AA5" s="46">
        <v>3334.8200000000088</v>
      </c>
      <c r="AB5" s="46">
        <v>75</v>
      </c>
      <c r="AC5" s="46">
        <v>268455447</v>
      </c>
      <c r="AD5" s="46">
        <v>5238.2699999999895</v>
      </c>
      <c r="AE5" s="46">
        <v>119</v>
      </c>
      <c r="AF5" s="46">
        <v>430301426</v>
      </c>
      <c r="AG5" s="46">
        <v>4521.7099999999955</v>
      </c>
      <c r="AH5" s="46">
        <v>93</v>
      </c>
      <c r="AI5" s="46">
        <v>402444041</v>
      </c>
      <c r="AJ5" s="43">
        <v>2634.4699999999975</v>
      </c>
      <c r="AK5" s="44">
        <v>54</v>
      </c>
      <c r="AL5" s="44">
        <v>232808677</v>
      </c>
      <c r="AM5" s="45">
        <v>5065.460000000021</v>
      </c>
      <c r="AN5" s="45">
        <v>112</v>
      </c>
      <c r="AO5" s="45">
        <v>463895019</v>
      </c>
      <c r="AP5" s="37">
        <v>1482.0099999999802</v>
      </c>
      <c r="AQ5">
        <v>33</v>
      </c>
      <c r="AR5">
        <v>127177833</v>
      </c>
      <c r="AS5">
        <v>1613.11</v>
      </c>
      <c r="AT5">
        <v>35</v>
      </c>
      <c r="AU5">
        <v>155073749</v>
      </c>
      <c r="AV5">
        <v>1624.3999999999978</v>
      </c>
      <c r="AW5">
        <v>34</v>
      </c>
      <c r="AX5">
        <v>156124013</v>
      </c>
      <c r="AY5" s="33">
        <v>2862.309999999994</v>
      </c>
      <c r="AZ5" s="33">
        <v>63</v>
      </c>
      <c r="BA5" s="33">
        <v>276023280</v>
      </c>
      <c r="BB5" s="33">
        <v>2463.4800000000105</v>
      </c>
      <c r="BC5" s="33">
        <v>54</v>
      </c>
      <c r="BD5" s="33">
        <v>238503871</v>
      </c>
      <c r="BE5" s="34">
        <v>5649.4699999999939</v>
      </c>
      <c r="BF5" s="34">
        <v>127</v>
      </c>
      <c r="BG5" s="34">
        <v>553220955</v>
      </c>
      <c r="BH5" s="35">
        <v>1378.5300000000061</v>
      </c>
      <c r="BI5" s="33">
        <v>29</v>
      </c>
      <c r="BJ5" s="35">
        <v>133134942</v>
      </c>
      <c r="BK5" s="36">
        <v>1663.7000000000116</v>
      </c>
      <c r="BL5" s="36">
        <v>35</v>
      </c>
      <c r="BM5" s="36">
        <v>161858167</v>
      </c>
      <c r="BN5" s="33">
        <v>1681.8799999999865</v>
      </c>
      <c r="BO5" s="33">
        <v>32</v>
      </c>
      <c r="BP5" s="33">
        <v>173171427</v>
      </c>
      <c r="BQ5" s="33">
        <v>2110.6499999999942</v>
      </c>
      <c r="BR5" s="33">
        <v>42</v>
      </c>
      <c r="BS5" s="33">
        <v>209844324</v>
      </c>
      <c r="BT5" s="37">
        <v>1432.4400000000205</v>
      </c>
      <c r="BU5">
        <v>31</v>
      </c>
      <c r="BV5">
        <v>149928862</v>
      </c>
      <c r="BW5">
        <v>1188.0700000000015</v>
      </c>
      <c r="BX5">
        <v>29</v>
      </c>
      <c r="BY5">
        <v>121472386</v>
      </c>
      <c r="BZ5" s="120"/>
      <c r="CA5" s="120">
        <f t="shared" si="0"/>
        <v>144</v>
      </c>
      <c r="CB5" s="128">
        <f t="shared" si="1"/>
        <v>0</v>
      </c>
      <c r="CC5" s="128">
        <f t="shared" si="2"/>
        <v>30</v>
      </c>
      <c r="CD5" s="128">
        <f t="shared" si="3"/>
        <v>70</v>
      </c>
      <c r="CE5" s="128">
        <f t="shared" si="4"/>
        <v>30</v>
      </c>
      <c r="CF5" s="128">
        <f t="shared" si="5"/>
        <v>68</v>
      </c>
      <c r="CG5" s="128">
        <f t="shared" si="6"/>
        <v>54</v>
      </c>
      <c r="CH5" s="128">
        <f t="shared" si="7"/>
        <v>58</v>
      </c>
      <c r="CI5" s="128">
        <f t="shared" si="8"/>
        <v>75</v>
      </c>
      <c r="CJ5" s="128">
        <f t="shared" si="9"/>
        <v>119</v>
      </c>
      <c r="CK5" s="128">
        <f t="shared" si="10"/>
        <v>93</v>
      </c>
      <c r="CL5" s="128">
        <f t="shared" si="11"/>
        <v>54</v>
      </c>
      <c r="CM5" s="128">
        <f t="shared" si="12"/>
        <v>112</v>
      </c>
      <c r="CN5" s="128">
        <f t="shared" si="13"/>
        <v>33</v>
      </c>
      <c r="CO5" s="128">
        <f t="shared" si="14"/>
        <v>35</v>
      </c>
      <c r="CP5" s="128">
        <f t="shared" si="15"/>
        <v>34</v>
      </c>
      <c r="CQ5" s="128">
        <f t="shared" si="16"/>
        <v>63</v>
      </c>
      <c r="CR5" s="128">
        <f t="shared" si="17"/>
        <v>54</v>
      </c>
      <c r="CS5" s="128">
        <f t="shared" si="18"/>
        <v>127</v>
      </c>
      <c r="CT5" s="128">
        <f t="shared" si="19"/>
        <v>29</v>
      </c>
      <c r="CU5" s="128">
        <f t="shared" si="20"/>
        <v>35</v>
      </c>
      <c r="CV5" s="128">
        <f t="shared" si="21"/>
        <v>32</v>
      </c>
      <c r="CW5" s="128">
        <f t="shared" si="22"/>
        <v>42</v>
      </c>
      <c r="CX5" s="128">
        <f t="shared" si="23"/>
        <v>31</v>
      </c>
      <c r="CY5">
        <f t="shared" si="24"/>
        <v>29</v>
      </c>
      <c r="CZ5" s="120">
        <f t="shared" si="25"/>
        <v>763</v>
      </c>
      <c r="DA5" s="120">
        <f t="shared" si="26"/>
        <v>544</v>
      </c>
      <c r="DB5" s="134">
        <f t="shared" si="27"/>
        <v>7.1355092116337795E-2</v>
      </c>
      <c r="DC5" s="134">
        <f t="shared" si="28"/>
        <v>8.9547325102880659E-2</v>
      </c>
    </row>
    <row r="6" spans="1:107" x14ac:dyDescent="0.25">
      <c r="A6" s="112" t="s">
        <v>30</v>
      </c>
      <c r="B6" s="112" t="s">
        <v>148</v>
      </c>
      <c r="C6" s="46">
        <v>0</v>
      </c>
      <c r="D6" s="46">
        <v>0</v>
      </c>
      <c r="E6" s="46">
        <v>0</v>
      </c>
      <c r="F6" s="46"/>
      <c r="G6" s="46"/>
      <c r="H6" s="46"/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50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3">
        <v>0</v>
      </c>
      <c r="AK6" s="44">
        <v>0</v>
      </c>
      <c r="AL6" s="44">
        <v>0</v>
      </c>
      <c r="AM6" s="45">
        <v>237.10000000000218</v>
      </c>
      <c r="AN6" s="45">
        <v>4</v>
      </c>
      <c r="AO6" s="45">
        <v>6266990.9200000018</v>
      </c>
      <c r="AP6" s="37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33"/>
      <c r="AZ6" s="33"/>
      <c r="BA6" s="33"/>
      <c r="BB6" s="33">
        <v>0</v>
      </c>
      <c r="BC6" s="33">
        <v>0</v>
      </c>
      <c r="BD6" s="33">
        <v>0</v>
      </c>
      <c r="BE6" s="34">
        <v>429.76000000000022</v>
      </c>
      <c r="BF6" s="34">
        <v>6</v>
      </c>
      <c r="BG6" s="34">
        <v>35419200</v>
      </c>
      <c r="BH6" s="35">
        <v>1193.5699999999979</v>
      </c>
      <c r="BI6" s="33">
        <v>18</v>
      </c>
      <c r="BJ6" s="35">
        <v>18648802.179999992</v>
      </c>
      <c r="BK6" s="36"/>
      <c r="BL6" s="36"/>
      <c r="BM6" s="36"/>
      <c r="BN6" s="33"/>
      <c r="BO6" s="33"/>
      <c r="BP6" s="33"/>
      <c r="BQ6" s="33">
        <v>644.48</v>
      </c>
      <c r="BR6" s="33">
        <v>9</v>
      </c>
      <c r="BS6" s="33">
        <v>30464471.799999997</v>
      </c>
      <c r="BT6" s="37"/>
      <c r="BW6">
        <v>908.08999999999924</v>
      </c>
      <c r="BX6">
        <v>13</v>
      </c>
      <c r="BY6">
        <v>21574731</v>
      </c>
      <c r="BZ6" s="120"/>
      <c r="CA6" s="120">
        <f t="shared" si="0"/>
        <v>0</v>
      </c>
      <c r="CB6" s="120">
        <f t="shared" si="1"/>
        <v>0</v>
      </c>
      <c r="CC6" s="120">
        <f t="shared" si="2"/>
        <v>0</v>
      </c>
      <c r="CD6" s="120">
        <f t="shared" si="3"/>
        <v>0</v>
      </c>
      <c r="CE6" s="120">
        <f t="shared" si="4"/>
        <v>0</v>
      </c>
      <c r="CF6" s="120">
        <f t="shared" si="5"/>
        <v>0</v>
      </c>
      <c r="CG6" s="120">
        <f t="shared" si="6"/>
        <v>0</v>
      </c>
      <c r="CH6" s="120">
        <f t="shared" si="7"/>
        <v>0</v>
      </c>
      <c r="CI6" s="120">
        <f t="shared" si="8"/>
        <v>0</v>
      </c>
      <c r="CJ6" s="120">
        <f t="shared" si="9"/>
        <v>0</v>
      </c>
      <c r="CK6" s="120">
        <f t="shared" si="10"/>
        <v>0</v>
      </c>
      <c r="CL6" s="120">
        <f t="shared" si="11"/>
        <v>0</v>
      </c>
      <c r="CM6" s="120">
        <f t="shared" si="12"/>
        <v>4</v>
      </c>
      <c r="CN6" s="120">
        <f t="shared" si="13"/>
        <v>0</v>
      </c>
      <c r="CO6" s="120">
        <f t="shared" si="14"/>
        <v>0</v>
      </c>
      <c r="CP6" s="120">
        <f t="shared" si="15"/>
        <v>0</v>
      </c>
      <c r="CQ6" s="120">
        <f t="shared" si="16"/>
        <v>0</v>
      </c>
      <c r="CR6" s="120">
        <f t="shared" si="17"/>
        <v>0</v>
      </c>
      <c r="CS6" s="120">
        <f t="shared" si="18"/>
        <v>6</v>
      </c>
      <c r="CT6" s="120">
        <f t="shared" si="19"/>
        <v>18</v>
      </c>
      <c r="CU6" s="120">
        <f t="shared" si="20"/>
        <v>0</v>
      </c>
      <c r="CV6" s="120">
        <f t="shared" si="21"/>
        <v>0</v>
      </c>
      <c r="CW6" s="120">
        <f t="shared" si="22"/>
        <v>9</v>
      </c>
      <c r="CX6" s="120">
        <f t="shared" si="23"/>
        <v>0</v>
      </c>
      <c r="CY6">
        <f t="shared" si="24"/>
        <v>13</v>
      </c>
      <c r="CZ6" s="120">
        <f t="shared" si="25"/>
        <v>4</v>
      </c>
      <c r="DA6" s="120">
        <f t="shared" si="26"/>
        <v>46</v>
      </c>
      <c r="DB6" s="134">
        <f t="shared" si="27"/>
        <v>3.7407649864397267E-4</v>
      </c>
      <c r="DC6" s="134">
        <f t="shared" si="28"/>
        <v>7.5720164609053495E-3</v>
      </c>
    </row>
    <row r="7" spans="1:107" x14ac:dyDescent="0.25">
      <c r="A7" s="114" t="s">
        <v>31</v>
      </c>
      <c r="B7" s="114" t="s">
        <v>133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51"/>
      <c r="Y7" s="46"/>
      <c r="Z7" s="46"/>
      <c r="AA7" s="46"/>
      <c r="AB7" s="46"/>
      <c r="AC7" s="46"/>
      <c r="AD7" s="46">
        <v>561.19999999999891</v>
      </c>
      <c r="AE7" s="46">
        <v>12</v>
      </c>
      <c r="AF7" s="46">
        <v>44971290</v>
      </c>
      <c r="AG7" s="46">
        <v>1425.1999999999989</v>
      </c>
      <c r="AH7" s="46">
        <v>35</v>
      </c>
      <c r="AI7" s="46">
        <v>100204500</v>
      </c>
      <c r="AJ7" s="43">
        <v>851.00000000000364</v>
      </c>
      <c r="AK7" s="44">
        <v>17</v>
      </c>
      <c r="AL7" s="44">
        <v>59780700</v>
      </c>
      <c r="AM7" s="45">
        <v>146.69999999999709</v>
      </c>
      <c r="AN7" s="45">
        <v>3</v>
      </c>
      <c r="AO7" s="45">
        <v>10843000</v>
      </c>
      <c r="AP7" s="37">
        <v>49.099999999998545</v>
      </c>
      <c r="AQ7">
        <v>1</v>
      </c>
      <c r="AR7">
        <v>3567000</v>
      </c>
      <c r="AS7">
        <v>28.800000000001091</v>
      </c>
      <c r="AT7">
        <v>1</v>
      </c>
      <c r="AU7">
        <v>2592000</v>
      </c>
      <c r="AV7">
        <v>56.400000000001455</v>
      </c>
      <c r="AW7">
        <v>1</v>
      </c>
      <c r="AX7">
        <v>3626000</v>
      </c>
      <c r="AY7" s="33"/>
      <c r="AZ7" s="33"/>
      <c r="BA7" s="33"/>
      <c r="BB7" s="33">
        <v>28.800000000001091</v>
      </c>
      <c r="BC7" s="33">
        <v>1</v>
      </c>
      <c r="BD7" s="33">
        <v>2952000</v>
      </c>
      <c r="BE7" s="52">
        <v>0</v>
      </c>
      <c r="BF7" s="52">
        <v>0</v>
      </c>
      <c r="BG7" s="52">
        <v>0</v>
      </c>
      <c r="BH7" s="35">
        <v>457.6</v>
      </c>
      <c r="BI7" s="33">
        <v>10</v>
      </c>
      <c r="BJ7" s="35">
        <v>42523000</v>
      </c>
      <c r="BK7" s="36">
        <v>644.60000000000207</v>
      </c>
      <c r="BL7" s="36">
        <v>18</v>
      </c>
      <c r="BM7" s="36">
        <v>61570000</v>
      </c>
      <c r="BN7" s="33">
        <v>1104.6000000000024</v>
      </c>
      <c r="BO7" s="33">
        <v>24</v>
      </c>
      <c r="BP7" s="33">
        <v>100532000</v>
      </c>
      <c r="BQ7" s="33">
        <v>1247.4999999999986</v>
      </c>
      <c r="BR7" s="33">
        <v>29</v>
      </c>
      <c r="BS7" s="33">
        <v>119338000</v>
      </c>
      <c r="BT7" s="37">
        <v>896.49999999999727</v>
      </c>
      <c r="BU7">
        <v>20</v>
      </c>
      <c r="BV7">
        <v>91098675</v>
      </c>
      <c r="BW7">
        <v>1493.9999999999991</v>
      </c>
      <c r="BX7">
        <v>41</v>
      </c>
      <c r="BY7">
        <v>161416300</v>
      </c>
      <c r="BZ7" s="120"/>
      <c r="CA7" s="120">
        <f t="shared" si="0"/>
        <v>0</v>
      </c>
      <c r="CB7" s="128">
        <f t="shared" si="1"/>
        <v>0</v>
      </c>
      <c r="CC7" s="128">
        <f t="shared" si="2"/>
        <v>0</v>
      </c>
      <c r="CD7" s="128">
        <f t="shared" si="3"/>
        <v>0</v>
      </c>
      <c r="CE7" s="128">
        <f t="shared" si="4"/>
        <v>0</v>
      </c>
      <c r="CF7" s="128">
        <f t="shared" si="5"/>
        <v>0</v>
      </c>
      <c r="CG7" s="128">
        <f t="shared" si="6"/>
        <v>0</v>
      </c>
      <c r="CH7" s="128">
        <f t="shared" si="7"/>
        <v>0</v>
      </c>
      <c r="CI7" s="128">
        <f t="shared" si="8"/>
        <v>0</v>
      </c>
      <c r="CJ7" s="128">
        <f t="shared" si="9"/>
        <v>12</v>
      </c>
      <c r="CK7" s="128">
        <f t="shared" si="10"/>
        <v>35</v>
      </c>
      <c r="CL7" s="128">
        <f t="shared" si="11"/>
        <v>17</v>
      </c>
      <c r="CM7" s="128">
        <f t="shared" si="12"/>
        <v>3</v>
      </c>
      <c r="CN7" s="128">
        <f t="shared" si="13"/>
        <v>1</v>
      </c>
      <c r="CO7" s="128">
        <f t="shared" si="14"/>
        <v>1</v>
      </c>
      <c r="CP7" s="128">
        <f t="shared" si="15"/>
        <v>1</v>
      </c>
      <c r="CQ7" s="128">
        <f t="shared" si="16"/>
        <v>0</v>
      </c>
      <c r="CR7" s="128">
        <f t="shared" si="17"/>
        <v>1</v>
      </c>
      <c r="CS7" s="128">
        <f t="shared" si="18"/>
        <v>0</v>
      </c>
      <c r="CT7" s="128">
        <f t="shared" si="19"/>
        <v>10</v>
      </c>
      <c r="CU7" s="128">
        <f t="shared" si="20"/>
        <v>18</v>
      </c>
      <c r="CV7" s="128">
        <f t="shared" si="21"/>
        <v>24</v>
      </c>
      <c r="CW7" s="128">
        <f t="shared" si="22"/>
        <v>29</v>
      </c>
      <c r="CX7" s="128">
        <f t="shared" si="23"/>
        <v>20</v>
      </c>
      <c r="CY7">
        <f t="shared" si="24"/>
        <v>41</v>
      </c>
      <c r="CZ7" s="120">
        <f t="shared" si="25"/>
        <v>67</v>
      </c>
      <c r="DA7" s="120">
        <f t="shared" si="26"/>
        <v>146</v>
      </c>
      <c r="DB7" s="134">
        <f t="shared" si="27"/>
        <v>6.2657813522865426E-3</v>
      </c>
      <c r="DC7" s="134">
        <f t="shared" si="28"/>
        <v>2.403292181069959E-2</v>
      </c>
    </row>
    <row r="8" spans="1:107" x14ac:dyDescent="0.25">
      <c r="A8" s="113" t="s">
        <v>32</v>
      </c>
      <c r="B8" s="113" t="s">
        <v>32</v>
      </c>
      <c r="C8" s="18">
        <v>1907.9600000000064</v>
      </c>
      <c r="D8" s="18">
        <v>46</v>
      </c>
      <c r="E8" s="18">
        <v>166.65875895999957</v>
      </c>
      <c r="F8" s="54">
        <v>758.36999999998807</v>
      </c>
      <c r="G8" s="18">
        <v>20</v>
      </c>
      <c r="H8" s="18">
        <v>64.232710520000452</v>
      </c>
      <c r="I8" s="18">
        <v>1812.7200000000012</v>
      </c>
      <c r="J8" s="18">
        <v>41</v>
      </c>
      <c r="K8" s="18">
        <v>151.92897637999963</v>
      </c>
      <c r="L8" s="53">
        <v>2422.5600000000341</v>
      </c>
      <c r="M8" s="18">
        <v>53</v>
      </c>
      <c r="N8" s="18">
        <v>205.95651512000038</v>
      </c>
      <c r="O8" s="18">
        <v>2022.7100000000137</v>
      </c>
      <c r="P8" s="18">
        <v>43</v>
      </c>
      <c r="Q8" s="55">
        <v>177.00603183999968</v>
      </c>
      <c r="R8" s="18">
        <v>1572.0299999999988</v>
      </c>
      <c r="S8" s="18">
        <v>31</v>
      </c>
      <c r="T8" s="18">
        <v>136.8547912199999</v>
      </c>
      <c r="U8" s="18">
        <v>1590.2200000000048</v>
      </c>
      <c r="V8" s="18">
        <v>34</v>
      </c>
      <c r="W8" s="56">
        <v>144.77593302999998</v>
      </c>
      <c r="X8" s="55">
        <v>1440.4000000000015</v>
      </c>
      <c r="Y8" s="18">
        <v>31</v>
      </c>
      <c r="Z8" s="18">
        <v>134.0171895</v>
      </c>
      <c r="AA8" s="18">
        <v>1876.6099999999788</v>
      </c>
      <c r="AB8" s="18">
        <v>40</v>
      </c>
      <c r="AC8" s="18">
        <v>184383216.63000011</v>
      </c>
      <c r="AD8" s="18">
        <v>4185.320000000007</v>
      </c>
      <c r="AE8" s="18">
        <v>98</v>
      </c>
      <c r="AF8" s="18">
        <v>390239029.66000009</v>
      </c>
      <c r="AG8" s="18">
        <v>969.93000000000029</v>
      </c>
      <c r="AH8" s="18">
        <v>20</v>
      </c>
      <c r="AI8" s="18">
        <v>96774278.839999914</v>
      </c>
      <c r="AJ8" s="57">
        <v>3132.7599999999911</v>
      </c>
      <c r="AK8" s="58">
        <v>59</v>
      </c>
      <c r="AL8" s="58">
        <v>304652928.16000009</v>
      </c>
      <c r="AM8" s="59">
        <v>2430.2700000000114</v>
      </c>
      <c r="AN8" s="59">
        <v>44</v>
      </c>
      <c r="AO8" s="59">
        <v>239099978.15999985</v>
      </c>
      <c r="AP8" s="60">
        <v>1252.3599999999933</v>
      </c>
      <c r="AQ8" s="61">
        <v>25</v>
      </c>
      <c r="AR8" s="61">
        <v>131017956.26999998</v>
      </c>
      <c r="AS8">
        <v>695.30000000002838</v>
      </c>
      <c r="AT8">
        <v>14</v>
      </c>
      <c r="AU8">
        <v>71520467.010000229</v>
      </c>
      <c r="AV8">
        <v>1933.139999999974</v>
      </c>
      <c r="AW8">
        <v>37</v>
      </c>
      <c r="AX8">
        <v>206357136</v>
      </c>
      <c r="AY8" s="33">
        <v>1525.7700000000114</v>
      </c>
      <c r="AZ8" s="33">
        <v>28</v>
      </c>
      <c r="BA8" s="33">
        <v>163557971.71999979</v>
      </c>
      <c r="BB8" s="33">
        <v>2003.2899999999718</v>
      </c>
      <c r="BC8" s="33">
        <v>40</v>
      </c>
      <c r="BD8" s="33">
        <v>228447067.59000015</v>
      </c>
      <c r="BE8" s="34">
        <v>3005.620000000039</v>
      </c>
      <c r="BF8" s="34">
        <v>57</v>
      </c>
      <c r="BG8" s="34">
        <v>335028060</v>
      </c>
      <c r="BH8" s="35">
        <v>961.1499999999869</v>
      </c>
      <c r="BI8" s="33">
        <v>16</v>
      </c>
      <c r="BJ8" s="35">
        <v>109039485</v>
      </c>
      <c r="BK8" s="36">
        <v>925.62000000000262</v>
      </c>
      <c r="BL8" s="36">
        <v>20</v>
      </c>
      <c r="BM8" s="36">
        <v>111450674.50999975</v>
      </c>
      <c r="BN8" s="33">
        <v>627.02000000001499</v>
      </c>
      <c r="BO8" s="33">
        <v>12</v>
      </c>
      <c r="BP8" s="33">
        <v>71276001</v>
      </c>
      <c r="BQ8" s="33">
        <v>1822.2499999999927</v>
      </c>
      <c r="BR8" s="33">
        <v>38</v>
      </c>
      <c r="BS8" s="33">
        <v>208746632</v>
      </c>
      <c r="BT8" s="37">
        <v>872.45999999998457</v>
      </c>
      <c r="BU8">
        <v>17</v>
      </c>
      <c r="BV8">
        <v>104333623</v>
      </c>
      <c r="BW8">
        <v>1130.5999999999949</v>
      </c>
      <c r="BX8">
        <v>23</v>
      </c>
      <c r="BY8">
        <v>146771915</v>
      </c>
      <c r="BZ8" s="120"/>
      <c r="CA8" s="120">
        <f t="shared" si="0"/>
        <v>46</v>
      </c>
      <c r="CB8" s="127">
        <f t="shared" si="1"/>
        <v>20</v>
      </c>
      <c r="CC8" s="127">
        <f t="shared" si="2"/>
        <v>41</v>
      </c>
      <c r="CD8" s="127">
        <f t="shared" si="3"/>
        <v>53</v>
      </c>
      <c r="CE8" s="127">
        <f t="shared" si="4"/>
        <v>43</v>
      </c>
      <c r="CF8" s="127">
        <f t="shared" si="5"/>
        <v>31</v>
      </c>
      <c r="CG8" s="127">
        <f t="shared" si="6"/>
        <v>34</v>
      </c>
      <c r="CH8" s="127">
        <f t="shared" si="7"/>
        <v>31</v>
      </c>
      <c r="CI8" s="127">
        <f t="shared" si="8"/>
        <v>40</v>
      </c>
      <c r="CJ8" s="127">
        <f t="shared" si="9"/>
        <v>98</v>
      </c>
      <c r="CK8" s="127">
        <f t="shared" si="10"/>
        <v>20</v>
      </c>
      <c r="CL8" s="127">
        <f t="shared" si="11"/>
        <v>59</v>
      </c>
      <c r="CM8" s="127">
        <f t="shared" si="12"/>
        <v>44</v>
      </c>
      <c r="CN8" s="127">
        <f t="shared" si="13"/>
        <v>25</v>
      </c>
      <c r="CO8" s="127">
        <f t="shared" si="14"/>
        <v>14</v>
      </c>
      <c r="CP8" s="127">
        <f t="shared" si="15"/>
        <v>37</v>
      </c>
      <c r="CQ8" s="127">
        <f t="shared" si="16"/>
        <v>28</v>
      </c>
      <c r="CR8" s="127">
        <f t="shared" si="17"/>
        <v>40</v>
      </c>
      <c r="CS8" s="127">
        <f t="shared" si="18"/>
        <v>57</v>
      </c>
      <c r="CT8" s="127">
        <f t="shared" si="19"/>
        <v>16</v>
      </c>
      <c r="CU8" s="127">
        <f t="shared" si="20"/>
        <v>20</v>
      </c>
      <c r="CV8" s="127">
        <f t="shared" si="21"/>
        <v>12</v>
      </c>
      <c r="CW8" s="127">
        <f t="shared" si="22"/>
        <v>38</v>
      </c>
      <c r="CX8" s="127">
        <f t="shared" si="23"/>
        <v>17</v>
      </c>
      <c r="CY8">
        <f t="shared" si="24"/>
        <v>23</v>
      </c>
      <c r="CZ8" s="120">
        <f t="shared" si="25"/>
        <v>514</v>
      </c>
      <c r="DA8" s="120">
        <f t="shared" si="26"/>
        <v>327</v>
      </c>
      <c r="DB8" s="134">
        <f t="shared" si="27"/>
        <v>4.8068830075750489E-2</v>
      </c>
      <c r="DC8" s="134">
        <f t="shared" si="28"/>
        <v>5.3827160493827159E-2</v>
      </c>
    </row>
    <row r="9" spans="1:107" x14ac:dyDescent="0.25">
      <c r="A9" s="114" t="s">
        <v>33</v>
      </c>
      <c r="B9" s="114" t="s">
        <v>33</v>
      </c>
      <c r="C9" s="46">
        <v>836.21000000001368</v>
      </c>
      <c r="D9" s="46">
        <v>13</v>
      </c>
      <c r="E9" s="46">
        <v>61.429139999999997</v>
      </c>
      <c r="F9" s="48">
        <v>1051.8199999999997</v>
      </c>
      <c r="G9" s="46">
        <v>13</v>
      </c>
      <c r="H9" s="46">
        <v>71.549364999999995</v>
      </c>
      <c r="I9" s="46">
        <v>361.10999999998239</v>
      </c>
      <c r="J9" s="46">
        <v>5</v>
      </c>
      <c r="K9" s="46">
        <v>24.398655000000002</v>
      </c>
      <c r="L9" s="47">
        <v>627.25</v>
      </c>
      <c r="M9" s="46">
        <v>9</v>
      </c>
      <c r="N9" s="46">
        <v>44.540579999999999</v>
      </c>
      <c r="O9" s="46">
        <v>550.17000000000553</v>
      </c>
      <c r="P9" s="46">
        <v>10</v>
      </c>
      <c r="Q9" s="49">
        <v>39.888244999999998</v>
      </c>
      <c r="R9" s="46">
        <v>755.38999999999942</v>
      </c>
      <c r="S9" s="46">
        <v>13</v>
      </c>
      <c r="T9" s="46">
        <v>54.251624999999997</v>
      </c>
      <c r="U9" s="46">
        <v>575.90999999999985</v>
      </c>
      <c r="V9" s="46">
        <v>10</v>
      </c>
      <c r="W9" s="50">
        <v>43.106315000000002</v>
      </c>
      <c r="X9" s="49">
        <v>1035.4800000000068</v>
      </c>
      <c r="Y9" s="46">
        <v>17</v>
      </c>
      <c r="Z9" s="46">
        <v>78.461979999999997</v>
      </c>
      <c r="AA9" s="46">
        <v>2262.4599999999846</v>
      </c>
      <c r="AB9" s="46">
        <v>38</v>
      </c>
      <c r="AC9" s="46">
        <v>165819905</v>
      </c>
      <c r="AD9" s="46">
        <v>2609.0399999999972</v>
      </c>
      <c r="AE9" s="46">
        <v>47</v>
      </c>
      <c r="AF9" s="46">
        <v>198262795</v>
      </c>
      <c r="AG9" s="46">
        <v>1991.0200000000041</v>
      </c>
      <c r="AH9" s="46">
        <v>36</v>
      </c>
      <c r="AI9" s="46">
        <v>153596030</v>
      </c>
      <c r="AJ9" s="43">
        <v>3391.9100000000108</v>
      </c>
      <c r="AK9" s="44">
        <v>66</v>
      </c>
      <c r="AL9" s="44">
        <v>271122228</v>
      </c>
      <c r="AM9" s="45">
        <v>2268.1100000000006</v>
      </c>
      <c r="AN9" s="45">
        <v>45</v>
      </c>
      <c r="AO9" s="45">
        <v>183405580</v>
      </c>
      <c r="AP9" s="37">
        <v>1033.6899999999951</v>
      </c>
      <c r="AQ9">
        <v>20</v>
      </c>
      <c r="AR9">
        <v>82916250</v>
      </c>
      <c r="AS9">
        <v>909.54000000000087</v>
      </c>
      <c r="AT9">
        <v>16</v>
      </c>
      <c r="AU9">
        <v>74361325</v>
      </c>
      <c r="AV9">
        <v>1186.9799999999886</v>
      </c>
      <c r="AW9">
        <v>25</v>
      </c>
      <c r="AX9">
        <v>101288060</v>
      </c>
      <c r="AY9" s="33">
        <v>1452.4200000000019</v>
      </c>
      <c r="AZ9" s="33">
        <v>28</v>
      </c>
      <c r="BA9" s="33">
        <v>120206650</v>
      </c>
      <c r="BB9" s="33">
        <v>1765.8199999999888</v>
      </c>
      <c r="BC9" s="33">
        <v>35</v>
      </c>
      <c r="BD9" s="33">
        <v>153472960</v>
      </c>
      <c r="BE9" s="34">
        <v>3880.5100000000057</v>
      </c>
      <c r="BF9" s="34">
        <v>77</v>
      </c>
      <c r="BG9" s="34">
        <v>343504840</v>
      </c>
      <c r="BH9" s="35">
        <v>1202.8499999999985</v>
      </c>
      <c r="BI9" s="33">
        <v>22</v>
      </c>
      <c r="BJ9" s="35">
        <v>102479310</v>
      </c>
      <c r="BK9" s="36">
        <v>1188.7100000000028</v>
      </c>
      <c r="BL9" s="36">
        <v>23</v>
      </c>
      <c r="BM9" s="36">
        <v>104788760</v>
      </c>
      <c r="BN9" s="33">
        <v>1693.3000000000029</v>
      </c>
      <c r="BO9" s="33">
        <v>34</v>
      </c>
      <c r="BP9" s="33">
        <v>153316680</v>
      </c>
      <c r="BQ9" s="33">
        <v>1398.1000000000004</v>
      </c>
      <c r="BR9" s="33">
        <v>29</v>
      </c>
      <c r="BS9" s="33">
        <v>125995100</v>
      </c>
      <c r="BT9" s="37">
        <v>746.19999999999345</v>
      </c>
      <c r="BU9">
        <v>16</v>
      </c>
      <c r="BV9">
        <v>68626100</v>
      </c>
      <c r="BW9">
        <v>933.70000000000437</v>
      </c>
      <c r="BX9">
        <v>19</v>
      </c>
      <c r="BY9">
        <v>86417400</v>
      </c>
      <c r="BZ9" s="120"/>
      <c r="CA9" s="120">
        <f t="shared" si="0"/>
        <v>13</v>
      </c>
      <c r="CB9" s="128">
        <f t="shared" si="1"/>
        <v>13</v>
      </c>
      <c r="CC9" s="128">
        <f t="shared" si="2"/>
        <v>5</v>
      </c>
      <c r="CD9" s="128">
        <f t="shared" si="3"/>
        <v>9</v>
      </c>
      <c r="CE9" s="128">
        <f t="shared" si="4"/>
        <v>10</v>
      </c>
      <c r="CF9" s="128">
        <f t="shared" si="5"/>
        <v>13</v>
      </c>
      <c r="CG9" s="128">
        <f t="shared" si="6"/>
        <v>10</v>
      </c>
      <c r="CH9" s="128">
        <f t="shared" si="7"/>
        <v>17</v>
      </c>
      <c r="CI9" s="128">
        <f t="shared" si="8"/>
        <v>38</v>
      </c>
      <c r="CJ9" s="128">
        <f t="shared" si="9"/>
        <v>47</v>
      </c>
      <c r="CK9" s="128">
        <f t="shared" si="10"/>
        <v>36</v>
      </c>
      <c r="CL9" s="128">
        <f t="shared" si="11"/>
        <v>66</v>
      </c>
      <c r="CM9" s="128">
        <f t="shared" si="12"/>
        <v>45</v>
      </c>
      <c r="CN9" s="128">
        <f t="shared" si="13"/>
        <v>20</v>
      </c>
      <c r="CO9" s="128">
        <f t="shared" si="14"/>
        <v>16</v>
      </c>
      <c r="CP9" s="128">
        <f t="shared" si="15"/>
        <v>25</v>
      </c>
      <c r="CQ9" s="128">
        <f t="shared" si="16"/>
        <v>28</v>
      </c>
      <c r="CR9" s="128">
        <f t="shared" si="17"/>
        <v>35</v>
      </c>
      <c r="CS9" s="128">
        <f t="shared" si="18"/>
        <v>77</v>
      </c>
      <c r="CT9" s="128">
        <f t="shared" si="19"/>
        <v>22</v>
      </c>
      <c r="CU9" s="128">
        <f t="shared" si="20"/>
        <v>23</v>
      </c>
      <c r="CV9" s="128">
        <f t="shared" si="21"/>
        <v>34</v>
      </c>
      <c r="CW9" s="128">
        <f t="shared" si="22"/>
        <v>29</v>
      </c>
      <c r="CX9" s="128">
        <f t="shared" si="23"/>
        <v>16</v>
      </c>
      <c r="CY9">
        <f t="shared" si="24"/>
        <v>19</v>
      </c>
      <c r="CZ9" s="120">
        <f t="shared" si="25"/>
        <v>309</v>
      </c>
      <c r="DA9" s="120">
        <f t="shared" si="26"/>
        <v>344</v>
      </c>
      <c r="DB9" s="134">
        <f t="shared" si="27"/>
        <v>2.889740952024689E-2</v>
      </c>
      <c r="DC9" s="134">
        <f t="shared" si="28"/>
        <v>5.6625514403292179E-2</v>
      </c>
    </row>
    <row r="10" spans="1:107" x14ac:dyDescent="0.25">
      <c r="A10" s="116" t="s">
        <v>34</v>
      </c>
      <c r="B10" s="116" t="s">
        <v>125</v>
      </c>
      <c r="C10" s="46">
        <v>0</v>
      </c>
      <c r="D10" s="46">
        <v>0</v>
      </c>
      <c r="E10" s="46">
        <v>0</v>
      </c>
      <c r="F10" s="46"/>
      <c r="G10" s="46"/>
      <c r="H10" s="46"/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>
        <v>0</v>
      </c>
      <c r="O10" s="46"/>
      <c r="P10" s="46"/>
      <c r="Q10" s="46"/>
      <c r="R10" s="46">
        <v>0</v>
      </c>
      <c r="S10" s="46">
        <v>0</v>
      </c>
      <c r="T10" s="46">
        <v>0</v>
      </c>
      <c r="U10" s="46">
        <v>48.509999999998399</v>
      </c>
      <c r="V10" s="46">
        <v>1</v>
      </c>
      <c r="W10" s="50">
        <v>4.3173899999999996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3">
        <v>0</v>
      </c>
      <c r="AK10" s="44">
        <v>0</v>
      </c>
      <c r="AL10" s="44">
        <v>0</v>
      </c>
      <c r="AM10" s="45">
        <v>1895.3500000000004</v>
      </c>
      <c r="AN10" s="45">
        <v>42</v>
      </c>
      <c r="AO10" s="45">
        <v>208938280</v>
      </c>
      <c r="AP10" s="37">
        <v>6186.1100000000115</v>
      </c>
      <c r="AQ10">
        <v>129</v>
      </c>
      <c r="AR10">
        <v>674587464</v>
      </c>
      <c r="AS10">
        <v>2728.1499999999814</v>
      </c>
      <c r="AT10">
        <v>56</v>
      </c>
      <c r="AU10">
        <v>306335142.5</v>
      </c>
      <c r="AV10">
        <v>1668.7800000000134</v>
      </c>
      <c r="AW10">
        <v>30</v>
      </c>
      <c r="AX10">
        <v>192276725</v>
      </c>
      <c r="AY10" s="33">
        <v>2286.630000000001</v>
      </c>
      <c r="AZ10" s="33">
        <v>43</v>
      </c>
      <c r="BA10" s="33">
        <v>262260152.5</v>
      </c>
      <c r="BB10" s="33">
        <v>1706.0799999999945</v>
      </c>
      <c r="BC10" s="33">
        <v>35</v>
      </c>
      <c r="BD10" s="33">
        <v>202730680</v>
      </c>
      <c r="BE10" s="34">
        <v>3173.5699999999852</v>
      </c>
      <c r="BF10" s="34">
        <v>56</v>
      </c>
      <c r="BG10" s="34">
        <v>374050410</v>
      </c>
      <c r="BH10" s="35">
        <v>594.79000000001906</v>
      </c>
      <c r="BI10" s="33">
        <v>11</v>
      </c>
      <c r="BJ10" s="35">
        <v>73148270</v>
      </c>
      <c r="BK10" s="36">
        <v>465.03000000000247</v>
      </c>
      <c r="BL10" s="36">
        <v>9</v>
      </c>
      <c r="BM10" s="36">
        <v>59460244.599999905</v>
      </c>
      <c r="BN10" s="33">
        <v>1108.3999999999942</v>
      </c>
      <c r="BO10" s="33">
        <v>20</v>
      </c>
      <c r="BP10" s="33">
        <v>139612546.75</v>
      </c>
      <c r="BQ10" s="33">
        <v>1584.0999999999949</v>
      </c>
      <c r="BR10" s="33">
        <v>28</v>
      </c>
      <c r="BS10" s="33">
        <v>201272680</v>
      </c>
      <c r="BT10" s="37">
        <v>797</v>
      </c>
      <c r="BU10">
        <v>14</v>
      </c>
      <c r="BV10">
        <v>103039816.86000013</v>
      </c>
      <c r="BW10">
        <v>529.07000000000335</v>
      </c>
      <c r="BX10">
        <v>7</v>
      </c>
      <c r="BY10">
        <v>67969450</v>
      </c>
      <c r="BZ10" s="120"/>
      <c r="CA10" s="120">
        <f t="shared" si="0"/>
        <v>0</v>
      </c>
      <c r="CB10" s="129">
        <f t="shared" si="1"/>
        <v>0</v>
      </c>
      <c r="CC10" s="129">
        <f t="shared" si="2"/>
        <v>0</v>
      </c>
      <c r="CD10" s="129">
        <f t="shared" si="3"/>
        <v>0</v>
      </c>
      <c r="CE10" s="129">
        <f t="shared" si="4"/>
        <v>0</v>
      </c>
      <c r="CF10" s="129">
        <f t="shared" si="5"/>
        <v>0</v>
      </c>
      <c r="CG10" s="129">
        <f t="shared" si="6"/>
        <v>1</v>
      </c>
      <c r="CH10" s="129">
        <f t="shared" si="7"/>
        <v>0</v>
      </c>
      <c r="CI10" s="129">
        <f t="shared" si="8"/>
        <v>0</v>
      </c>
      <c r="CJ10" s="129">
        <f t="shared" si="9"/>
        <v>0</v>
      </c>
      <c r="CK10" s="129">
        <f t="shared" si="10"/>
        <v>0</v>
      </c>
      <c r="CL10" s="129">
        <f t="shared" si="11"/>
        <v>0</v>
      </c>
      <c r="CM10" s="129">
        <f t="shared" si="12"/>
        <v>42</v>
      </c>
      <c r="CN10" s="129">
        <f t="shared" si="13"/>
        <v>129</v>
      </c>
      <c r="CO10" s="129">
        <f t="shared" si="14"/>
        <v>56</v>
      </c>
      <c r="CP10" s="129">
        <f t="shared" si="15"/>
        <v>30</v>
      </c>
      <c r="CQ10" s="129">
        <f t="shared" si="16"/>
        <v>43</v>
      </c>
      <c r="CR10" s="129">
        <f t="shared" si="17"/>
        <v>35</v>
      </c>
      <c r="CS10" s="129">
        <f t="shared" si="18"/>
        <v>56</v>
      </c>
      <c r="CT10" s="129">
        <f t="shared" si="19"/>
        <v>11</v>
      </c>
      <c r="CU10" s="129">
        <f t="shared" si="20"/>
        <v>9</v>
      </c>
      <c r="CV10" s="129">
        <f t="shared" si="21"/>
        <v>20</v>
      </c>
      <c r="CW10" s="129">
        <f t="shared" si="22"/>
        <v>28</v>
      </c>
      <c r="CX10" s="129">
        <f t="shared" si="23"/>
        <v>14</v>
      </c>
      <c r="CY10">
        <f t="shared" si="24"/>
        <v>7</v>
      </c>
      <c r="CZ10" s="120">
        <f t="shared" si="25"/>
        <v>43</v>
      </c>
      <c r="DA10" s="120">
        <f t="shared" si="26"/>
        <v>438</v>
      </c>
      <c r="DB10" s="134">
        <f t="shared" si="27"/>
        <v>4.0213223604227064E-3</v>
      </c>
      <c r="DC10" s="134">
        <f t="shared" si="28"/>
        <v>7.2098765432098769E-2</v>
      </c>
    </row>
    <row r="11" spans="1:107" x14ac:dyDescent="0.25">
      <c r="A11" s="116" t="s">
        <v>35</v>
      </c>
      <c r="B11" s="116" t="s">
        <v>130</v>
      </c>
      <c r="C11" s="46">
        <v>211.08999999999946</v>
      </c>
      <c r="D11" s="46">
        <v>3</v>
      </c>
      <c r="E11" s="46">
        <v>20.45054</v>
      </c>
      <c r="F11" s="46"/>
      <c r="G11" s="46"/>
      <c r="H11" s="46"/>
      <c r="I11" s="46">
        <v>270.54000000000224</v>
      </c>
      <c r="J11" s="46">
        <v>4</v>
      </c>
      <c r="K11" s="46">
        <v>25.728439999999999</v>
      </c>
      <c r="L11" s="47">
        <v>162.4699999999998</v>
      </c>
      <c r="M11" s="46">
        <v>2</v>
      </c>
      <c r="N11" s="46">
        <v>14.6646</v>
      </c>
      <c r="O11" s="46">
        <v>721.65999999999303</v>
      </c>
      <c r="P11" s="46">
        <v>6</v>
      </c>
      <c r="Q11" s="49">
        <v>38.393419999999999</v>
      </c>
      <c r="R11" s="46">
        <v>115.60000000000355</v>
      </c>
      <c r="S11" s="46">
        <v>6</v>
      </c>
      <c r="T11" s="46">
        <v>31.37445</v>
      </c>
      <c r="U11" s="46">
        <v>727.59000000001288</v>
      </c>
      <c r="V11" s="46">
        <v>12</v>
      </c>
      <c r="W11" s="50">
        <v>72.375500000000002</v>
      </c>
      <c r="X11" s="49">
        <v>441.11999999999853</v>
      </c>
      <c r="Y11" s="46">
        <v>7</v>
      </c>
      <c r="Z11" s="46">
        <v>46.16301</v>
      </c>
      <c r="AA11" s="46">
        <v>1120.9700000000066</v>
      </c>
      <c r="AB11" s="46">
        <v>18</v>
      </c>
      <c r="AC11" s="46">
        <v>105261530</v>
      </c>
      <c r="AD11" s="46">
        <v>1966.559999999974</v>
      </c>
      <c r="AE11" s="46">
        <v>33</v>
      </c>
      <c r="AF11" s="46">
        <v>203026880</v>
      </c>
      <c r="AG11" s="46">
        <v>460.38000000001193</v>
      </c>
      <c r="AH11" s="46">
        <v>8</v>
      </c>
      <c r="AI11" s="46">
        <v>52374150</v>
      </c>
      <c r="AJ11" s="43">
        <v>3351.4099999999835</v>
      </c>
      <c r="AK11" s="44">
        <v>36</v>
      </c>
      <c r="AL11" s="44">
        <v>249091460</v>
      </c>
      <c r="AM11" s="45">
        <v>1770.3100000000268</v>
      </c>
      <c r="AN11" s="45">
        <v>33</v>
      </c>
      <c r="AO11" s="45">
        <v>198346140</v>
      </c>
      <c r="AP11" s="37">
        <v>1989.4999999999745</v>
      </c>
      <c r="AQ11">
        <v>36</v>
      </c>
      <c r="AR11">
        <v>217244240</v>
      </c>
      <c r="AS11">
        <v>1228.1800000000258</v>
      </c>
      <c r="AT11">
        <v>22</v>
      </c>
      <c r="AU11">
        <v>136650760</v>
      </c>
      <c r="AV11">
        <v>2005.7299999999996</v>
      </c>
      <c r="AW11">
        <v>38</v>
      </c>
      <c r="AX11">
        <v>225046080</v>
      </c>
      <c r="AY11" s="33">
        <v>2462.4199999999946</v>
      </c>
      <c r="AZ11" s="33">
        <v>37</v>
      </c>
      <c r="BA11" s="33">
        <v>268956580</v>
      </c>
      <c r="BB11" s="33">
        <v>1175.5799999999908</v>
      </c>
      <c r="BC11" s="33">
        <v>20</v>
      </c>
      <c r="BD11" s="33">
        <v>137556654</v>
      </c>
      <c r="BE11" s="34">
        <v>1088.1599999999999</v>
      </c>
      <c r="BF11" s="34">
        <v>16</v>
      </c>
      <c r="BG11" s="34">
        <v>121467720</v>
      </c>
      <c r="BH11" s="35">
        <v>183.48999999999069</v>
      </c>
      <c r="BI11" s="33">
        <v>4</v>
      </c>
      <c r="BJ11" s="35">
        <v>29338030</v>
      </c>
      <c r="BK11" s="36">
        <v>162.46999999999753</v>
      </c>
      <c r="BL11" s="36">
        <v>2</v>
      </c>
      <c r="BM11" s="36">
        <v>17691160</v>
      </c>
      <c r="BN11" s="33">
        <v>839.75</v>
      </c>
      <c r="BO11" s="33">
        <v>14</v>
      </c>
      <c r="BP11" s="33">
        <v>97182030</v>
      </c>
      <c r="BQ11" s="33">
        <v>776.96000000001368</v>
      </c>
      <c r="BR11" s="33">
        <v>11</v>
      </c>
      <c r="BS11" s="33">
        <v>84692780</v>
      </c>
      <c r="BT11" s="37">
        <v>694.95999999999913</v>
      </c>
      <c r="BU11">
        <v>10</v>
      </c>
      <c r="BV11">
        <v>79919470</v>
      </c>
      <c r="BW11">
        <v>343.82999999999811</v>
      </c>
      <c r="BX11">
        <v>4</v>
      </c>
      <c r="BY11">
        <v>37762670</v>
      </c>
      <c r="BZ11" s="120"/>
      <c r="CA11" s="120">
        <f t="shared" si="0"/>
        <v>3</v>
      </c>
      <c r="CB11" s="129">
        <f t="shared" si="1"/>
        <v>0</v>
      </c>
      <c r="CC11" s="129">
        <f t="shared" si="2"/>
        <v>4</v>
      </c>
      <c r="CD11" s="129">
        <f t="shared" si="3"/>
        <v>2</v>
      </c>
      <c r="CE11" s="129">
        <f t="shared" si="4"/>
        <v>6</v>
      </c>
      <c r="CF11" s="129">
        <f t="shared" si="5"/>
        <v>6</v>
      </c>
      <c r="CG11" s="129">
        <f t="shared" si="6"/>
        <v>12</v>
      </c>
      <c r="CH11" s="129">
        <f t="shared" si="7"/>
        <v>7</v>
      </c>
      <c r="CI11" s="129">
        <f t="shared" si="8"/>
        <v>18</v>
      </c>
      <c r="CJ11" s="129">
        <f t="shared" si="9"/>
        <v>33</v>
      </c>
      <c r="CK11" s="129">
        <f t="shared" si="10"/>
        <v>8</v>
      </c>
      <c r="CL11" s="129">
        <f t="shared" si="11"/>
        <v>36</v>
      </c>
      <c r="CM11" s="129">
        <f t="shared" si="12"/>
        <v>33</v>
      </c>
      <c r="CN11" s="129">
        <f t="shared" si="13"/>
        <v>36</v>
      </c>
      <c r="CO11" s="129">
        <f t="shared" si="14"/>
        <v>22</v>
      </c>
      <c r="CP11" s="129">
        <f t="shared" si="15"/>
        <v>38</v>
      </c>
      <c r="CQ11" s="129">
        <f t="shared" si="16"/>
        <v>37</v>
      </c>
      <c r="CR11" s="129">
        <f t="shared" si="17"/>
        <v>20</v>
      </c>
      <c r="CS11" s="129">
        <f t="shared" si="18"/>
        <v>16</v>
      </c>
      <c r="CT11" s="129">
        <f t="shared" si="19"/>
        <v>4</v>
      </c>
      <c r="CU11" s="129">
        <f t="shared" si="20"/>
        <v>2</v>
      </c>
      <c r="CV11" s="129">
        <f t="shared" si="21"/>
        <v>14</v>
      </c>
      <c r="CW11" s="129">
        <f t="shared" si="22"/>
        <v>11</v>
      </c>
      <c r="CX11" s="129">
        <f t="shared" si="23"/>
        <v>10</v>
      </c>
      <c r="CY11">
        <f t="shared" si="24"/>
        <v>4</v>
      </c>
      <c r="CZ11" s="120">
        <f t="shared" si="25"/>
        <v>165</v>
      </c>
      <c r="DA11" s="120">
        <f t="shared" si="26"/>
        <v>214</v>
      </c>
      <c r="DB11" s="134">
        <f t="shared" si="27"/>
        <v>1.5430655569063874E-2</v>
      </c>
      <c r="DC11" s="134">
        <f t="shared" si="28"/>
        <v>3.5226337448559672E-2</v>
      </c>
    </row>
    <row r="12" spans="1:107" x14ac:dyDescent="0.25">
      <c r="A12" s="112" t="s">
        <v>36</v>
      </c>
      <c r="B12" s="112" t="s">
        <v>36</v>
      </c>
      <c r="C12" s="46"/>
      <c r="D12" s="46"/>
      <c r="E12" s="46"/>
      <c r="F12" s="48">
        <v>75.19</v>
      </c>
      <c r="G12" s="46">
        <v>1</v>
      </c>
      <c r="H12" s="46">
        <v>11002061</v>
      </c>
      <c r="I12" s="46">
        <v>612.00999999999976</v>
      </c>
      <c r="J12" s="46">
        <v>11</v>
      </c>
      <c r="K12" s="46">
        <v>105.908047</v>
      </c>
      <c r="L12" s="47">
        <v>4636.78999999999</v>
      </c>
      <c r="M12" s="46">
        <v>77</v>
      </c>
      <c r="N12" s="46">
        <v>832.83928200000003</v>
      </c>
      <c r="O12" s="46">
        <v>992.21000000000913</v>
      </c>
      <c r="P12" s="46">
        <v>16</v>
      </c>
      <c r="Q12" s="49">
        <v>180.61300399999999</v>
      </c>
      <c r="R12" s="46">
        <v>742.34000000000833</v>
      </c>
      <c r="S12" s="46">
        <v>10</v>
      </c>
      <c r="T12" s="46">
        <v>131.31951599999999</v>
      </c>
      <c r="U12" s="46">
        <v>604.79999999998654</v>
      </c>
      <c r="V12" s="46">
        <v>8</v>
      </c>
      <c r="W12" s="62">
        <v>112.597534</v>
      </c>
      <c r="X12" s="49">
        <v>469.69999999999709</v>
      </c>
      <c r="Y12" s="46">
        <v>6</v>
      </c>
      <c r="Z12" s="46">
        <v>81.080549000000005</v>
      </c>
      <c r="AA12" s="46">
        <v>644.82000000000244</v>
      </c>
      <c r="AB12" s="46">
        <v>10</v>
      </c>
      <c r="AC12" s="46">
        <v>127114436</v>
      </c>
      <c r="AD12" s="46">
        <v>5885.9800000000014</v>
      </c>
      <c r="AE12" s="46">
        <v>89</v>
      </c>
      <c r="AF12" s="46">
        <v>1027345285</v>
      </c>
      <c r="AG12" s="46">
        <v>1935.420000000011</v>
      </c>
      <c r="AH12" s="46">
        <v>30</v>
      </c>
      <c r="AI12" s="46">
        <v>339268685</v>
      </c>
      <c r="AJ12" s="43">
        <v>1113.9000000000087</v>
      </c>
      <c r="AK12" s="44">
        <v>17</v>
      </c>
      <c r="AL12" s="44">
        <v>224642888</v>
      </c>
      <c r="AM12" s="45">
        <v>3441.4199999999728</v>
      </c>
      <c r="AN12" s="45">
        <v>39</v>
      </c>
      <c r="AO12" s="45">
        <v>897924395</v>
      </c>
      <c r="AP12" s="37">
        <v>1199.2000000000116</v>
      </c>
      <c r="AQ12">
        <v>15</v>
      </c>
      <c r="AR12">
        <v>303591891</v>
      </c>
      <c r="AS12">
        <v>2464.4499999999898</v>
      </c>
      <c r="AT12">
        <v>28</v>
      </c>
      <c r="AU12">
        <v>661880005</v>
      </c>
      <c r="AV12">
        <v>415.34000000001834</v>
      </c>
      <c r="AW12">
        <v>6</v>
      </c>
      <c r="AX12">
        <v>98594041</v>
      </c>
      <c r="AY12" s="33">
        <v>513.55999999999403</v>
      </c>
      <c r="AZ12" s="33">
        <v>6</v>
      </c>
      <c r="BA12" s="33">
        <v>120155432</v>
      </c>
      <c r="BB12" s="33">
        <v>517.20999999999549</v>
      </c>
      <c r="BC12" s="33">
        <v>8</v>
      </c>
      <c r="BD12" s="33">
        <v>154448908</v>
      </c>
      <c r="BE12" s="34">
        <v>770.91000000000349</v>
      </c>
      <c r="BF12" s="34">
        <v>11</v>
      </c>
      <c r="BG12" s="34">
        <v>162884889</v>
      </c>
      <c r="BH12" s="35">
        <v>183.13000000000829</v>
      </c>
      <c r="BI12" s="33">
        <v>3</v>
      </c>
      <c r="BJ12" s="35">
        <v>40748162</v>
      </c>
      <c r="BK12" s="36">
        <v>163.70999999999549</v>
      </c>
      <c r="BL12" s="36">
        <v>3</v>
      </c>
      <c r="BM12" s="36">
        <v>55812779</v>
      </c>
      <c r="BN12" s="33">
        <v>733.38999999999942</v>
      </c>
      <c r="BO12" s="33">
        <v>10</v>
      </c>
      <c r="BP12" s="33">
        <v>156435229</v>
      </c>
      <c r="BQ12" s="33">
        <v>619.71000000000276</v>
      </c>
      <c r="BR12" s="33">
        <v>9</v>
      </c>
      <c r="BS12" s="33">
        <v>162371424</v>
      </c>
      <c r="BT12" s="37">
        <v>651.91000000000349</v>
      </c>
      <c r="BU12">
        <v>10</v>
      </c>
      <c r="BV12">
        <v>172416679</v>
      </c>
      <c r="BW12">
        <v>559.16999999999098</v>
      </c>
      <c r="BX12">
        <v>8</v>
      </c>
      <c r="BY12">
        <v>127879977</v>
      </c>
      <c r="BZ12" s="120"/>
      <c r="CA12" s="120">
        <f t="shared" si="0"/>
        <v>0</v>
      </c>
      <c r="CB12" s="120">
        <f t="shared" si="1"/>
        <v>1</v>
      </c>
      <c r="CC12" s="120">
        <f t="shared" si="2"/>
        <v>11</v>
      </c>
      <c r="CD12" s="120">
        <f t="shared" si="3"/>
        <v>77</v>
      </c>
      <c r="CE12" s="120">
        <f t="shared" si="4"/>
        <v>16</v>
      </c>
      <c r="CF12" s="120">
        <f t="shared" si="5"/>
        <v>10</v>
      </c>
      <c r="CG12" s="120">
        <f t="shared" si="6"/>
        <v>8</v>
      </c>
      <c r="CH12" s="120">
        <f t="shared" si="7"/>
        <v>6</v>
      </c>
      <c r="CI12" s="120">
        <f t="shared" si="8"/>
        <v>10</v>
      </c>
      <c r="CJ12" s="120">
        <f t="shared" si="9"/>
        <v>89</v>
      </c>
      <c r="CK12" s="120">
        <f t="shared" si="10"/>
        <v>30</v>
      </c>
      <c r="CL12" s="120">
        <f t="shared" si="11"/>
        <v>17</v>
      </c>
      <c r="CM12" s="120">
        <f t="shared" si="12"/>
        <v>39</v>
      </c>
      <c r="CN12" s="120">
        <f t="shared" si="13"/>
        <v>15</v>
      </c>
      <c r="CO12" s="120">
        <f t="shared" si="14"/>
        <v>28</v>
      </c>
      <c r="CP12" s="120">
        <f t="shared" si="15"/>
        <v>6</v>
      </c>
      <c r="CQ12" s="120">
        <f t="shared" si="16"/>
        <v>6</v>
      </c>
      <c r="CR12" s="120">
        <f t="shared" si="17"/>
        <v>8</v>
      </c>
      <c r="CS12" s="120">
        <f t="shared" si="18"/>
        <v>11</v>
      </c>
      <c r="CT12" s="120">
        <f t="shared" si="19"/>
        <v>3</v>
      </c>
      <c r="CU12" s="120">
        <f t="shared" si="20"/>
        <v>3</v>
      </c>
      <c r="CV12" s="120">
        <f t="shared" si="21"/>
        <v>10</v>
      </c>
      <c r="CW12" s="120">
        <f t="shared" si="22"/>
        <v>9</v>
      </c>
      <c r="CX12" s="120">
        <f t="shared" si="23"/>
        <v>10</v>
      </c>
      <c r="CY12">
        <f t="shared" si="24"/>
        <v>8</v>
      </c>
      <c r="CZ12" s="120">
        <f t="shared" si="25"/>
        <v>314</v>
      </c>
      <c r="DA12" s="120">
        <f t="shared" si="26"/>
        <v>117</v>
      </c>
      <c r="DB12" s="134">
        <f t="shared" si="27"/>
        <v>2.9365005143551857E-2</v>
      </c>
      <c r="DC12" s="134">
        <f t="shared" si="28"/>
        <v>1.9259259259259261E-2</v>
      </c>
    </row>
    <row r="13" spans="1:107" x14ac:dyDescent="0.25">
      <c r="A13" s="116" t="s">
        <v>37</v>
      </c>
      <c r="B13" s="116" t="s">
        <v>131</v>
      </c>
      <c r="C13" s="23">
        <v>429.49999999999045</v>
      </c>
      <c r="D13" s="23">
        <v>7</v>
      </c>
      <c r="E13" s="23">
        <v>41.46</v>
      </c>
      <c r="F13" s="23"/>
      <c r="G13" s="23"/>
      <c r="H13" s="23"/>
      <c r="I13" s="23">
        <v>1094.6800000000208</v>
      </c>
      <c r="J13" s="23">
        <v>17</v>
      </c>
      <c r="K13" s="23">
        <v>105.905</v>
      </c>
      <c r="L13" s="63">
        <v>534.22000000000116</v>
      </c>
      <c r="M13" s="23">
        <v>9</v>
      </c>
      <c r="N13" s="23">
        <v>52.52</v>
      </c>
      <c r="O13" s="23">
        <v>451.58999999998468</v>
      </c>
      <c r="P13" s="23">
        <v>8</v>
      </c>
      <c r="Q13" s="64">
        <v>46.068550000000002</v>
      </c>
      <c r="R13" s="23">
        <v>839.30000000000655</v>
      </c>
      <c r="S13" s="23">
        <v>13</v>
      </c>
      <c r="T13" s="23">
        <v>84.29</v>
      </c>
      <c r="U13" s="23">
        <v>970.93999999998596</v>
      </c>
      <c r="V13" s="23">
        <v>16</v>
      </c>
      <c r="W13" s="65">
        <v>91.757999999999996</v>
      </c>
      <c r="X13" s="64">
        <v>825.00000000000909</v>
      </c>
      <c r="Y13" s="23">
        <v>15</v>
      </c>
      <c r="Z13" s="23">
        <v>75.900000000000006</v>
      </c>
      <c r="AA13" s="23">
        <v>3577.279999999997</v>
      </c>
      <c r="AB13" s="23">
        <v>42</v>
      </c>
      <c r="AC13" s="23">
        <v>281342700</v>
      </c>
      <c r="AD13" s="23">
        <v>2201.7500000000073</v>
      </c>
      <c r="AE13" s="23">
        <v>29</v>
      </c>
      <c r="AF13" s="23">
        <v>206037000</v>
      </c>
      <c r="AG13" s="23">
        <v>1945.777500000002</v>
      </c>
      <c r="AH13" s="23">
        <v>27</v>
      </c>
      <c r="AI13" s="23">
        <v>184350150</v>
      </c>
      <c r="AJ13" s="43">
        <v>4323.9500000000044</v>
      </c>
      <c r="AK13" s="44">
        <v>60</v>
      </c>
      <c r="AL13" s="44">
        <v>409667000</v>
      </c>
      <c r="AM13" s="45">
        <v>1666.3799999999865</v>
      </c>
      <c r="AN13" s="45">
        <v>23</v>
      </c>
      <c r="AO13" s="45">
        <v>167094000</v>
      </c>
      <c r="AP13" s="37">
        <v>1826.1600000000035</v>
      </c>
      <c r="AQ13">
        <v>22</v>
      </c>
      <c r="AR13">
        <v>194130000</v>
      </c>
      <c r="AS13">
        <v>1514.5999999999913</v>
      </c>
      <c r="AT13">
        <v>25</v>
      </c>
      <c r="AU13">
        <v>171197000</v>
      </c>
      <c r="AV13">
        <v>1253.5400000000191</v>
      </c>
      <c r="AW13">
        <v>14</v>
      </c>
      <c r="AX13">
        <v>138782000</v>
      </c>
      <c r="AY13" s="33">
        <v>1117.339999999971</v>
      </c>
      <c r="AZ13" s="33">
        <v>15</v>
      </c>
      <c r="BA13" s="33">
        <v>131030000</v>
      </c>
      <c r="BB13" s="33">
        <v>1038.0500000000138</v>
      </c>
      <c r="BC13" s="33">
        <v>15</v>
      </c>
      <c r="BD13" s="33">
        <v>128480000</v>
      </c>
      <c r="BE13" s="34">
        <v>1441.9300000000076</v>
      </c>
      <c r="BF13" s="34">
        <v>15</v>
      </c>
      <c r="BG13" s="34">
        <v>158130000</v>
      </c>
      <c r="BH13" s="35">
        <v>1172.6599999999999</v>
      </c>
      <c r="BI13" s="33">
        <v>13</v>
      </c>
      <c r="BJ13" s="35">
        <v>136240000</v>
      </c>
      <c r="BK13" s="36">
        <v>638.7799999999952</v>
      </c>
      <c r="BL13" s="36">
        <v>10</v>
      </c>
      <c r="BM13" s="36">
        <v>82321000</v>
      </c>
      <c r="BN13" s="33">
        <v>700.94999999999709</v>
      </c>
      <c r="BO13" s="33">
        <v>12</v>
      </c>
      <c r="BP13" s="33">
        <v>96017000</v>
      </c>
      <c r="BQ13" s="33">
        <v>810.55000000000291</v>
      </c>
      <c r="BR13" s="33">
        <v>10</v>
      </c>
      <c r="BS13" s="33">
        <v>100750000</v>
      </c>
      <c r="BT13" s="37">
        <v>614.36000000000786</v>
      </c>
      <c r="BU13">
        <v>10</v>
      </c>
      <c r="BV13">
        <v>82316000</v>
      </c>
      <c r="BW13">
        <v>671.22999999998865</v>
      </c>
      <c r="BX13">
        <v>10</v>
      </c>
      <c r="BY13">
        <v>91527000</v>
      </c>
      <c r="BZ13" s="120"/>
      <c r="CA13" s="120">
        <f t="shared" si="0"/>
        <v>7</v>
      </c>
      <c r="CB13" s="129">
        <f t="shared" si="1"/>
        <v>0</v>
      </c>
      <c r="CC13" s="129">
        <f t="shared" si="2"/>
        <v>17</v>
      </c>
      <c r="CD13" s="129">
        <f t="shared" si="3"/>
        <v>9</v>
      </c>
      <c r="CE13" s="129">
        <f t="shared" si="4"/>
        <v>8</v>
      </c>
      <c r="CF13" s="129">
        <f t="shared" si="5"/>
        <v>13</v>
      </c>
      <c r="CG13" s="129">
        <f t="shared" si="6"/>
        <v>16</v>
      </c>
      <c r="CH13" s="129">
        <f t="shared" si="7"/>
        <v>15</v>
      </c>
      <c r="CI13" s="129">
        <f t="shared" si="8"/>
        <v>42</v>
      </c>
      <c r="CJ13" s="129">
        <f t="shared" si="9"/>
        <v>29</v>
      </c>
      <c r="CK13" s="129">
        <f t="shared" si="10"/>
        <v>27</v>
      </c>
      <c r="CL13" s="129">
        <f t="shared" si="11"/>
        <v>60</v>
      </c>
      <c r="CM13" s="129">
        <f t="shared" si="12"/>
        <v>23</v>
      </c>
      <c r="CN13" s="129">
        <f t="shared" si="13"/>
        <v>22</v>
      </c>
      <c r="CO13" s="129">
        <f t="shared" si="14"/>
        <v>25</v>
      </c>
      <c r="CP13" s="129">
        <f t="shared" si="15"/>
        <v>14</v>
      </c>
      <c r="CQ13" s="129">
        <f t="shared" si="16"/>
        <v>15</v>
      </c>
      <c r="CR13" s="129">
        <f t="shared" si="17"/>
        <v>15</v>
      </c>
      <c r="CS13" s="129">
        <f t="shared" si="18"/>
        <v>15</v>
      </c>
      <c r="CT13" s="129">
        <f t="shared" si="19"/>
        <v>13</v>
      </c>
      <c r="CU13" s="129">
        <f t="shared" si="20"/>
        <v>10</v>
      </c>
      <c r="CV13" s="129">
        <f t="shared" si="21"/>
        <v>12</v>
      </c>
      <c r="CW13" s="129">
        <f t="shared" si="22"/>
        <v>10</v>
      </c>
      <c r="CX13" s="129">
        <f t="shared" si="23"/>
        <v>10</v>
      </c>
      <c r="CY13">
        <f t="shared" si="24"/>
        <v>10</v>
      </c>
      <c r="CZ13" s="120">
        <f t="shared" si="25"/>
        <v>259</v>
      </c>
      <c r="DA13" s="120">
        <f t="shared" si="26"/>
        <v>171</v>
      </c>
      <c r="DB13" s="134">
        <f t="shared" si="27"/>
        <v>2.4221453287197232E-2</v>
      </c>
      <c r="DC13" s="134">
        <f t="shared" si="28"/>
        <v>2.8148148148148148E-2</v>
      </c>
    </row>
    <row r="14" spans="1:107" x14ac:dyDescent="0.25">
      <c r="A14" s="112" t="s">
        <v>38</v>
      </c>
      <c r="B14" s="112" t="s">
        <v>128</v>
      </c>
      <c r="C14" s="46">
        <v>0</v>
      </c>
      <c r="D14" s="46">
        <v>0</v>
      </c>
      <c r="E14" s="46">
        <v>0</v>
      </c>
      <c r="F14" s="46"/>
      <c r="G14" s="46"/>
      <c r="H14" s="46"/>
      <c r="I14" s="46">
        <v>0</v>
      </c>
      <c r="J14" s="46">
        <v>0</v>
      </c>
      <c r="K14" s="46">
        <v>0</v>
      </c>
      <c r="L14" s="46"/>
      <c r="M14" s="46"/>
      <c r="N14" s="46"/>
      <c r="O14" s="46"/>
      <c r="P14" s="46"/>
      <c r="Q14" s="46"/>
      <c r="R14" s="46">
        <v>150.59000000000015</v>
      </c>
      <c r="S14" s="46">
        <v>0</v>
      </c>
      <c r="T14" s="46">
        <v>20.17906</v>
      </c>
      <c r="U14" s="46">
        <v>53.269999999999953</v>
      </c>
      <c r="V14" s="46">
        <v>2</v>
      </c>
      <c r="W14" s="50">
        <v>7.2249999999999996</v>
      </c>
      <c r="X14" s="46"/>
      <c r="Y14" s="46"/>
      <c r="Z14" s="46"/>
      <c r="AA14" s="46">
        <v>106.67999999999986</v>
      </c>
      <c r="AB14" s="46">
        <v>3</v>
      </c>
      <c r="AC14" s="46">
        <v>15870733</v>
      </c>
      <c r="AD14" s="46">
        <v>317.5600000000004</v>
      </c>
      <c r="AE14" s="46">
        <v>7</v>
      </c>
      <c r="AF14" s="46">
        <v>46569122</v>
      </c>
      <c r="AG14" s="46">
        <v>232.10000000000014</v>
      </c>
      <c r="AH14" s="46">
        <v>5</v>
      </c>
      <c r="AI14" s="46">
        <v>35726010</v>
      </c>
      <c r="AJ14" s="43">
        <v>1228.1399999999996</v>
      </c>
      <c r="AK14" s="44">
        <v>23</v>
      </c>
      <c r="AL14" s="44">
        <v>187089100</v>
      </c>
      <c r="AM14" s="45">
        <v>669.54999999999927</v>
      </c>
      <c r="AN14" s="45">
        <v>14</v>
      </c>
      <c r="AO14" s="45">
        <v>107347903</v>
      </c>
      <c r="AP14" s="37">
        <v>2652.0299999999988</v>
      </c>
      <c r="AQ14">
        <v>54</v>
      </c>
      <c r="AR14">
        <v>388766481</v>
      </c>
      <c r="AS14">
        <v>488.57000000000153</v>
      </c>
      <c r="AT14">
        <v>6</v>
      </c>
      <c r="AU14">
        <v>81048820</v>
      </c>
      <c r="AV14">
        <v>1108</v>
      </c>
      <c r="AW14">
        <v>19</v>
      </c>
      <c r="AX14">
        <v>172771747</v>
      </c>
      <c r="AY14" s="33">
        <v>792.78000000000247</v>
      </c>
      <c r="AZ14" s="33">
        <v>17</v>
      </c>
      <c r="BA14" s="33">
        <v>128776620</v>
      </c>
      <c r="BB14" s="33">
        <v>1834.8899999999794</v>
      </c>
      <c r="BC14" s="33">
        <v>31</v>
      </c>
      <c r="BD14" s="33">
        <v>299700165</v>
      </c>
      <c r="BE14" s="34">
        <v>2327.2800000000079</v>
      </c>
      <c r="BF14" s="34">
        <v>43</v>
      </c>
      <c r="BG14" s="34">
        <v>390639926</v>
      </c>
      <c r="BH14" s="35">
        <v>716.30999999999949</v>
      </c>
      <c r="BI14" s="33">
        <v>12</v>
      </c>
      <c r="BJ14" s="35">
        <v>121815753</v>
      </c>
      <c r="BK14" s="36">
        <v>521.6600000000326</v>
      </c>
      <c r="BL14" s="36">
        <v>10</v>
      </c>
      <c r="BM14" s="36">
        <v>90519291</v>
      </c>
      <c r="BN14" s="33">
        <v>544.21999999997934</v>
      </c>
      <c r="BO14" s="33">
        <v>11</v>
      </c>
      <c r="BP14" s="33">
        <v>99178646</v>
      </c>
      <c r="BQ14" s="33">
        <v>407.36999999999352</v>
      </c>
      <c r="BR14" s="33">
        <v>6</v>
      </c>
      <c r="BS14" s="33">
        <v>68380570</v>
      </c>
      <c r="BT14" s="37">
        <v>560.72000000001754</v>
      </c>
      <c r="BU14">
        <v>10</v>
      </c>
      <c r="BV14">
        <v>103435604</v>
      </c>
      <c r="BW14">
        <v>731.27999999998428</v>
      </c>
      <c r="BX14">
        <v>12</v>
      </c>
      <c r="BY14">
        <v>134591610</v>
      </c>
      <c r="BZ14" s="120"/>
      <c r="CA14" s="120">
        <f t="shared" si="0"/>
        <v>0</v>
      </c>
      <c r="CB14" s="120">
        <f t="shared" si="1"/>
        <v>0</v>
      </c>
      <c r="CC14" s="120">
        <f t="shared" si="2"/>
        <v>0</v>
      </c>
      <c r="CD14" s="120">
        <f t="shared" si="3"/>
        <v>0</v>
      </c>
      <c r="CE14" s="120">
        <f t="shared" si="4"/>
        <v>0</v>
      </c>
      <c r="CF14" s="120">
        <f t="shared" si="5"/>
        <v>0</v>
      </c>
      <c r="CG14" s="120">
        <f t="shared" si="6"/>
        <v>2</v>
      </c>
      <c r="CH14" s="120">
        <f t="shared" si="7"/>
        <v>0</v>
      </c>
      <c r="CI14" s="120">
        <f t="shared" si="8"/>
        <v>3</v>
      </c>
      <c r="CJ14" s="120">
        <f t="shared" si="9"/>
        <v>7</v>
      </c>
      <c r="CK14" s="120">
        <f t="shared" si="10"/>
        <v>5</v>
      </c>
      <c r="CL14" s="120">
        <f t="shared" si="11"/>
        <v>23</v>
      </c>
      <c r="CM14" s="120">
        <f t="shared" si="12"/>
        <v>14</v>
      </c>
      <c r="CN14" s="120">
        <f t="shared" si="13"/>
        <v>54</v>
      </c>
      <c r="CO14" s="120">
        <f t="shared" si="14"/>
        <v>6</v>
      </c>
      <c r="CP14" s="120">
        <f t="shared" si="15"/>
        <v>19</v>
      </c>
      <c r="CQ14" s="120">
        <f t="shared" si="16"/>
        <v>17</v>
      </c>
      <c r="CR14" s="120">
        <f t="shared" si="17"/>
        <v>31</v>
      </c>
      <c r="CS14" s="120">
        <f t="shared" si="18"/>
        <v>43</v>
      </c>
      <c r="CT14" s="120">
        <f t="shared" si="19"/>
        <v>12</v>
      </c>
      <c r="CU14" s="120">
        <f t="shared" si="20"/>
        <v>10</v>
      </c>
      <c r="CV14" s="120">
        <f t="shared" si="21"/>
        <v>11</v>
      </c>
      <c r="CW14" s="120">
        <f t="shared" si="22"/>
        <v>6</v>
      </c>
      <c r="CX14" s="120">
        <f t="shared" si="23"/>
        <v>10</v>
      </c>
      <c r="CY14">
        <f t="shared" si="24"/>
        <v>12</v>
      </c>
      <c r="CZ14" s="120">
        <f t="shared" si="25"/>
        <v>54</v>
      </c>
      <c r="DA14" s="120">
        <f t="shared" si="26"/>
        <v>231</v>
      </c>
      <c r="DB14" s="134">
        <f t="shared" si="27"/>
        <v>5.0500327316936313E-3</v>
      </c>
      <c r="DC14" s="134">
        <f t="shared" si="28"/>
        <v>3.8024691358024693E-2</v>
      </c>
    </row>
    <row r="15" spans="1:107" x14ac:dyDescent="0.25">
      <c r="A15" s="112" t="s">
        <v>39</v>
      </c>
      <c r="B15" s="112" t="s">
        <v>141</v>
      </c>
      <c r="C15" s="46">
        <v>0</v>
      </c>
      <c r="D15" s="46">
        <v>0</v>
      </c>
      <c r="E15" s="46">
        <v>0</v>
      </c>
      <c r="F15" s="46"/>
      <c r="G15" s="46"/>
      <c r="H15" s="46"/>
      <c r="I15" s="46">
        <v>81.810000000000073</v>
      </c>
      <c r="J15" s="46">
        <v>1</v>
      </c>
      <c r="K15" s="46">
        <v>9.4081499999999991</v>
      </c>
      <c r="L15" s="46">
        <v>0</v>
      </c>
      <c r="M15" s="46">
        <v>0</v>
      </c>
      <c r="N15" s="46">
        <v>0</v>
      </c>
      <c r="O15" s="46">
        <v>108.63999999999933</v>
      </c>
      <c r="P15" s="46">
        <v>1</v>
      </c>
      <c r="Q15" s="49">
        <v>10.835136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50">
        <v>0</v>
      </c>
      <c r="X15" s="46">
        <v>0</v>
      </c>
      <c r="Y15" s="46">
        <v>0</v>
      </c>
      <c r="Z15" s="46">
        <v>0</v>
      </c>
      <c r="AA15" s="46">
        <v>268.71000000000049</v>
      </c>
      <c r="AB15" s="46">
        <v>3</v>
      </c>
      <c r="AC15" s="46">
        <v>26871000</v>
      </c>
      <c r="AD15" s="46">
        <v>0</v>
      </c>
      <c r="AE15" s="46">
        <v>0</v>
      </c>
      <c r="AF15" s="46">
        <v>0</v>
      </c>
      <c r="AG15" s="46">
        <v>76.979999999999848</v>
      </c>
      <c r="AH15" s="46">
        <v>1</v>
      </c>
      <c r="AI15" s="46">
        <v>7698000</v>
      </c>
      <c r="AJ15" s="43">
        <v>273.32000000000062</v>
      </c>
      <c r="AK15" s="44">
        <v>5</v>
      </c>
      <c r="AL15" s="44">
        <v>21944000</v>
      </c>
      <c r="AM15" s="45">
        <v>226.22999999999956</v>
      </c>
      <c r="AN15" s="45">
        <v>3</v>
      </c>
      <c r="AO15" s="45">
        <v>24360250</v>
      </c>
      <c r="AP15" s="37">
        <v>273.14999999999986</v>
      </c>
      <c r="AQ15">
        <v>4</v>
      </c>
      <c r="AR15">
        <v>32699586</v>
      </c>
      <c r="AS15">
        <v>698.8799999999967</v>
      </c>
      <c r="AT15">
        <v>10</v>
      </c>
      <c r="AU15">
        <v>89774945</v>
      </c>
      <c r="AV15">
        <v>632.30000000000564</v>
      </c>
      <c r="AW15">
        <v>10</v>
      </c>
      <c r="AX15">
        <v>73995248</v>
      </c>
      <c r="AY15" s="33">
        <v>461.4199999999978</v>
      </c>
      <c r="AZ15" s="33">
        <v>6</v>
      </c>
      <c r="BA15" s="33">
        <v>55586130</v>
      </c>
      <c r="BB15" s="33">
        <v>1178.2099999999969</v>
      </c>
      <c r="BC15" s="33">
        <v>18</v>
      </c>
      <c r="BD15" s="33">
        <v>139459861</v>
      </c>
      <c r="BE15" s="34">
        <v>928.74000000000342</v>
      </c>
      <c r="BF15" s="34">
        <v>17</v>
      </c>
      <c r="BG15" s="34">
        <v>116189401</v>
      </c>
      <c r="BH15" s="35">
        <v>0</v>
      </c>
      <c r="BI15" s="33">
        <v>0</v>
      </c>
      <c r="BJ15" s="35">
        <v>0</v>
      </c>
      <c r="BK15" s="36">
        <v>699.84999999999945</v>
      </c>
      <c r="BL15" s="36">
        <v>11</v>
      </c>
      <c r="BM15" s="36">
        <v>91865259</v>
      </c>
      <c r="BN15" s="33">
        <v>148.49999999999818</v>
      </c>
      <c r="BO15" s="33">
        <v>1</v>
      </c>
      <c r="BP15" s="33">
        <v>24097920</v>
      </c>
      <c r="BQ15" s="33"/>
      <c r="BR15" s="33"/>
      <c r="BS15" s="33"/>
      <c r="BT15" s="37">
        <v>804.74000000000888</v>
      </c>
      <c r="BU15">
        <v>10</v>
      </c>
      <c r="BV15">
        <v>113004075</v>
      </c>
      <c r="BW15">
        <v>0</v>
      </c>
      <c r="BX15">
        <v>0</v>
      </c>
      <c r="BY15">
        <v>0</v>
      </c>
      <c r="BZ15" s="120"/>
      <c r="CA15" s="120">
        <f t="shared" si="0"/>
        <v>0</v>
      </c>
      <c r="CB15" s="120">
        <f t="shared" si="1"/>
        <v>0</v>
      </c>
      <c r="CC15" s="120">
        <f t="shared" si="2"/>
        <v>1</v>
      </c>
      <c r="CD15" s="120">
        <f t="shared" si="3"/>
        <v>0</v>
      </c>
      <c r="CE15" s="120">
        <f t="shared" si="4"/>
        <v>1</v>
      </c>
      <c r="CF15" s="120">
        <f t="shared" si="5"/>
        <v>0</v>
      </c>
      <c r="CG15" s="120">
        <f t="shared" si="6"/>
        <v>0</v>
      </c>
      <c r="CH15" s="120">
        <f t="shared" si="7"/>
        <v>0</v>
      </c>
      <c r="CI15" s="120">
        <f t="shared" si="8"/>
        <v>3</v>
      </c>
      <c r="CJ15" s="120">
        <f t="shared" si="9"/>
        <v>0</v>
      </c>
      <c r="CK15" s="120">
        <f t="shared" si="10"/>
        <v>1</v>
      </c>
      <c r="CL15" s="120">
        <f t="shared" si="11"/>
        <v>5</v>
      </c>
      <c r="CM15" s="120">
        <f t="shared" si="12"/>
        <v>3</v>
      </c>
      <c r="CN15" s="120">
        <f t="shared" si="13"/>
        <v>4</v>
      </c>
      <c r="CO15" s="120">
        <f t="shared" si="14"/>
        <v>10</v>
      </c>
      <c r="CP15" s="120">
        <f t="shared" si="15"/>
        <v>10</v>
      </c>
      <c r="CQ15" s="120">
        <f t="shared" si="16"/>
        <v>6</v>
      </c>
      <c r="CR15" s="120">
        <f t="shared" si="17"/>
        <v>18</v>
      </c>
      <c r="CS15" s="120">
        <f t="shared" si="18"/>
        <v>17</v>
      </c>
      <c r="CT15" s="120">
        <f t="shared" si="19"/>
        <v>0</v>
      </c>
      <c r="CU15" s="120">
        <f t="shared" si="20"/>
        <v>11</v>
      </c>
      <c r="CV15" s="120">
        <f t="shared" si="21"/>
        <v>1</v>
      </c>
      <c r="CW15" s="120">
        <f t="shared" si="22"/>
        <v>0</v>
      </c>
      <c r="CX15" s="120">
        <f t="shared" si="23"/>
        <v>10</v>
      </c>
      <c r="CY15">
        <f t="shared" si="24"/>
        <v>0</v>
      </c>
      <c r="CZ15" s="120">
        <f t="shared" si="25"/>
        <v>14</v>
      </c>
      <c r="DA15" s="120">
        <f t="shared" si="26"/>
        <v>87</v>
      </c>
      <c r="DB15" s="134">
        <f t="shared" si="27"/>
        <v>1.3092677452539044E-3</v>
      </c>
      <c r="DC15" s="134">
        <f t="shared" si="28"/>
        <v>1.4320987654320988E-2</v>
      </c>
    </row>
    <row r="16" spans="1:107" x14ac:dyDescent="0.25">
      <c r="A16" s="116" t="s">
        <v>40</v>
      </c>
      <c r="B16" s="116" t="s">
        <v>132</v>
      </c>
      <c r="C16" s="46">
        <v>439.16000000000008</v>
      </c>
      <c r="D16" s="46">
        <v>11</v>
      </c>
      <c r="E16" s="46">
        <v>37.528686999999998</v>
      </c>
      <c r="F16" s="48">
        <v>317.77999999999997</v>
      </c>
      <c r="G16" s="46">
        <v>9</v>
      </c>
      <c r="H16" s="46">
        <v>27.260961999999999</v>
      </c>
      <c r="I16" s="46">
        <v>423.79999999999882</v>
      </c>
      <c r="J16" s="46">
        <v>13</v>
      </c>
      <c r="K16" s="46">
        <v>35.427312000000001</v>
      </c>
      <c r="L16" s="47">
        <v>1656.2200000000075</v>
      </c>
      <c r="M16" s="46">
        <v>38</v>
      </c>
      <c r="N16" s="46">
        <v>138.25220200000001</v>
      </c>
      <c r="O16" s="46">
        <v>886.42999999998847</v>
      </c>
      <c r="P16" s="46">
        <v>20</v>
      </c>
      <c r="Q16" s="49">
        <v>75.852594999999994</v>
      </c>
      <c r="R16" s="46">
        <v>1321.5900000000083</v>
      </c>
      <c r="S16" s="46">
        <v>30</v>
      </c>
      <c r="T16" s="46">
        <v>107.832277</v>
      </c>
      <c r="U16" s="46">
        <v>1142.7599999999875</v>
      </c>
      <c r="V16" s="46">
        <v>25</v>
      </c>
      <c r="W16" s="50">
        <v>95.811271000000005</v>
      </c>
      <c r="X16" s="49">
        <v>2464.8699999999953</v>
      </c>
      <c r="Y16" s="46">
        <v>57</v>
      </c>
      <c r="Z16" s="46">
        <v>208.426433</v>
      </c>
      <c r="AA16" s="46">
        <v>2396.0800000000108</v>
      </c>
      <c r="AB16" s="46">
        <v>62</v>
      </c>
      <c r="AC16" s="46">
        <v>218327975</v>
      </c>
      <c r="AD16" s="46">
        <v>2930.340000000022</v>
      </c>
      <c r="AE16" s="46">
        <v>70</v>
      </c>
      <c r="AF16" s="46">
        <v>269631607</v>
      </c>
      <c r="AG16" s="46">
        <v>1822.5899999999674</v>
      </c>
      <c r="AH16" s="46">
        <v>47</v>
      </c>
      <c r="AI16" s="46">
        <v>168698096</v>
      </c>
      <c r="AJ16" s="43">
        <v>2490.9700000000157</v>
      </c>
      <c r="AK16" s="44">
        <v>58</v>
      </c>
      <c r="AL16" s="44">
        <v>231654018</v>
      </c>
      <c r="AM16" s="45">
        <v>1669.7799999999916</v>
      </c>
      <c r="AN16" s="45">
        <v>41</v>
      </c>
      <c r="AO16" s="45">
        <v>158696938</v>
      </c>
      <c r="AP16" s="37">
        <v>1269.3000000000065</v>
      </c>
      <c r="AQ16">
        <v>24</v>
      </c>
      <c r="AR16">
        <v>118540781</v>
      </c>
      <c r="AS16">
        <v>439.87999999999738</v>
      </c>
      <c r="AT16">
        <v>9</v>
      </c>
      <c r="AU16">
        <v>42090042</v>
      </c>
      <c r="AV16">
        <v>899.2300000000032</v>
      </c>
      <c r="AW16">
        <v>20</v>
      </c>
      <c r="AX16">
        <v>86274577</v>
      </c>
      <c r="AY16" s="33">
        <v>516.64999999999782</v>
      </c>
      <c r="AZ16" s="33">
        <v>6</v>
      </c>
      <c r="BA16" s="33">
        <v>50969027</v>
      </c>
      <c r="BB16" s="33">
        <v>371.11000000001877</v>
      </c>
      <c r="BC16" s="33">
        <v>11</v>
      </c>
      <c r="BD16" s="33">
        <v>38556134</v>
      </c>
      <c r="BE16" s="34">
        <v>1015.9099999999889</v>
      </c>
      <c r="BF16" s="34">
        <v>21</v>
      </c>
      <c r="BG16" s="34">
        <v>105574059</v>
      </c>
      <c r="BH16" s="35">
        <v>317.23999999999796</v>
      </c>
      <c r="BI16" s="33">
        <v>7</v>
      </c>
      <c r="BJ16" s="35">
        <v>33556451</v>
      </c>
      <c r="BK16" s="36">
        <v>651.51999999998225</v>
      </c>
      <c r="BL16" s="36">
        <v>12</v>
      </c>
      <c r="BM16" s="36">
        <v>68601583</v>
      </c>
      <c r="BN16" s="33">
        <v>755.5900000000147</v>
      </c>
      <c r="BO16" s="33">
        <v>14</v>
      </c>
      <c r="BP16" s="33">
        <v>77322952</v>
      </c>
      <c r="BQ16" s="33">
        <v>498.68000000000393</v>
      </c>
      <c r="BR16" s="33">
        <v>11</v>
      </c>
      <c r="BS16" s="33">
        <v>55285490</v>
      </c>
      <c r="BT16" s="37">
        <v>431.53999999999724</v>
      </c>
      <c r="BU16">
        <v>9</v>
      </c>
      <c r="BV16">
        <v>48120581</v>
      </c>
      <c r="BW16">
        <v>456.96000000000276</v>
      </c>
      <c r="BX16">
        <v>9</v>
      </c>
      <c r="BY16">
        <v>54206851</v>
      </c>
      <c r="BZ16" s="120"/>
      <c r="CA16" s="120">
        <f t="shared" si="0"/>
        <v>11</v>
      </c>
      <c r="CB16" s="129">
        <f t="shared" si="1"/>
        <v>9</v>
      </c>
      <c r="CC16" s="129">
        <f t="shared" si="2"/>
        <v>13</v>
      </c>
      <c r="CD16" s="129">
        <f t="shared" si="3"/>
        <v>38</v>
      </c>
      <c r="CE16" s="129">
        <f t="shared" si="4"/>
        <v>20</v>
      </c>
      <c r="CF16" s="129">
        <f t="shared" si="5"/>
        <v>30</v>
      </c>
      <c r="CG16" s="129">
        <f t="shared" si="6"/>
        <v>25</v>
      </c>
      <c r="CH16" s="129">
        <f t="shared" si="7"/>
        <v>57</v>
      </c>
      <c r="CI16" s="129">
        <f t="shared" si="8"/>
        <v>62</v>
      </c>
      <c r="CJ16" s="129">
        <f t="shared" si="9"/>
        <v>70</v>
      </c>
      <c r="CK16" s="129">
        <f t="shared" si="10"/>
        <v>47</v>
      </c>
      <c r="CL16" s="129">
        <f t="shared" si="11"/>
        <v>58</v>
      </c>
      <c r="CM16" s="129">
        <f t="shared" si="12"/>
        <v>41</v>
      </c>
      <c r="CN16" s="129">
        <f t="shared" si="13"/>
        <v>24</v>
      </c>
      <c r="CO16" s="129">
        <f t="shared" si="14"/>
        <v>9</v>
      </c>
      <c r="CP16" s="129">
        <f t="shared" si="15"/>
        <v>20</v>
      </c>
      <c r="CQ16" s="129">
        <f t="shared" si="16"/>
        <v>6</v>
      </c>
      <c r="CR16" s="129">
        <f t="shared" si="17"/>
        <v>11</v>
      </c>
      <c r="CS16" s="129">
        <f t="shared" si="18"/>
        <v>21</v>
      </c>
      <c r="CT16" s="129">
        <f t="shared" si="19"/>
        <v>7</v>
      </c>
      <c r="CU16" s="129">
        <f t="shared" si="20"/>
        <v>12</v>
      </c>
      <c r="CV16" s="129">
        <f t="shared" si="21"/>
        <v>14</v>
      </c>
      <c r="CW16" s="129">
        <f t="shared" si="22"/>
        <v>11</v>
      </c>
      <c r="CX16" s="129">
        <f t="shared" si="23"/>
        <v>9</v>
      </c>
      <c r="CY16">
        <f t="shared" si="24"/>
        <v>9</v>
      </c>
      <c r="CZ16" s="120">
        <f t="shared" si="25"/>
        <v>470</v>
      </c>
      <c r="DA16" s="120">
        <f t="shared" si="26"/>
        <v>153</v>
      </c>
      <c r="DB16" s="134">
        <f t="shared" si="27"/>
        <v>4.3953988590666793E-2</v>
      </c>
      <c r="DC16" s="134">
        <f t="shared" si="28"/>
        <v>2.5185185185185185E-2</v>
      </c>
    </row>
    <row r="17" spans="1:107" x14ac:dyDescent="0.25">
      <c r="A17" s="116" t="s">
        <v>41</v>
      </c>
      <c r="B17" s="116" t="s">
        <v>139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>
        <v>72.940000000000069</v>
      </c>
      <c r="S17" s="46">
        <v>0</v>
      </c>
      <c r="T17" s="46">
        <v>6.9292999999999996</v>
      </c>
      <c r="U17" s="46">
        <v>1386.8599999999997</v>
      </c>
      <c r="V17" s="46">
        <v>28</v>
      </c>
      <c r="W17" s="50">
        <v>136.16641999999999</v>
      </c>
      <c r="X17" s="49">
        <v>1788.3500000000067</v>
      </c>
      <c r="Y17" s="46">
        <v>34</v>
      </c>
      <c r="Z17" s="46">
        <v>176.08921000000001</v>
      </c>
      <c r="AA17" s="46">
        <v>2570.4700000000007</v>
      </c>
      <c r="AB17" s="46">
        <v>48</v>
      </c>
      <c r="AC17" s="46">
        <v>262646805</v>
      </c>
      <c r="AD17" s="46">
        <v>2758.2399999999789</v>
      </c>
      <c r="AE17" s="46">
        <v>50</v>
      </c>
      <c r="AF17" s="46">
        <v>293793390</v>
      </c>
      <c r="AG17" s="46">
        <v>2043.8100000000049</v>
      </c>
      <c r="AH17" s="46">
        <v>37</v>
      </c>
      <c r="AI17" s="46">
        <v>223701620</v>
      </c>
      <c r="AJ17" s="43">
        <v>2473.0600000000177</v>
      </c>
      <c r="AK17" s="44">
        <v>44</v>
      </c>
      <c r="AL17" s="44">
        <v>275629580</v>
      </c>
      <c r="AM17" s="45">
        <v>0</v>
      </c>
      <c r="AN17" s="45">
        <v>0</v>
      </c>
      <c r="AO17" s="45">
        <v>0</v>
      </c>
      <c r="AP17" s="37">
        <v>0</v>
      </c>
      <c r="AQ17">
        <v>0</v>
      </c>
      <c r="AR17">
        <v>0</v>
      </c>
      <c r="AS17">
        <v>1068.4799999999832</v>
      </c>
      <c r="AT17">
        <v>18</v>
      </c>
      <c r="AU17">
        <v>125104800</v>
      </c>
      <c r="AV17">
        <v>879.64000000000306</v>
      </c>
      <c r="AW17">
        <v>15</v>
      </c>
      <c r="AX17">
        <v>105733490</v>
      </c>
      <c r="AY17" s="33">
        <v>653.78999999999542</v>
      </c>
      <c r="AZ17" s="33">
        <v>10</v>
      </c>
      <c r="BA17" s="33">
        <v>77808595</v>
      </c>
      <c r="BB17" s="33">
        <v>825.63000000000284</v>
      </c>
      <c r="BC17" s="33">
        <v>13</v>
      </c>
      <c r="BD17" s="33">
        <v>88179323</v>
      </c>
      <c r="BE17" s="34">
        <v>542.81000000001586</v>
      </c>
      <c r="BF17" s="34">
        <v>10</v>
      </c>
      <c r="BG17" s="34">
        <v>74218170</v>
      </c>
      <c r="BH17" s="35">
        <v>98.439999999995052</v>
      </c>
      <c r="BI17" s="33">
        <v>1</v>
      </c>
      <c r="BJ17" s="35">
        <v>11480480</v>
      </c>
      <c r="BK17" s="36">
        <v>252.27000000000407</v>
      </c>
      <c r="BL17" s="36">
        <v>4</v>
      </c>
      <c r="BM17" s="36">
        <v>33785082</v>
      </c>
      <c r="BN17" s="33">
        <v>327.21999999999389</v>
      </c>
      <c r="BO17" s="33">
        <v>5</v>
      </c>
      <c r="BP17" s="33">
        <v>44447630</v>
      </c>
      <c r="BQ17" s="33">
        <v>64.63999999999578</v>
      </c>
      <c r="BR17" s="33">
        <v>1</v>
      </c>
      <c r="BS17" s="33">
        <v>8823360</v>
      </c>
      <c r="BT17" s="37">
        <v>411.57000000000698</v>
      </c>
      <c r="BU17">
        <v>9</v>
      </c>
      <c r="BV17">
        <v>59340333.5</v>
      </c>
      <c r="BW17">
        <v>308.1399999999885</v>
      </c>
      <c r="BX17">
        <v>5</v>
      </c>
      <c r="BY17">
        <v>42012520</v>
      </c>
      <c r="BZ17" s="120"/>
      <c r="CA17" s="120">
        <f t="shared" si="0"/>
        <v>0</v>
      </c>
      <c r="CB17" s="129">
        <f t="shared" si="1"/>
        <v>0</v>
      </c>
      <c r="CC17" s="129">
        <f t="shared" si="2"/>
        <v>0</v>
      </c>
      <c r="CD17" s="129">
        <f t="shared" si="3"/>
        <v>0</v>
      </c>
      <c r="CE17" s="129">
        <f t="shared" si="4"/>
        <v>0</v>
      </c>
      <c r="CF17" s="129">
        <f t="shared" si="5"/>
        <v>0</v>
      </c>
      <c r="CG17" s="129">
        <f t="shared" si="6"/>
        <v>28</v>
      </c>
      <c r="CH17" s="129">
        <f t="shared" si="7"/>
        <v>34</v>
      </c>
      <c r="CI17" s="129">
        <f t="shared" si="8"/>
        <v>48</v>
      </c>
      <c r="CJ17" s="129">
        <f t="shared" si="9"/>
        <v>50</v>
      </c>
      <c r="CK17" s="129">
        <f t="shared" si="10"/>
        <v>37</v>
      </c>
      <c r="CL17" s="129">
        <f t="shared" si="11"/>
        <v>44</v>
      </c>
      <c r="CM17" s="129">
        <f t="shared" si="12"/>
        <v>0</v>
      </c>
      <c r="CN17" s="129">
        <f t="shared" si="13"/>
        <v>0</v>
      </c>
      <c r="CO17" s="129">
        <f t="shared" si="14"/>
        <v>18</v>
      </c>
      <c r="CP17" s="129">
        <f t="shared" si="15"/>
        <v>15</v>
      </c>
      <c r="CQ17" s="129">
        <f t="shared" si="16"/>
        <v>10</v>
      </c>
      <c r="CR17" s="129">
        <f t="shared" si="17"/>
        <v>13</v>
      </c>
      <c r="CS17" s="129">
        <f t="shared" si="18"/>
        <v>10</v>
      </c>
      <c r="CT17" s="129">
        <f t="shared" si="19"/>
        <v>1</v>
      </c>
      <c r="CU17" s="129">
        <f t="shared" si="20"/>
        <v>4</v>
      </c>
      <c r="CV17" s="129">
        <f t="shared" si="21"/>
        <v>5</v>
      </c>
      <c r="CW17" s="129">
        <f t="shared" si="22"/>
        <v>1</v>
      </c>
      <c r="CX17" s="129">
        <f t="shared" si="23"/>
        <v>9</v>
      </c>
      <c r="CY17">
        <f t="shared" si="24"/>
        <v>5</v>
      </c>
      <c r="CZ17" s="120">
        <f t="shared" si="25"/>
        <v>241</v>
      </c>
      <c r="DA17" s="120">
        <f t="shared" si="26"/>
        <v>91</v>
      </c>
      <c r="DB17" s="134">
        <f t="shared" si="27"/>
        <v>2.2538109043299354E-2</v>
      </c>
      <c r="DC17" s="134">
        <f t="shared" si="28"/>
        <v>1.4979423868312757E-2</v>
      </c>
    </row>
    <row r="18" spans="1:107" x14ac:dyDescent="0.25">
      <c r="A18" s="66" t="s">
        <v>42</v>
      </c>
      <c r="B18" s="66" t="s">
        <v>149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8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9">
        <v>54664</v>
      </c>
      <c r="AK18" s="70"/>
      <c r="AL18" s="71">
        <v>5792193004</v>
      </c>
      <c r="AM18" s="72">
        <v>50748</v>
      </c>
      <c r="AN18" s="73"/>
      <c r="AO18" s="72">
        <v>8042386075</v>
      </c>
      <c r="AP18" s="74">
        <v>32301.609999999953</v>
      </c>
      <c r="AQ18" s="67"/>
      <c r="AR18" s="67"/>
      <c r="AS18" s="67">
        <v>24995</v>
      </c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>
        <v>0.65744946283445849</v>
      </c>
      <c r="BF18" s="67"/>
      <c r="BG18" s="67"/>
      <c r="BH18" s="67"/>
      <c r="BI18" s="67"/>
      <c r="BJ18" s="67"/>
      <c r="BK18" s="75"/>
      <c r="BL18" s="75"/>
      <c r="BM18" s="75"/>
      <c r="BN18" s="67">
        <v>274.64000000000038</v>
      </c>
      <c r="BO18" s="67">
        <v>6</v>
      </c>
      <c r="BP18" s="67">
        <v>40243994</v>
      </c>
      <c r="BQ18" s="67">
        <v>549.28000000000077</v>
      </c>
      <c r="BR18" s="67">
        <v>12</v>
      </c>
      <c r="BS18" s="67">
        <v>91115617</v>
      </c>
      <c r="BT18" s="37">
        <v>890.90999999999951</v>
      </c>
      <c r="BU18">
        <v>8</v>
      </c>
      <c r="BV18">
        <v>49102416</v>
      </c>
      <c r="BW18">
        <v>253.57000000000016</v>
      </c>
      <c r="BX18">
        <v>5</v>
      </c>
      <c r="BY18">
        <v>38644290</v>
      </c>
      <c r="BZ18" s="120"/>
      <c r="CA18" s="120">
        <f t="shared" si="0"/>
        <v>0</v>
      </c>
      <c r="CB18" s="120">
        <f t="shared" si="1"/>
        <v>0</v>
      </c>
      <c r="CC18" s="120">
        <f t="shared" si="2"/>
        <v>0</v>
      </c>
      <c r="CD18" s="120">
        <f t="shared" si="3"/>
        <v>0</v>
      </c>
      <c r="CE18" s="120">
        <f t="shared" si="4"/>
        <v>0</v>
      </c>
      <c r="CF18" s="120">
        <f t="shared" si="5"/>
        <v>0</v>
      </c>
      <c r="CG18" s="120">
        <f t="shared" si="6"/>
        <v>0</v>
      </c>
      <c r="CH18" s="120">
        <f t="shared" si="7"/>
        <v>0</v>
      </c>
      <c r="CI18" s="120">
        <f t="shared" si="8"/>
        <v>0</v>
      </c>
      <c r="CJ18" s="120">
        <f t="shared" si="9"/>
        <v>0</v>
      </c>
      <c r="CK18" s="120">
        <f t="shared" si="10"/>
        <v>0</v>
      </c>
      <c r="CL18" s="120"/>
      <c r="CM18" s="120"/>
      <c r="CN18" s="120"/>
      <c r="CO18" s="120"/>
      <c r="CP18" s="120"/>
      <c r="CQ18" s="120">
        <f t="shared" si="16"/>
        <v>0</v>
      </c>
      <c r="CR18" s="120">
        <f t="shared" si="17"/>
        <v>0</v>
      </c>
      <c r="CS18" s="120"/>
      <c r="CT18" s="120">
        <f t="shared" si="19"/>
        <v>0</v>
      </c>
      <c r="CU18" s="120">
        <f t="shared" si="20"/>
        <v>0</v>
      </c>
      <c r="CV18" s="120">
        <f t="shared" si="21"/>
        <v>6</v>
      </c>
      <c r="CW18" s="120">
        <f t="shared" si="22"/>
        <v>12</v>
      </c>
      <c r="CX18" s="120">
        <f t="shared" si="23"/>
        <v>8</v>
      </c>
      <c r="CY18">
        <f t="shared" si="24"/>
        <v>5</v>
      </c>
      <c r="CZ18" s="120">
        <f t="shared" si="25"/>
        <v>0</v>
      </c>
      <c r="DA18" s="120">
        <f t="shared" si="26"/>
        <v>31</v>
      </c>
      <c r="DB18" s="134">
        <f t="shared" si="27"/>
        <v>0</v>
      </c>
      <c r="DC18" s="134">
        <f t="shared" si="28"/>
        <v>5.1028806584362141E-3</v>
      </c>
    </row>
    <row r="19" spans="1:107" x14ac:dyDescent="0.25">
      <c r="A19" s="116" t="s">
        <v>43</v>
      </c>
      <c r="B19" s="116" t="s">
        <v>135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>
        <v>66.539999999999921</v>
      </c>
      <c r="S19" s="46">
        <v>0</v>
      </c>
      <c r="T19" s="46">
        <v>6.474342</v>
      </c>
      <c r="U19" s="46">
        <v>211.53000000000014</v>
      </c>
      <c r="V19" s="46">
        <v>5</v>
      </c>
      <c r="W19" s="50">
        <v>21.330919000000002</v>
      </c>
      <c r="X19" s="49">
        <v>469.599999999999</v>
      </c>
      <c r="Y19" s="46">
        <v>10</v>
      </c>
      <c r="Z19" s="46">
        <v>47.162320999999999</v>
      </c>
      <c r="AA19" s="46">
        <v>961.79000000000076</v>
      </c>
      <c r="AB19" s="46">
        <v>19</v>
      </c>
      <c r="AC19" s="46">
        <v>97604212</v>
      </c>
      <c r="AD19" s="46">
        <v>888.48000000000161</v>
      </c>
      <c r="AE19" s="46">
        <v>18</v>
      </c>
      <c r="AF19" s="46">
        <v>92865698</v>
      </c>
      <c r="AG19" s="46">
        <v>512.92000000000689</v>
      </c>
      <c r="AH19" s="46">
        <v>10</v>
      </c>
      <c r="AI19" s="46">
        <v>56630632</v>
      </c>
      <c r="AJ19" s="43">
        <v>751.52999999998747</v>
      </c>
      <c r="AK19" s="44">
        <v>14</v>
      </c>
      <c r="AL19" s="44">
        <v>83096310</v>
      </c>
      <c r="AM19" s="45">
        <v>559.75000000000819</v>
      </c>
      <c r="AN19" s="45">
        <v>12</v>
      </c>
      <c r="AO19" s="45">
        <v>64616016</v>
      </c>
      <c r="AP19" s="37">
        <v>243.69999999998981</v>
      </c>
      <c r="AQ19">
        <v>4</v>
      </c>
      <c r="AR19">
        <v>28349970</v>
      </c>
      <c r="AS19">
        <v>435.0799999999972</v>
      </c>
      <c r="AT19">
        <v>8</v>
      </c>
      <c r="AU19">
        <v>51575410</v>
      </c>
      <c r="AV19">
        <v>674.14000000002216</v>
      </c>
      <c r="AW19">
        <v>11</v>
      </c>
      <c r="AX19">
        <v>80624057</v>
      </c>
      <c r="AY19" s="33">
        <v>398.07999999997628</v>
      </c>
      <c r="AZ19" s="33">
        <v>8</v>
      </c>
      <c r="BA19" s="33">
        <v>45466171</v>
      </c>
      <c r="BB19" s="33">
        <v>393.4600000000064</v>
      </c>
      <c r="BC19" s="33">
        <v>8</v>
      </c>
      <c r="BD19" s="33">
        <v>48625982</v>
      </c>
      <c r="BE19" s="34">
        <v>1402.3799999999901</v>
      </c>
      <c r="BF19" s="34">
        <v>27</v>
      </c>
      <c r="BG19" s="34">
        <v>178141565</v>
      </c>
      <c r="BH19" s="35">
        <v>155.80000000002201</v>
      </c>
      <c r="BI19" s="33">
        <v>3</v>
      </c>
      <c r="BJ19" s="35">
        <v>19234785</v>
      </c>
      <c r="BK19" s="36">
        <v>276.72000000000298</v>
      </c>
      <c r="BL19" s="36">
        <v>5</v>
      </c>
      <c r="BM19" s="36">
        <v>31878924</v>
      </c>
      <c r="BN19" s="33">
        <v>1092.3900000000012</v>
      </c>
      <c r="BO19" s="33">
        <v>19</v>
      </c>
      <c r="BP19" s="33">
        <v>129924220</v>
      </c>
      <c r="BQ19" s="33">
        <v>456.54999999997744</v>
      </c>
      <c r="BR19" s="33">
        <v>8</v>
      </c>
      <c r="BS19" s="33">
        <v>57381950</v>
      </c>
      <c r="BT19" s="37">
        <v>415.95000000002074</v>
      </c>
      <c r="BU19">
        <v>8</v>
      </c>
      <c r="BV19">
        <v>54029595</v>
      </c>
      <c r="BW19">
        <v>0</v>
      </c>
      <c r="BX19">
        <v>0</v>
      </c>
      <c r="BY19">
        <v>0</v>
      </c>
      <c r="BZ19" s="120"/>
      <c r="CA19" s="120">
        <f t="shared" si="0"/>
        <v>0</v>
      </c>
      <c r="CB19" s="129">
        <f t="shared" si="1"/>
        <v>0</v>
      </c>
      <c r="CC19" s="129">
        <f t="shared" si="2"/>
        <v>0</v>
      </c>
      <c r="CD19" s="129">
        <f t="shared" si="3"/>
        <v>0</v>
      </c>
      <c r="CE19" s="129">
        <f t="shared" si="4"/>
        <v>0</v>
      </c>
      <c r="CF19" s="129">
        <f t="shared" si="5"/>
        <v>0</v>
      </c>
      <c r="CG19" s="129">
        <f t="shared" si="6"/>
        <v>5</v>
      </c>
      <c r="CH19" s="129">
        <f t="shared" si="7"/>
        <v>10</v>
      </c>
      <c r="CI19" s="129">
        <f t="shared" si="8"/>
        <v>19</v>
      </c>
      <c r="CJ19" s="129">
        <f t="shared" si="9"/>
        <v>18</v>
      </c>
      <c r="CK19" s="129">
        <f t="shared" si="10"/>
        <v>10</v>
      </c>
      <c r="CL19" s="129">
        <f t="shared" ref="CL19:CL50" si="29">AK19</f>
        <v>14</v>
      </c>
      <c r="CM19" s="129">
        <f t="shared" ref="CM19:CM50" si="30">AN19</f>
        <v>12</v>
      </c>
      <c r="CN19" s="129">
        <f t="shared" ref="CN19:CN50" si="31">AQ19</f>
        <v>4</v>
      </c>
      <c r="CO19" s="129">
        <f t="shared" ref="CO19:CO50" si="32">AT19</f>
        <v>8</v>
      </c>
      <c r="CP19" s="129">
        <f t="shared" ref="CP19:CP50" si="33">AW19</f>
        <v>11</v>
      </c>
      <c r="CQ19" s="129">
        <f t="shared" si="16"/>
        <v>8</v>
      </c>
      <c r="CR19" s="129">
        <f t="shared" si="17"/>
        <v>8</v>
      </c>
      <c r="CS19" s="129">
        <f t="shared" ref="CS19:CS61" si="34">BF19</f>
        <v>27</v>
      </c>
      <c r="CT19" s="129">
        <f t="shared" si="19"/>
        <v>3</v>
      </c>
      <c r="CU19" s="129">
        <f t="shared" si="20"/>
        <v>5</v>
      </c>
      <c r="CV19" s="129">
        <f t="shared" si="21"/>
        <v>19</v>
      </c>
      <c r="CW19" s="129">
        <f t="shared" si="22"/>
        <v>8</v>
      </c>
      <c r="CX19" s="129">
        <f t="shared" si="23"/>
        <v>8</v>
      </c>
      <c r="CY19">
        <f t="shared" si="24"/>
        <v>0</v>
      </c>
      <c r="CZ19" s="120">
        <f t="shared" si="25"/>
        <v>88</v>
      </c>
      <c r="DA19" s="120">
        <f t="shared" si="26"/>
        <v>109</v>
      </c>
      <c r="DB19" s="134">
        <f t="shared" si="27"/>
        <v>8.2296829701673999E-3</v>
      </c>
      <c r="DC19" s="134">
        <f t="shared" si="28"/>
        <v>1.794238683127572E-2</v>
      </c>
    </row>
    <row r="20" spans="1:107" x14ac:dyDescent="0.25">
      <c r="A20" s="81" t="s">
        <v>44</v>
      </c>
      <c r="B20" s="81" t="s">
        <v>140</v>
      </c>
      <c r="C20" s="76">
        <v>399.49000000000524</v>
      </c>
      <c r="D20" s="76">
        <v>6</v>
      </c>
      <c r="E20" s="76">
        <v>46.163530000000002</v>
      </c>
      <c r="F20" s="78">
        <v>491.2599999999893</v>
      </c>
      <c r="G20" s="76">
        <v>8</v>
      </c>
      <c r="H20" s="76">
        <v>56.93741</v>
      </c>
      <c r="I20" s="76">
        <v>148.29000000000815</v>
      </c>
      <c r="J20" s="76">
        <v>2</v>
      </c>
      <c r="K20" s="76">
        <v>16.963509999999999</v>
      </c>
      <c r="L20" s="77">
        <v>250.93999999999869</v>
      </c>
      <c r="M20" s="76">
        <v>5</v>
      </c>
      <c r="N20" s="76">
        <v>30.591798000000001</v>
      </c>
      <c r="O20" s="76">
        <v>757.62000000000626</v>
      </c>
      <c r="P20" s="76">
        <v>12</v>
      </c>
      <c r="Q20" s="79">
        <v>86.147300000000001</v>
      </c>
      <c r="R20" s="76">
        <v>106.5599999999904</v>
      </c>
      <c r="S20" s="76">
        <v>2</v>
      </c>
      <c r="T20" s="76">
        <v>13.66596</v>
      </c>
      <c r="U20" s="76">
        <v>568.95999999999913</v>
      </c>
      <c r="V20" s="76">
        <v>9</v>
      </c>
      <c r="W20" s="80">
        <v>67.050112599999906</v>
      </c>
      <c r="X20" s="79">
        <v>786.76000000000568</v>
      </c>
      <c r="Y20" s="76">
        <v>18</v>
      </c>
      <c r="Z20" s="76">
        <v>92.781091000000004</v>
      </c>
      <c r="AA20" s="76">
        <v>1133.5899999999892</v>
      </c>
      <c r="AB20" s="76">
        <v>21</v>
      </c>
      <c r="AC20" s="76">
        <v>136594467.5</v>
      </c>
      <c r="AD20" s="76">
        <v>1666.6500000000087</v>
      </c>
      <c r="AE20" s="76">
        <v>31</v>
      </c>
      <c r="AF20" s="76">
        <v>209322330</v>
      </c>
      <c r="AG20" s="76">
        <v>1010.590000000002</v>
      </c>
      <c r="AH20" s="76">
        <v>17</v>
      </c>
      <c r="AI20" s="76">
        <v>133696230</v>
      </c>
      <c r="AJ20" s="43">
        <v>882.94999999999527</v>
      </c>
      <c r="AK20" s="44">
        <v>16</v>
      </c>
      <c r="AL20" s="44">
        <v>128780780</v>
      </c>
      <c r="AM20" s="45">
        <v>409.23999999999705</v>
      </c>
      <c r="AN20" s="45">
        <v>6</v>
      </c>
      <c r="AO20" s="45">
        <v>54942630</v>
      </c>
      <c r="AP20" s="37">
        <v>630.75000000000546</v>
      </c>
      <c r="AQ20">
        <v>10</v>
      </c>
      <c r="AR20">
        <v>87727770</v>
      </c>
      <c r="AS20">
        <v>334.57999999998901</v>
      </c>
      <c r="AT20">
        <v>5</v>
      </c>
      <c r="AU20">
        <v>46981480</v>
      </c>
      <c r="AV20">
        <v>264.52000000000862</v>
      </c>
      <c r="AW20">
        <v>4</v>
      </c>
      <c r="AX20">
        <v>38094590</v>
      </c>
      <c r="AY20" s="33">
        <v>395.20999999999549</v>
      </c>
      <c r="AZ20" s="33">
        <v>7</v>
      </c>
      <c r="BA20" s="33">
        <v>56847470</v>
      </c>
      <c r="BB20" s="33">
        <v>243.03000000000247</v>
      </c>
      <c r="BC20" s="33">
        <v>4</v>
      </c>
      <c r="BD20" s="33">
        <v>32797320</v>
      </c>
      <c r="BE20" s="34">
        <v>1395.0399999999991</v>
      </c>
      <c r="BF20" s="34">
        <v>27</v>
      </c>
      <c r="BG20" s="34">
        <v>206171700</v>
      </c>
      <c r="BH20" s="35">
        <v>64.1200000000008</v>
      </c>
      <c r="BI20" s="33">
        <v>1</v>
      </c>
      <c r="BJ20" s="35">
        <v>9425640</v>
      </c>
      <c r="BK20" s="36">
        <v>307.22999999999593</v>
      </c>
      <c r="BL20" s="36">
        <v>6</v>
      </c>
      <c r="BM20" s="36">
        <v>45942920</v>
      </c>
      <c r="BN20" s="33">
        <v>355.92999999999847</v>
      </c>
      <c r="BO20" s="33">
        <v>6</v>
      </c>
      <c r="BP20" s="33">
        <v>52361590</v>
      </c>
      <c r="BQ20" s="33">
        <v>469.37000000001171</v>
      </c>
      <c r="BR20" s="33">
        <v>8</v>
      </c>
      <c r="BS20" s="33">
        <v>67484430</v>
      </c>
      <c r="BT20" s="37">
        <v>389.15999999999258</v>
      </c>
      <c r="BU20">
        <v>8</v>
      </c>
      <c r="BV20">
        <v>59851660</v>
      </c>
      <c r="BW20">
        <v>89.240000000001601</v>
      </c>
      <c r="BX20">
        <v>2</v>
      </c>
      <c r="BY20">
        <v>14487820</v>
      </c>
      <c r="BZ20" s="120"/>
      <c r="CA20" s="120">
        <f t="shared" si="0"/>
        <v>6</v>
      </c>
      <c r="CB20" s="120">
        <f t="shared" si="1"/>
        <v>8</v>
      </c>
      <c r="CC20" s="120">
        <f t="shared" si="2"/>
        <v>2</v>
      </c>
      <c r="CD20" s="120">
        <f t="shared" si="3"/>
        <v>5</v>
      </c>
      <c r="CE20" s="120">
        <f t="shared" si="4"/>
        <v>12</v>
      </c>
      <c r="CF20" s="120">
        <f t="shared" si="5"/>
        <v>2</v>
      </c>
      <c r="CG20" s="120">
        <f t="shared" si="6"/>
        <v>9</v>
      </c>
      <c r="CH20" s="120">
        <f t="shared" si="7"/>
        <v>18</v>
      </c>
      <c r="CI20" s="120">
        <f t="shared" si="8"/>
        <v>21</v>
      </c>
      <c r="CJ20" s="120">
        <f t="shared" si="9"/>
        <v>31</v>
      </c>
      <c r="CK20" s="120">
        <f t="shared" si="10"/>
        <v>17</v>
      </c>
      <c r="CL20" s="120">
        <f t="shared" si="29"/>
        <v>16</v>
      </c>
      <c r="CM20" s="120">
        <f t="shared" si="30"/>
        <v>6</v>
      </c>
      <c r="CN20" s="120">
        <f t="shared" si="31"/>
        <v>10</v>
      </c>
      <c r="CO20" s="120">
        <f t="shared" si="32"/>
        <v>5</v>
      </c>
      <c r="CP20" s="120">
        <f t="shared" si="33"/>
        <v>4</v>
      </c>
      <c r="CQ20" s="120">
        <f t="shared" si="16"/>
        <v>7</v>
      </c>
      <c r="CR20" s="120">
        <f t="shared" si="17"/>
        <v>4</v>
      </c>
      <c r="CS20" s="120">
        <f t="shared" si="34"/>
        <v>27</v>
      </c>
      <c r="CT20" s="120">
        <f t="shared" si="19"/>
        <v>1</v>
      </c>
      <c r="CU20" s="120">
        <f t="shared" si="20"/>
        <v>6</v>
      </c>
      <c r="CV20" s="120">
        <f t="shared" si="21"/>
        <v>6</v>
      </c>
      <c r="CW20" s="120">
        <f t="shared" si="22"/>
        <v>8</v>
      </c>
      <c r="CX20" s="120">
        <f t="shared" si="23"/>
        <v>8</v>
      </c>
      <c r="CY20">
        <f t="shared" si="24"/>
        <v>2</v>
      </c>
      <c r="CZ20" s="120">
        <f t="shared" si="25"/>
        <v>147</v>
      </c>
      <c r="DA20" s="120">
        <f t="shared" si="26"/>
        <v>88</v>
      </c>
      <c r="DB20" s="134">
        <f t="shared" si="27"/>
        <v>1.3747311325165996E-2</v>
      </c>
      <c r="DC20" s="134">
        <f t="shared" si="28"/>
        <v>1.448559670781893E-2</v>
      </c>
    </row>
    <row r="21" spans="1:107" x14ac:dyDescent="0.25">
      <c r="A21" s="81" t="s">
        <v>45</v>
      </c>
      <c r="B21" s="81" t="s">
        <v>136</v>
      </c>
      <c r="X21" s="82"/>
      <c r="AJ21" s="83"/>
      <c r="AK21" s="14"/>
      <c r="AL21" s="14"/>
      <c r="AM21" s="84"/>
      <c r="AN21" s="84"/>
      <c r="AO21" s="84"/>
      <c r="AP21" s="37"/>
      <c r="BB21" s="33"/>
      <c r="BC21" s="33"/>
      <c r="BD21" s="33"/>
      <c r="BH21" s="35">
        <v>57.000000000000078</v>
      </c>
      <c r="BI21" s="33">
        <v>1</v>
      </c>
      <c r="BJ21" s="35">
        <v>6498000</v>
      </c>
      <c r="BK21" s="36"/>
      <c r="BL21" s="36"/>
      <c r="BM21" s="36"/>
      <c r="BN21" s="33">
        <v>4539.8000000000065</v>
      </c>
      <c r="BO21" s="33">
        <v>59</v>
      </c>
      <c r="BP21" s="33">
        <v>436750509</v>
      </c>
      <c r="BQ21" s="33">
        <v>1141</v>
      </c>
      <c r="BR21" s="33">
        <v>22</v>
      </c>
      <c r="BS21" s="33">
        <v>156605237</v>
      </c>
      <c r="BT21" s="37">
        <v>457.60000000001492</v>
      </c>
      <c r="BU21">
        <v>7</v>
      </c>
      <c r="BV21">
        <v>66039129</v>
      </c>
      <c r="BW21">
        <v>814.99999999999909</v>
      </c>
      <c r="BX21">
        <v>14</v>
      </c>
      <c r="BY21">
        <v>123231914</v>
      </c>
      <c r="BZ21" s="120"/>
      <c r="CA21" s="120">
        <f t="shared" si="0"/>
        <v>0</v>
      </c>
      <c r="CB21" s="120">
        <f t="shared" si="1"/>
        <v>0</v>
      </c>
      <c r="CC21" s="120">
        <f t="shared" si="2"/>
        <v>0</v>
      </c>
      <c r="CD21" s="120">
        <f t="shared" si="3"/>
        <v>0</v>
      </c>
      <c r="CE21" s="120">
        <f t="shared" si="4"/>
        <v>0</v>
      </c>
      <c r="CF21" s="120">
        <f t="shared" si="5"/>
        <v>0</v>
      </c>
      <c r="CG21" s="120">
        <f t="shared" si="6"/>
        <v>0</v>
      </c>
      <c r="CH21" s="120">
        <f t="shared" si="7"/>
        <v>0</v>
      </c>
      <c r="CI21" s="120">
        <f t="shared" si="8"/>
        <v>0</v>
      </c>
      <c r="CJ21" s="120">
        <f t="shared" si="9"/>
        <v>0</v>
      </c>
      <c r="CK21" s="120">
        <f t="shared" si="10"/>
        <v>0</v>
      </c>
      <c r="CL21" s="120">
        <f t="shared" si="29"/>
        <v>0</v>
      </c>
      <c r="CM21" s="120">
        <f t="shared" si="30"/>
        <v>0</v>
      </c>
      <c r="CN21" s="120">
        <f t="shared" si="31"/>
        <v>0</v>
      </c>
      <c r="CO21" s="120">
        <f t="shared" si="32"/>
        <v>0</v>
      </c>
      <c r="CP21" s="120">
        <f t="shared" si="33"/>
        <v>0</v>
      </c>
      <c r="CQ21" s="120">
        <f t="shared" si="16"/>
        <v>0</v>
      </c>
      <c r="CR21" s="120">
        <f t="shared" si="17"/>
        <v>0</v>
      </c>
      <c r="CS21" s="120">
        <f t="shared" si="34"/>
        <v>0</v>
      </c>
      <c r="CT21" s="120">
        <f t="shared" si="19"/>
        <v>1</v>
      </c>
      <c r="CU21" s="120">
        <f t="shared" si="20"/>
        <v>0</v>
      </c>
      <c r="CV21" s="120">
        <f t="shared" si="21"/>
        <v>59</v>
      </c>
      <c r="CW21" s="120">
        <f t="shared" si="22"/>
        <v>22</v>
      </c>
      <c r="CX21" s="120">
        <f t="shared" si="23"/>
        <v>7</v>
      </c>
      <c r="CY21">
        <f t="shared" si="24"/>
        <v>14</v>
      </c>
      <c r="CZ21" s="120">
        <f t="shared" si="25"/>
        <v>0</v>
      </c>
      <c r="DA21" s="120">
        <f t="shared" si="26"/>
        <v>103</v>
      </c>
      <c r="DB21" s="134">
        <f t="shared" si="27"/>
        <v>0</v>
      </c>
      <c r="DC21" s="134">
        <f t="shared" si="28"/>
        <v>1.6954732510288065E-2</v>
      </c>
    </row>
    <row r="22" spans="1:107" x14ac:dyDescent="0.25">
      <c r="A22" s="112" t="s">
        <v>46</v>
      </c>
      <c r="B22" s="112" t="s">
        <v>46</v>
      </c>
      <c r="C22" s="46">
        <v>674.65999999999963</v>
      </c>
      <c r="D22" s="46">
        <v>14</v>
      </c>
      <c r="E22" s="46">
        <v>77.479605000000006</v>
      </c>
      <c r="F22" s="48">
        <v>413.03999999999769</v>
      </c>
      <c r="G22" s="46">
        <v>8</v>
      </c>
      <c r="H22" s="46">
        <v>42.795610000000003</v>
      </c>
      <c r="I22" s="46">
        <v>112.09000000000788</v>
      </c>
      <c r="J22" s="46">
        <v>2</v>
      </c>
      <c r="K22" s="46">
        <v>11.62318</v>
      </c>
      <c r="L22" s="47">
        <v>538.42999999999302</v>
      </c>
      <c r="M22" s="46">
        <v>10</v>
      </c>
      <c r="N22" s="46">
        <v>64.102188999999996</v>
      </c>
      <c r="O22" s="46">
        <v>872.4799999999982</v>
      </c>
      <c r="P22" s="46">
        <v>8</v>
      </c>
      <c r="Q22" s="49">
        <v>39.649679999999996</v>
      </c>
      <c r="R22" s="46">
        <v>364.20000000000391</v>
      </c>
      <c r="S22" s="46">
        <v>10</v>
      </c>
      <c r="T22" s="46">
        <v>56.367140999999997</v>
      </c>
      <c r="U22" s="46">
        <v>1074.8899999999967</v>
      </c>
      <c r="V22" s="46">
        <v>22</v>
      </c>
      <c r="W22" s="50">
        <v>115.41908272000003</v>
      </c>
      <c r="X22" s="49">
        <v>1083.1600000000026</v>
      </c>
      <c r="Y22" s="46">
        <v>18</v>
      </c>
      <c r="Z22" s="46">
        <v>113.136768</v>
      </c>
      <c r="AA22" s="46">
        <v>972.81999999999607</v>
      </c>
      <c r="AB22" s="46">
        <v>22</v>
      </c>
      <c r="AC22" s="46">
        <v>108839820</v>
      </c>
      <c r="AD22" s="46">
        <v>2424.4500000000089</v>
      </c>
      <c r="AE22" s="46">
        <v>47</v>
      </c>
      <c r="AF22" s="46">
        <v>264162320</v>
      </c>
      <c r="AG22" s="46">
        <v>802.86999999999534</v>
      </c>
      <c r="AH22" s="46">
        <v>15</v>
      </c>
      <c r="AI22" s="46">
        <v>90506060</v>
      </c>
      <c r="AJ22" s="43">
        <v>48.930000000007567</v>
      </c>
      <c r="AK22" s="44">
        <v>3</v>
      </c>
      <c r="AL22" s="44">
        <v>9521840</v>
      </c>
      <c r="AM22" s="45">
        <v>439.80999999998494</v>
      </c>
      <c r="AN22" s="45">
        <v>8</v>
      </c>
      <c r="AO22" s="45">
        <v>54607600.829999924</v>
      </c>
      <c r="AP22" s="37">
        <v>110.18000000000757</v>
      </c>
      <c r="AQ22">
        <v>2</v>
      </c>
      <c r="AR22">
        <v>15699800</v>
      </c>
      <c r="AS22">
        <v>0.28999999999177817</v>
      </c>
      <c r="AT22">
        <v>0</v>
      </c>
      <c r="AV22">
        <v>161.03000000001157</v>
      </c>
      <c r="AW22">
        <v>3</v>
      </c>
      <c r="AX22">
        <v>21297530</v>
      </c>
      <c r="AY22" s="33">
        <v>95.279999999989741</v>
      </c>
      <c r="AZ22" s="33">
        <v>2</v>
      </c>
      <c r="BA22" s="33">
        <v>13575750</v>
      </c>
      <c r="BB22" s="33">
        <v>934.35000000000036</v>
      </c>
      <c r="BC22" s="33">
        <v>19</v>
      </c>
      <c r="BD22" s="33">
        <v>128044535</v>
      </c>
      <c r="BE22" s="34">
        <v>850.4900000000107</v>
      </c>
      <c r="BF22" s="34">
        <v>15</v>
      </c>
      <c r="BG22" s="34">
        <v>115824875</v>
      </c>
      <c r="BH22" s="35">
        <v>63.710000000002765</v>
      </c>
      <c r="BI22" s="33">
        <v>2</v>
      </c>
      <c r="BJ22" s="35">
        <v>10098050</v>
      </c>
      <c r="BK22" s="36">
        <v>347.31999999999789</v>
      </c>
      <c r="BL22" s="36">
        <v>7</v>
      </c>
      <c r="BM22" s="36">
        <v>49920700</v>
      </c>
      <c r="BN22" s="33">
        <v>203.92000000000007</v>
      </c>
      <c r="BO22" s="33">
        <v>5</v>
      </c>
      <c r="BP22" s="33">
        <v>29295800</v>
      </c>
      <c r="BQ22" s="33">
        <v>168.51000000000204</v>
      </c>
      <c r="BR22" s="33">
        <v>3</v>
      </c>
      <c r="BS22" s="33">
        <v>22128840</v>
      </c>
      <c r="BT22" s="37">
        <v>388.91999999998734</v>
      </c>
      <c r="BU22">
        <v>6</v>
      </c>
      <c r="BV22">
        <v>52440240</v>
      </c>
      <c r="BW22">
        <v>194.7599999999984</v>
      </c>
      <c r="BX22">
        <v>4</v>
      </c>
      <c r="BY22">
        <v>28521800</v>
      </c>
      <c r="BZ22" s="120"/>
      <c r="CA22" s="120">
        <f t="shared" si="0"/>
        <v>14</v>
      </c>
      <c r="CB22" s="120">
        <f t="shared" si="1"/>
        <v>8</v>
      </c>
      <c r="CC22" s="120">
        <f t="shared" si="2"/>
        <v>2</v>
      </c>
      <c r="CD22" s="120">
        <f t="shared" si="3"/>
        <v>10</v>
      </c>
      <c r="CE22" s="120">
        <f t="shared" si="4"/>
        <v>8</v>
      </c>
      <c r="CF22" s="120">
        <f t="shared" si="5"/>
        <v>10</v>
      </c>
      <c r="CG22" s="120">
        <f t="shared" si="6"/>
        <v>22</v>
      </c>
      <c r="CH22" s="120">
        <f t="shared" si="7"/>
        <v>18</v>
      </c>
      <c r="CI22" s="120">
        <f t="shared" si="8"/>
        <v>22</v>
      </c>
      <c r="CJ22" s="120">
        <f t="shared" si="9"/>
        <v>47</v>
      </c>
      <c r="CK22" s="120">
        <f t="shared" si="10"/>
        <v>15</v>
      </c>
      <c r="CL22" s="120">
        <f t="shared" si="29"/>
        <v>3</v>
      </c>
      <c r="CM22" s="120">
        <f t="shared" si="30"/>
        <v>8</v>
      </c>
      <c r="CN22" s="120">
        <f t="shared" si="31"/>
        <v>2</v>
      </c>
      <c r="CO22" s="120">
        <f t="shared" si="32"/>
        <v>0</v>
      </c>
      <c r="CP22" s="120">
        <f t="shared" si="33"/>
        <v>3</v>
      </c>
      <c r="CQ22" s="120">
        <f t="shared" si="16"/>
        <v>2</v>
      </c>
      <c r="CR22" s="120">
        <f t="shared" si="17"/>
        <v>19</v>
      </c>
      <c r="CS22" s="120">
        <f t="shared" si="34"/>
        <v>15</v>
      </c>
      <c r="CT22" s="120">
        <f t="shared" si="19"/>
        <v>2</v>
      </c>
      <c r="CU22" s="120">
        <f t="shared" si="20"/>
        <v>7</v>
      </c>
      <c r="CV22" s="120">
        <f t="shared" si="21"/>
        <v>5</v>
      </c>
      <c r="CW22" s="120">
        <f t="shared" si="22"/>
        <v>3</v>
      </c>
      <c r="CX22" s="120">
        <f t="shared" si="23"/>
        <v>6</v>
      </c>
      <c r="CY22">
        <f t="shared" si="24"/>
        <v>4</v>
      </c>
      <c r="CZ22" s="120">
        <f t="shared" si="25"/>
        <v>173</v>
      </c>
      <c r="DA22" s="120">
        <f t="shared" si="26"/>
        <v>68</v>
      </c>
      <c r="DB22" s="134">
        <f t="shared" si="27"/>
        <v>1.6178808566351819E-2</v>
      </c>
      <c r="DC22" s="134">
        <f t="shared" si="28"/>
        <v>1.1193415637860082E-2</v>
      </c>
    </row>
    <row r="23" spans="1:107" x14ac:dyDescent="0.25">
      <c r="A23" s="112" t="s">
        <v>47</v>
      </c>
      <c r="B23" s="112" t="s">
        <v>124</v>
      </c>
      <c r="C23" s="46"/>
      <c r="D23" s="46"/>
      <c r="E23" s="46"/>
      <c r="F23" s="46"/>
      <c r="G23" s="46"/>
      <c r="H23" s="46"/>
      <c r="I23" s="46">
        <v>0</v>
      </c>
      <c r="J23" s="46">
        <v>0</v>
      </c>
      <c r="K23" s="46">
        <v>0</v>
      </c>
      <c r="L23" s="46"/>
      <c r="M23" s="46"/>
      <c r="N23" s="46"/>
      <c r="O23" s="46"/>
      <c r="P23" s="46"/>
      <c r="Q23" s="46"/>
      <c r="R23" s="46">
        <v>4687.22</v>
      </c>
      <c r="S23" s="46">
        <v>116</v>
      </c>
      <c r="T23" s="46">
        <v>388.43486150000001</v>
      </c>
      <c r="U23" s="46">
        <v>0</v>
      </c>
      <c r="V23" s="46">
        <v>0</v>
      </c>
      <c r="W23" s="50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3">
        <v>0</v>
      </c>
      <c r="AK23" s="44">
        <v>0</v>
      </c>
      <c r="AL23" s="44">
        <v>0</v>
      </c>
      <c r="AM23" s="45">
        <v>0</v>
      </c>
      <c r="AN23" s="45">
        <v>0</v>
      </c>
      <c r="AO23" s="45">
        <v>0</v>
      </c>
      <c r="AP23" s="37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33"/>
      <c r="AZ23" s="33"/>
      <c r="BA23" s="33"/>
      <c r="BB23" s="33">
        <v>0</v>
      </c>
      <c r="BC23" s="33">
        <v>0</v>
      </c>
      <c r="BD23" s="33">
        <v>0</v>
      </c>
      <c r="BE23" s="52">
        <v>0</v>
      </c>
      <c r="BF23" s="52">
        <v>0</v>
      </c>
      <c r="BG23" s="52">
        <v>0</v>
      </c>
      <c r="BH23" s="35">
        <v>0</v>
      </c>
      <c r="BI23" s="33">
        <v>0</v>
      </c>
      <c r="BJ23" s="35">
        <v>0</v>
      </c>
      <c r="BK23" s="36"/>
      <c r="BL23" s="36"/>
      <c r="BM23" s="36"/>
      <c r="BN23" s="33"/>
      <c r="BO23" s="33"/>
      <c r="BP23" s="33"/>
      <c r="BQ23" s="33"/>
      <c r="BR23" s="33"/>
      <c r="BS23" s="33"/>
      <c r="BT23" s="37"/>
      <c r="BW23">
        <v>0</v>
      </c>
      <c r="BX23">
        <v>0</v>
      </c>
      <c r="BY23">
        <v>0</v>
      </c>
      <c r="BZ23" s="120"/>
      <c r="CA23" s="120">
        <f t="shared" si="0"/>
        <v>0</v>
      </c>
      <c r="CB23" s="120">
        <f t="shared" si="1"/>
        <v>0</v>
      </c>
      <c r="CC23" s="120">
        <f t="shared" si="2"/>
        <v>0</v>
      </c>
      <c r="CD23" s="120">
        <f t="shared" si="3"/>
        <v>0</v>
      </c>
      <c r="CE23" s="120">
        <f t="shared" si="4"/>
        <v>0</v>
      </c>
      <c r="CF23" s="120">
        <f t="shared" si="5"/>
        <v>116</v>
      </c>
      <c r="CG23" s="120">
        <f t="shared" si="6"/>
        <v>0</v>
      </c>
      <c r="CH23" s="120">
        <f t="shared" si="7"/>
        <v>0</v>
      </c>
      <c r="CI23" s="120">
        <f t="shared" si="8"/>
        <v>0</v>
      </c>
      <c r="CJ23" s="120">
        <f t="shared" si="9"/>
        <v>0</v>
      </c>
      <c r="CK23" s="120">
        <f t="shared" si="10"/>
        <v>0</v>
      </c>
      <c r="CL23" s="120">
        <f t="shared" si="29"/>
        <v>0</v>
      </c>
      <c r="CM23" s="120">
        <f t="shared" si="30"/>
        <v>0</v>
      </c>
      <c r="CN23" s="120">
        <f t="shared" si="31"/>
        <v>0</v>
      </c>
      <c r="CO23" s="120">
        <f t="shared" si="32"/>
        <v>0</v>
      </c>
      <c r="CP23" s="120">
        <f t="shared" si="33"/>
        <v>0</v>
      </c>
      <c r="CQ23" s="120">
        <f t="shared" si="16"/>
        <v>0</v>
      </c>
      <c r="CR23" s="120">
        <f t="shared" si="17"/>
        <v>0</v>
      </c>
      <c r="CS23" s="120">
        <f t="shared" si="34"/>
        <v>0</v>
      </c>
      <c r="CT23" s="120">
        <f t="shared" si="19"/>
        <v>0</v>
      </c>
      <c r="CU23" s="120">
        <f t="shared" si="20"/>
        <v>0</v>
      </c>
      <c r="CV23" s="120">
        <f t="shared" si="21"/>
        <v>0</v>
      </c>
      <c r="CW23" s="120">
        <f t="shared" si="22"/>
        <v>0</v>
      </c>
      <c r="CX23" s="120">
        <f t="shared" si="23"/>
        <v>0</v>
      </c>
      <c r="CY23">
        <f t="shared" si="24"/>
        <v>0</v>
      </c>
      <c r="CZ23" s="120">
        <f t="shared" si="25"/>
        <v>116</v>
      </c>
      <c r="DA23" s="120">
        <f t="shared" si="26"/>
        <v>0</v>
      </c>
      <c r="DB23" s="134">
        <f t="shared" si="27"/>
        <v>1.0848218460675208E-2</v>
      </c>
      <c r="DC23" s="134">
        <f t="shared" si="28"/>
        <v>0</v>
      </c>
    </row>
    <row r="24" spans="1:107" x14ac:dyDescent="0.25">
      <c r="A24" s="112" t="s">
        <v>48</v>
      </c>
      <c r="B24" s="112" t="s">
        <v>195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 t="e">
        <v>#N/A</v>
      </c>
      <c r="S24" s="46" t="e">
        <v>#N/A</v>
      </c>
      <c r="T24" s="46" t="e">
        <v>#N/A</v>
      </c>
      <c r="U24" s="46">
        <v>4348.3100000000013</v>
      </c>
      <c r="V24" s="46">
        <v>79</v>
      </c>
      <c r="W24" s="50">
        <v>133.032422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6">
        <v>0</v>
      </c>
      <c r="AJ24" s="43">
        <v>0</v>
      </c>
      <c r="AK24" s="44">
        <v>0</v>
      </c>
      <c r="AL24" s="44">
        <v>0</v>
      </c>
      <c r="AM24" s="45">
        <v>0</v>
      </c>
      <c r="AN24" s="45">
        <v>0</v>
      </c>
      <c r="AO24" s="45">
        <v>0</v>
      </c>
      <c r="AP24" s="37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33"/>
      <c r="AZ24" s="33"/>
      <c r="BA24" s="33"/>
      <c r="BB24" s="33">
        <v>0</v>
      </c>
      <c r="BC24" s="33">
        <v>0</v>
      </c>
      <c r="BD24" s="33">
        <v>0</v>
      </c>
      <c r="BE24" s="52">
        <v>0</v>
      </c>
      <c r="BF24" s="52">
        <v>0</v>
      </c>
      <c r="BG24" s="52">
        <v>0</v>
      </c>
      <c r="BH24" s="35">
        <v>0</v>
      </c>
      <c r="BI24" s="33">
        <v>0</v>
      </c>
      <c r="BJ24" s="35">
        <v>0</v>
      </c>
      <c r="BK24" s="36"/>
      <c r="BL24" s="36"/>
      <c r="BM24" s="36"/>
      <c r="BN24" s="33"/>
      <c r="BO24" s="33"/>
      <c r="BP24" s="33"/>
      <c r="BQ24" s="33"/>
      <c r="BR24" s="33"/>
      <c r="BS24" s="33"/>
      <c r="BT24" s="37"/>
      <c r="BW24">
        <v>0</v>
      </c>
      <c r="BX24">
        <v>0</v>
      </c>
      <c r="BY24">
        <v>0</v>
      </c>
      <c r="BZ24" s="120"/>
      <c r="CA24" s="120">
        <f t="shared" si="0"/>
        <v>0</v>
      </c>
      <c r="CB24" s="120">
        <f t="shared" si="1"/>
        <v>0</v>
      </c>
      <c r="CC24" s="120">
        <f t="shared" si="2"/>
        <v>0</v>
      </c>
      <c r="CD24" s="120">
        <f t="shared" si="3"/>
        <v>0</v>
      </c>
      <c r="CE24" s="120">
        <f t="shared" si="4"/>
        <v>0</v>
      </c>
      <c r="CF24" s="120"/>
      <c r="CG24" s="120">
        <f t="shared" si="6"/>
        <v>79</v>
      </c>
      <c r="CH24" s="120">
        <f t="shared" si="7"/>
        <v>0</v>
      </c>
      <c r="CI24" s="120">
        <f t="shared" si="8"/>
        <v>0</v>
      </c>
      <c r="CJ24" s="120">
        <f t="shared" si="9"/>
        <v>0</v>
      </c>
      <c r="CK24" s="120">
        <f t="shared" si="10"/>
        <v>0</v>
      </c>
      <c r="CL24" s="120">
        <f t="shared" si="29"/>
        <v>0</v>
      </c>
      <c r="CM24" s="120">
        <f t="shared" si="30"/>
        <v>0</v>
      </c>
      <c r="CN24" s="120">
        <f t="shared" si="31"/>
        <v>0</v>
      </c>
      <c r="CO24" s="120">
        <f t="shared" si="32"/>
        <v>0</v>
      </c>
      <c r="CP24" s="120">
        <f t="shared" si="33"/>
        <v>0</v>
      </c>
      <c r="CQ24" s="120">
        <f t="shared" si="16"/>
        <v>0</v>
      </c>
      <c r="CR24" s="120">
        <f t="shared" si="17"/>
        <v>0</v>
      </c>
      <c r="CS24" s="120">
        <f t="shared" si="34"/>
        <v>0</v>
      </c>
      <c r="CT24" s="120">
        <f t="shared" si="19"/>
        <v>0</v>
      </c>
      <c r="CU24" s="120">
        <f t="shared" si="20"/>
        <v>0</v>
      </c>
      <c r="CV24" s="120">
        <f t="shared" si="21"/>
        <v>0</v>
      </c>
      <c r="CW24" s="120">
        <f t="shared" si="22"/>
        <v>0</v>
      </c>
      <c r="CX24" s="120">
        <f t="shared" si="23"/>
        <v>0</v>
      </c>
      <c r="CY24">
        <f t="shared" si="24"/>
        <v>0</v>
      </c>
      <c r="CZ24" s="120">
        <f t="shared" si="25"/>
        <v>79</v>
      </c>
      <c r="DA24" s="120">
        <f t="shared" si="26"/>
        <v>0</v>
      </c>
      <c r="DB24" s="134">
        <f t="shared" si="27"/>
        <v>7.3880108482184603E-3</v>
      </c>
      <c r="DC24" s="134">
        <f t="shared" si="28"/>
        <v>0</v>
      </c>
    </row>
    <row r="25" spans="1:107" x14ac:dyDescent="0.25">
      <c r="A25" s="112" t="s">
        <v>49</v>
      </c>
      <c r="B25" s="112" t="s">
        <v>138</v>
      </c>
      <c r="C25" s="46">
        <v>0</v>
      </c>
      <c r="D25" s="46">
        <v>0</v>
      </c>
      <c r="E25" s="46">
        <v>0</v>
      </c>
      <c r="F25" s="46"/>
      <c r="G25" s="46"/>
      <c r="H25" s="46"/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50">
        <v>0</v>
      </c>
      <c r="X25" s="49">
        <v>77.200000000000088</v>
      </c>
      <c r="Y25" s="46">
        <v>1</v>
      </c>
      <c r="Z25" s="46">
        <v>8.7235999999999994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0</v>
      </c>
      <c r="AG25" s="46">
        <v>42.600000000000094</v>
      </c>
      <c r="AH25" s="46">
        <v>2</v>
      </c>
      <c r="AI25" s="46">
        <v>7242000</v>
      </c>
      <c r="AJ25" s="43">
        <v>1249.9999999999993</v>
      </c>
      <c r="AK25" s="44">
        <v>21</v>
      </c>
      <c r="AL25" s="44">
        <v>206497500</v>
      </c>
      <c r="AM25" s="45">
        <v>720.39999999999895</v>
      </c>
      <c r="AN25" s="45">
        <v>13</v>
      </c>
      <c r="AO25" s="45">
        <v>122782690</v>
      </c>
      <c r="AP25" s="37">
        <v>980.20000000000118</v>
      </c>
      <c r="AQ25">
        <v>15</v>
      </c>
      <c r="AR25">
        <v>161726225</v>
      </c>
      <c r="AS25">
        <v>1097.1000000000004</v>
      </c>
      <c r="AT25">
        <v>18</v>
      </c>
      <c r="AU25">
        <v>185201820</v>
      </c>
      <c r="AV25">
        <v>485.800000000002</v>
      </c>
      <c r="AW25">
        <v>8</v>
      </c>
      <c r="AX25">
        <v>81350300</v>
      </c>
      <c r="AY25" s="33">
        <v>603.59999999999854</v>
      </c>
      <c r="AZ25" s="33">
        <v>7</v>
      </c>
      <c r="BA25" s="33">
        <v>94076200</v>
      </c>
      <c r="BB25" s="33">
        <v>577.29999999998472</v>
      </c>
      <c r="BC25" s="33">
        <v>8</v>
      </c>
      <c r="BD25" s="33">
        <v>100160762</v>
      </c>
      <c r="BE25" s="34">
        <v>847.50000000002456</v>
      </c>
      <c r="BF25" s="34">
        <v>16</v>
      </c>
      <c r="BG25" s="34">
        <v>153936984</v>
      </c>
      <c r="BH25" s="35">
        <v>315</v>
      </c>
      <c r="BI25" s="33">
        <v>5</v>
      </c>
      <c r="BJ25" s="35">
        <v>56465700</v>
      </c>
      <c r="BK25" s="36">
        <v>162.69999999997708</v>
      </c>
      <c r="BL25" s="36">
        <v>3</v>
      </c>
      <c r="BM25" s="36">
        <v>27544545</v>
      </c>
      <c r="BN25" s="33">
        <v>309.4000000000342</v>
      </c>
      <c r="BO25" s="33">
        <v>4</v>
      </c>
      <c r="BP25" s="33">
        <v>50462900</v>
      </c>
      <c r="BQ25" s="33">
        <v>152.9999999999709</v>
      </c>
      <c r="BR25" s="33">
        <v>2</v>
      </c>
      <c r="BS25" s="33">
        <v>28611000</v>
      </c>
      <c r="BT25" s="37">
        <v>442.70000000000346</v>
      </c>
      <c r="BU25">
        <v>6</v>
      </c>
      <c r="BV25">
        <v>81382329</v>
      </c>
      <c r="BW25">
        <v>247.29999999999654</v>
      </c>
      <c r="BX25">
        <v>4</v>
      </c>
      <c r="BY25">
        <v>48537300</v>
      </c>
      <c r="BZ25" s="120"/>
      <c r="CA25" s="120">
        <f t="shared" si="0"/>
        <v>0</v>
      </c>
      <c r="CB25" s="120">
        <f t="shared" si="1"/>
        <v>0</v>
      </c>
      <c r="CC25" s="120">
        <f t="shared" si="2"/>
        <v>0</v>
      </c>
      <c r="CD25" s="120">
        <f t="shared" si="3"/>
        <v>0</v>
      </c>
      <c r="CE25" s="120">
        <f t="shared" si="4"/>
        <v>0</v>
      </c>
      <c r="CF25" s="120">
        <f>S25</f>
        <v>0</v>
      </c>
      <c r="CG25" s="120">
        <f t="shared" si="6"/>
        <v>0</v>
      </c>
      <c r="CH25" s="120">
        <f t="shared" si="7"/>
        <v>1</v>
      </c>
      <c r="CI25" s="120">
        <f t="shared" si="8"/>
        <v>0</v>
      </c>
      <c r="CJ25" s="120">
        <f t="shared" si="9"/>
        <v>0</v>
      </c>
      <c r="CK25" s="120">
        <f t="shared" si="10"/>
        <v>2</v>
      </c>
      <c r="CL25" s="120">
        <f t="shared" si="29"/>
        <v>21</v>
      </c>
      <c r="CM25" s="120">
        <f t="shared" si="30"/>
        <v>13</v>
      </c>
      <c r="CN25" s="120">
        <f t="shared" si="31"/>
        <v>15</v>
      </c>
      <c r="CO25" s="120">
        <f t="shared" si="32"/>
        <v>18</v>
      </c>
      <c r="CP25" s="120">
        <f t="shared" si="33"/>
        <v>8</v>
      </c>
      <c r="CQ25" s="120">
        <f t="shared" si="16"/>
        <v>7</v>
      </c>
      <c r="CR25" s="120">
        <f t="shared" si="17"/>
        <v>8</v>
      </c>
      <c r="CS25" s="120">
        <f t="shared" si="34"/>
        <v>16</v>
      </c>
      <c r="CT25" s="120">
        <f t="shared" si="19"/>
        <v>5</v>
      </c>
      <c r="CU25" s="120">
        <f t="shared" si="20"/>
        <v>3</v>
      </c>
      <c r="CV25" s="120">
        <f t="shared" si="21"/>
        <v>4</v>
      </c>
      <c r="CW25" s="120">
        <f t="shared" si="22"/>
        <v>2</v>
      </c>
      <c r="CX25" s="120">
        <f t="shared" si="23"/>
        <v>6</v>
      </c>
      <c r="CY25">
        <f t="shared" si="24"/>
        <v>4</v>
      </c>
      <c r="CZ25" s="120">
        <f t="shared" si="25"/>
        <v>37</v>
      </c>
      <c r="DA25" s="120">
        <f t="shared" si="26"/>
        <v>96</v>
      </c>
      <c r="DB25" s="134">
        <f t="shared" si="27"/>
        <v>3.4602076124567475E-3</v>
      </c>
      <c r="DC25" s="134">
        <f t="shared" si="28"/>
        <v>1.580246913580247E-2</v>
      </c>
    </row>
    <row r="26" spans="1:107" x14ac:dyDescent="0.25">
      <c r="A26" s="112" t="s">
        <v>50</v>
      </c>
      <c r="B26" s="112" t="s">
        <v>196</v>
      </c>
      <c r="C26" s="46">
        <v>1836.6000000000085</v>
      </c>
      <c r="D26" s="46">
        <v>36</v>
      </c>
      <c r="E26" s="46">
        <v>185.42754099999999</v>
      </c>
      <c r="F26" s="48">
        <v>998.80000000000291</v>
      </c>
      <c r="G26" s="46">
        <v>21</v>
      </c>
      <c r="H26" s="46">
        <v>101.634005</v>
      </c>
      <c r="I26" s="46">
        <v>840.99999999999</v>
      </c>
      <c r="J26" s="46">
        <v>16</v>
      </c>
      <c r="K26" s="46">
        <v>83.485129999999998</v>
      </c>
      <c r="L26" s="47">
        <v>1880.5000000000073</v>
      </c>
      <c r="M26" s="46">
        <v>37</v>
      </c>
      <c r="N26" s="46">
        <v>188.75063800000001</v>
      </c>
      <c r="O26" s="46">
        <v>2417.5000000000073</v>
      </c>
      <c r="P26" s="46">
        <v>50</v>
      </c>
      <c r="Q26" s="49">
        <v>243.82014000000001</v>
      </c>
      <c r="R26" s="46">
        <v>2142.3999999999651</v>
      </c>
      <c r="S26" s="46">
        <v>44</v>
      </c>
      <c r="T26" s="46">
        <v>219.68065200000001</v>
      </c>
      <c r="U26" s="46">
        <v>3205.6000000000349</v>
      </c>
      <c r="V26" s="46">
        <v>62</v>
      </c>
      <c r="W26" s="50">
        <v>325.33421800000002</v>
      </c>
      <c r="X26" s="49">
        <v>4040.8999999999796</v>
      </c>
      <c r="Y26" s="46">
        <v>81</v>
      </c>
      <c r="Z26" s="46">
        <v>416.25248800000003</v>
      </c>
      <c r="AA26" s="46">
        <v>9482.4000000000342</v>
      </c>
      <c r="AB26" s="46">
        <v>195</v>
      </c>
      <c r="AC26" s="46">
        <v>976922935.5</v>
      </c>
      <c r="AD26" s="46">
        <v>11185.199999999975</v>
      </c>
      <c r="AE26" s="46">
        <v>228</v>
      </c>
      <c r="AF26" s="46">
        <v>1160737590</v>
      </c>
      <c r="AG26" s="46">
        <v>12341.19999999999</v>
      </c>
      <c r="AH26" s="46">
        <v>259</v>
      </c>
      <c r="AI26" s="46">
        <v>1304666800</v>
      </c>
      <c r="AJ26" s="43">
        <v>7144.1999999999825</v>
      </c>
      <c r="AK26" s="44">
        <v>144</v>
      </c>
      <c r="AL26" s="44">
        <v>809988600</v>
      </c>
      <c r="AM26" s="45">
        <v>5857.7000000000407</v>
      </c>
      <c r="AN26" s="45">
        <v>119</v>
      </c>
      <c r="AO26" s="45">
        <v>690297000</v>
      </c>
      <c r="AP26" s="37">
        <v>1396.5</v>
      </c>
      <c r="AQ26">
        <v>31</v>
      </c>
      <c r="AR26">
        <v>169229364</v>
      </c>
      <c r="AV26">
        <v>0</v>
      </c>
      <c r="AW26">
        <v>0</v>
      </c>
      <c r="AX26">
        <v>0</v>
      </c>
      <c r="AY26" s="33"/>
      <c r="AZ26" s="33"/>
      <c r="BA26" s="33"/>
      <c r="BB26" s="33">
        <v>0</v>
      </c>
      <c r="BC26" s="33">
        <v>0</v>
      </c>
      <c r="BD26" s="33">
        <v>0</v>
      </c>
      <c r="BE26" s="52">
        <v>0</v>
      </c>
      <c r="BF26" s="52">
        <v>0</v>
      </c>
      <c r="BG26" s="52">
        <v>0</v>
      </c>
      <c r="BH26" s="35">
        <v>0</v>
      </c>
      <c r="BI26" s="33">
        <v>0</v>
      </c>
      <c r="BJ26" s="35">
        <v>0</v>
      </c>
      <c r="BK26" s="36"/>
      <c r="BL26" s="36"/>
      <c r="BM26" s="36"/>
      <c r="BN26" s="33"/>
      <c r="BO26" s="33"/>
      <c r="BP26" s="33"/>
      <c r="BQ26" s="33"/>
      <c r="BR26" s="33"/>
      <c r="BS26" s="33"/>
      <c r="BT26" s="37"/>
      <c r="BW26">
        <v>0</v>
      </c>
      <c r="BX26">
        <v>0</v>
      </c>
      <c r="BY26">
        <v>0</v>
      </c>
      <c r="BZ26" s="120"/>
      <c r="CA26" s="120">
        <f t="shared" si="0"/>
        <v>36</v>
      </c>
      <c r="CB26" s="120">
        <f t="shared" si="1"/>
        <v>21</v>
      </c>
      <c r="CC26" s="120">
        <f t="shared" si="2"/>
        <v>16</v>
      </c>
      <c r="CD26" s="120">
        <f t="shared" si="3"/>
        <v>37</v>
      </c>
      <c r="CE26" s="120">
        <f t="shared" si="4"/>
        <v>50</v>
      </c>
      <c r="CF26" s="120">
        <f>S26</f>
        <v>44</v>
      </c>
      <c r="CG26" s="120">
        <f t="shared" si="6"/>
        <v>62</v>
      </c>
      <c r="CH26" s="120">
        <f t="shared" si="7"/>
        <v>81</v>
      </c>
      <c r="CI26" s="120">
        <f t="shared" si="8"/>
        <v>195</v>
      </c>
      <c r="CJ26" s="120">
        <f t="shared" si="9"/>
        <v>228</v>
      </c>
      <c r="CK26" s="120">
        <f t="shared" si="10"/>
        <v>259</v>
      </c>
      <c r="CL26" s="120">
        <f t="shared" si="29"/>
        <v>144</v>
      </c>
      <c r="CM26" s="120">
        <f t="shared" si="30"/>
        <v>119</v>
      </c>
      <c r="CN26" s="120">
        <f t="shared" si="31"/>
        <v>31</v>
      </c>
      <c r="CO26" s="120">
        <f t="shared" si="32"/>
        <v>0</v>
      </c>
      <c r="CP26" s="120">
        <f t="shared" si="33"/>
        <v>0</v>
      </c>
      <c r="CQ26" s="120">
        <f t="shared" si="16"/>
        <v>0</v>
      </c>
      <c r="CR26" s="120">
        <f t="shared" si="17"/>
        <v>0</v>
      </c>
      <c r="CS26" s="120">
        <f t="shared" si="34"/>
        <v>0</v>
      </c>
      <c r="CT26" s="120">
        <f t="shared" si="19"/>
        <v>0</v>
      </c>
      <c r="CU26" s="120">
        <f t="shared" si="20"/>
        <v>0</v>
      </c>
      <c r="CV26" s="120">
        <f t="shared" si="21"/>
        <v>0</v>
      </c>
      <c r="CW26" s="120">
        <f t="shared" si="22"/>
        <v>0</v>
      </c>
      <c r="CX26" s="120">
        <f t="shared" si="23"/>
        <v>0</v>
      </c>
      <c r="CY26">
        <f t="shared" si="24"/>
        <v>0</v>
      </c>
      <c r="CZ26" s="120">
        <f t="shared" si="25"/>
        <v>1256</v>
      </c>
      <c r="DA26" s="120">
        <f t="shared" si="26"/>
        <v>31</v>
      </c>
      <c r="DB26" s="134">
        <f t="shared" si="27"/>
        <v>0.11746002057420743</v>
      </c>
      <c r="DC26" s="134">
        <f t="shared" si="28"/>
        <v>5.1028806584362141E-3</v>
      </c>
    </row>
    <row r="27" spans="1:107" x14ac:dyDescent="0.25">
      <c r="A27" s="112" t="s">
        <v>51</v>
      </c>
      <c r="B27" s="112" t="s">
        <v>197</v>
      </c>
      <c r="C27" s="46">
        <v>0</v>
      </c>
      <c r="D27" s="46">
        <v>0</v>
      </c>
      <c r="E27" s="46">
        <v>0</v>
      </c>
      <c r="F27" s="46"/>
      <c r="G27" s="46"/>
      <c r="H27" s="46"/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50">
        <v>0</v>
      </c>
      <c r="X27" s="46">
        <v>0</v>
      </c>
      <c r="Y27" s="46">
        <v>1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6">
        <v>0</v>
      </c>
      <c r="AJ27" s="43">
        <v>0</v>
      </c>
      <c r="AK27" s="44">
        <v>0</v>
      </c>
      <c r="AL27" s="44">
        <v>0</v>
      </c>
      <c r="AM27" s="45">
        <v>0</v>
      </c>
      <c r="AN27" s="45">
        <v>0</v>
      </c>
      <c r="AO27" s="45">
        <v>0</v>
      </c>
      <c r="AP27" s="37">
        <v>0</v>
      </c>
      <c r="AQ27">
        <v>0</v>
      </c>
      <c r="AR27">
        <v>0</v>
      </c>
      <c r="AV27">
        <v>0</v>
      </c>
      <c r="AW27">
        <v>0</v>
      </c>
      <c r="AX27">
        <v>0</v>
      </c>
      <c r="AY27" s="33"/>
      <c r="AZ27" s="33"/>
      <c r="BA27" s="33"/>
      <c r="BB27" s="33">
        <v>0</v>
      </c>
      <c r="BC27" s="33">
        <v>0</v>
      </c>
      <c r="BD27" s="33">
        <v>0</v>
      </c>
      <c r="BE27" s="52">
        <v>0</v>
      </c>
      <c r="BF27" s="52">
        <v>0</v>
      </c>
      <c r="BG27" s="52">
        <v>0</v>
      </c>
      <c r="BH27" s="35">
        <v>0</v>
      </c>
      <c r="BI27" s="33">
        <v>0</v>
      </c>
      <c r="BJ27" s="35">
        <v>0</v>
      </c>
      <c r="BK27" s="36"/>
      <c r="BL27" s="36"/>
      <c r="BM27" s="36"/>
      <c r="BN27" s="33"/>
      <c r="BO27" s="33"/>
      <c r="BP27" s="33"/>
      <c r="BQ27" s="33"/>
      <c r="BR27" s="33"/>
      <c r="BS27" s="33"/>
      <c r="BT27" s="37"/>
      <c r="BW27">
        <v>0</v>
      </c>
      <c r="BX27">
        <v>0</v>
      </c>
      <c r="BY27">
        <v>0</v>
      </c>
      <c r="BZ27" s="120"/>
      <c r="CA27" s="120">
        <f t="shared" si="0"/>
        <v>0</v>
      </c>
      <c r="CB27" s="120">
        <f t="shared" si="1"/>
        <v>0</v>
      </c>
      <c r="CC27" s="120">
        <f t="shared" si="2"/>
        <v>0</v>
      </c>
      <c r="CD27" s="120">
        <f t="shared" si="3"/>
        <v>0</v>
      </c>
      <c r="CE27" s="120">
        <f t="shared" si="4"/>
        <v>0</v>
      </c>
      <c r="CF27" s="120">
        <f>S27</f>
        <v>0</v>
      </c>
      <c r="CG27" s="120">
        <f t="shared" si="6"/>
        <v>0</v>
      </c>
      <c r="CH27" s="120">
        <f t="shared" si="7"/>
        <v>1</v>
      </c>
      <c r="CI27" s="120">
        <f t="shared" si="8"/>
        <v>0</v>
      </c>
      <c r="CJ27" s="120">
        <f t="shared" si="9"/>
        <v>0</v>
      </c>
      <c r="CK27" s="120">
        <f t="shared" si="10"/>
        <v>0</v>
      </c>
      <c r="CL27" s="120">
        <f t="shared" si="29"/>
        <v>0</v>
      </c>
      <c r="CM27" s="120">
        <f t="shared" si="30"/>
        <v>0</v>
      </c>
      <c r="CN27" s="120">
        <f t="shared" si="31"/>
        <v>0</v>
      </c>
      <c r="CO27" s="120">
        <f t="shared" si="32"/>
        <v>0</v>
      </c>
      <c r="CP27" s="120">
        <f t="shared" si="33"/>
        <v>0</v>
      </c>
      <c r="CQ27" s="120">
        <f t="shared" si="16"/>
        <v>0</v>
      </c>
      <c r="CR27" s="120">
        <f t="shared" si="17"/>
        <v>0</v>
      </c>
      <c r="CS27" s="120">
        <f t="shared" si="34"/>
        <v>0</v>
      </c>
      <c r="CT27" s="120">
        <f t="shared" si="19"/>
        <v>0</v>
      </c>
      <c r="CU27" s="120">
        <f t="shared" si="20"/>
        <v>0</v>
      </c>
      <c r="CV27" s="120">
        <f t="shared" si="21"/>
        <v>0</v>
      </c>
      <c r="CW27" s="120">
        <f t="shared" si="22"/>
        <v>0</v>
      </c>
      <c r="CX27" s="120">
        <f t="shared" si="23"/>
        <v>0</v>
      </c>
      <c r="CY27">
        <f t="shared" si="24"/>
        <v>0</v>
      </c>
      <c r="CZ27" s="120">
        <f t="shared" si="25"/>
        <v>1</v>
      </c>
      <c r="DA27" s="120">
        <f t="shared" si="26"/>
        <v>0</v>
      </c>
      <c r="DB27" s="134">
        <f t="shared" si="27"/>
        <v>9.3519124660993168E-5</v>
      </c>
      <c r="DC27" s="134">
        <f t="shared" si="28"/>
        <v>0</v>
      </c>
    </row>
    <row r="28" spans="1:107" x14ac:dyDescent="0.25">
      <c r="A28" s="112" t="s">
        <v>52</v>
      </c>
      <c r="B28" s="112" t="s">
        <v>127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>
        <v>29.17000000000008</v>
      </c>
      <c r="S28" s="46">
        <v>1</v>
      </c>
      <c r="T28" s="46">
        <v>2.4223590000000002</v>
      </c>
      <c r="U28" s="46"/>
      <c r="V28" s="46"/>
      <c r="W28" s="50"/>
      <c r="X28" s="49">
        <v>232.33999999999997</v>
      </c>
      <c r="Y28" s="46">
        <v>6</v>
      </c>
      <c r="Z28" s="46">
        <v>18.736618</v>
      </c>
      <c r="AA28" s="46">
        <v>143.96999999999997</v>
      </c>
      <c r="AB28" s="46">
        <v>3</v>
      </c>
      <c r="AC28" s="46">
        <v>11019411</v>
      </c>
      <c r="AD28" s="46">
        <v>187.09000000000015</v>
      </c>
      <c r="AE28" s="46">
        <v>4</v>
      </c>
      <c r="AF28" s="46">
        <v>14581863</v>
      </c>
      <c r="AG28" s="46">
        <v>676.69</v>
      </c>
      <c r="AH28" s="46">
        <v>16</v>
      </c>
      <c r="AI28" s="46">
        <v>53823403</v>
      </c>
      <c r="AJ28" s="43">
        <v>1023.0699999999997</v>
      </c>
      <c r="AK28" s="44">
        <v>24</v>
      </c>
      <c r="AL28" s="44">
        <v>80450973</v>
      </c>
      <c r="AM28" s="45">
        <v>201.61000000000058</v>
      </c>
      <c r="AN28" s="45">
        <v>1</v>
      </c>
      <c r="AO28" s="45">
        <v>15123615</v>
      </c>
      <c r="AP28" s="37">
        <v>198.86999999999989</v>
      </c>
      <c r="AQ28">
        <v>5</v>
      </c>
      <c r="AR28">
        <v>16338590</v>
      </c>
      <c r="AS28">
        <v>393.06000000000176</v>
      </c>
      <c r="AT28">
        <v>10</v>
      </c>
      <c r="AU28">
        <v>33609698</v>
      </c>
      <c r="AV28">
        <v>99.030000000000655</v>
      </c>
      <c r="AW28">
        <v>3</v>
      </c>
      <c r="AX28">
        <v>8891340</v>
      </c>
      <c r="AY28" s="33">
        <v>59.099999999999</v>
      </c>
      <c r="AZ28" s="33">
        <v>2</v>
      </c>
      <c r="BA28" s="33">
        <v>5717925</v>
      </c>
      <c r="BB28" s="33">
        <v>364.50000000000091</v>
      </c>
      <c r="BC28" s="33">
        <v>6</v>
      </c>
      <c r="BD28" s="33">
        <v>29968950</v>
      </c>
      <c r="BE28" s="34">
        <v>134.76999999999498</v>
      </c>
      <c r="BF28" s="34">
        <v>4</v>
      </c>
      <c r="BG28" s="34">
        <v>13494202</v>
      </c>
      <c r="BH28" s="35">
        <v>0</v>
      </c>
      <c r="BI28" s="33">
        <v>0</v>
      </c>
      <c r="BJ28" s="35">
        <v>0</v>
      </c>
      <c r="BK28" s="36"/>
      <c r="BL28" s="36"/>
      <c r="BM28" s="36"/>
      <c r="BN28" s="33">
        <v>7585.1000000000013</v>
      </c>
      <c r="BO28" s="33">
        <v>191</v>
      </c>
      <c r="BP28" s="33">
        <v>680255604</v>
      </c>
      <c r="BQ28" s="33">
        <v>501.2200000000048</v>
      </c>
      <c r="BR28" s="33">
        <v>12</v>
      </c>
      <c r="BS28" s="33">
        <v>52978954</v>
      </c>
      <c r="BT28" s="37"/>
      <c r="BW28">
        <v>0</v>
      </c>
      <c r="BX28">
        <v>0</v>
      </c>
      <c r="BY28">
        <v>0</v>
      </c>
      <c r="BZ28" s="120"/>
      <c r="CA28" s="120">
        <f t="shared" si="0"/>
        <v>0</v>
      </c>
      <c r="CB28" s="120">
        <f t="shared" si="1"/>
        <v>0</v>
      </c>
      <c r="CC28" s="120">
        <f t="shared" si="2"/>
        <v>0</v>
      </c>
      <c r="CD28" s="120">
        <f t="shared" si="3"/>
        <v>0</v>
      </c>
      <c r="CE28" s="120">
        <f t="shared" si="4"/>
        <v>0</v>
      </c>
      <c r="CF28" s="120">
        <f>S28</f>
        <v>1</v>
      </c>
      <c r="CG28" s="120">
        <f t="shared" si="6"/>
        <v>0</v>
      </c>
      <c r="CH28" s="120">
        <f t="shared" si="7"/>
        <v>6</v>
      </c>
      <c r="CI28" s="120">
        <f t="shared" si="8"/>
        <v>3</v>
      </c>
      <c r="CJ28" s="120">
        <f t="shared" si="9"/>
        <v>4</v>
      </c>
      <c r="CK28" s="120">
        <f t="shared" si="10"/>
        <v>16</v>
      </c>
      <c r="CL28" s="120">
        <f t="shared" si="29"/>
        <v>24</v>
      </c>
      <c r="CM28" s="120">
        <f t="shared" si="30"/>
        <v>1</v>
      </c>
      <c r="CN28" s="120">
        <f t="shared" si="31"/>
        <v>5</v>
      </c>
      <c r="CO28" s="120">
        <f t="shared" si="32"/>
        <v>10</v>
      </c>
      <c r="CP28" s="120">
        <f t="shared" si="33"/>
        <v>3</v>
      </c>
      <c r="CQ28" s="120">
        <f t="shared" si="16"/>
        <v>2</v>
      </c>
      <c r="CR28" s="120">
        <f t="shared" si="17"/>
        <v>6</v>
      </c>
      <c r="CS28" s="120">
        <f t="shared" si="34"/>
        <v>4</v>
      </c>
      <c r="CT28" s="120">
        <f t="shared" si="19"/>
        <v>0</v>
      </c>
      <c r="CU28" s="120">
        <f t="shared" si="20"/>
        <v>0</v>
      </c>
      <c r="CV28" s="120">
        <f t="shared" si="21"/>
        <v>191</v>
      </c>
      <c r="CW28" s="120">
        <f t="shared" si="22"/>
        <v>12</v>
      </c>
      <c r="CX28" s="120">
        <f t="shared" si="23"/>
        <v>0</v>
      </c>
      <c r="CY28">
        <f t="shared" si="24"/>
        <v>0</v>
      </c>
      <c r="CZ28" s="120">
        <f t="shared" si="25"/>
        <v>55</v>
      </c>
      <c r="DA28" s="120">
        <f t="shared" si="26"/>
        <v>233</v>
      </c>
      <c r="DB28" s="134">
        <f t="shared" si="27"/>
        <v>5.1435518563546249E-3</v>
      </c>
      <c r="DC28" s="134">
        <f t="shared" si="28"/>
        <v>3.8353909465020576E-2</v>
      </c>
    </row>
    <row r="29" spans="1:107" x14ac:dyDescent="0.25">
      <c r="A29" s="112" t="s">
        <v>53</v>
      </c>
      <c r="B29" s="112" t="s">
        <v>198</v>
      </c>
      <c r="C29" s="46">
        <v>0</v>
      </c>
      <c r="D29" s="46">
        <v>0</v>
      </c>
      <c r="E29" s="46">
        <v>0</v>
      </c>
      <c r="F29" s="46"/>
      <c r="G29" s="46"/>
      <c r="H29" s="46"/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0</v>
      </c>
      <c r="S29" s="46" t="e">
        <v>#N/A</v>
      </c>
      <c r="T29" s="46">
        <v>0</v>
      </c>
      <c r="U29" s="46">
        <v>0</v>
      </c>
      <c r="V29" s="46">
        <v>0</v>
      </c>
      <c r="W29" s="50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  <c r="AI29" s="46">
        <v>0</v>
      </c>
      <c r="AJ29" s="43">
        <v>0</v>
      </c>
      <c r="AK29" s="44">
        <v>0</v>
      </c>
      <c r="AL29" s="44">
        <v>0</v>
      </c>
      <c r="AM29" s="45">
        <v>0</v>
      </c>
      <c r="AN29" s="45">
        <v>0</v>
      </c>
      <c r="AO29" s="45">
        <v>0</v>
      </c>
      <c r="AP29" s="37">
        <v>0</v>
      </c>
      <c r="AQ29">
        <v>0</v>
      </c>
      <c r="AR29">
        <v>0</v>
      </c>
      <c r="AV29">
        <v>0</v>
      </c>
      <c r="AW29">
        <v>0</v>
      </c>
      <c r="AX29">
        <v>0</v>
      </c>
      <c r="AY29" s="33"/>
      <c r="AZ29" s="33"/>
      <c r="BA29" s="33"/>
      <c r="BB29" s="33">
        <v>0</v>
      </c>
      <c r="BC29" s="33">
        <v>0</v>
      </c>
      <c r="BD29" s="33">
        <v>0</v>
      </c>
      <c r="BE29" s="52">
        <v>0</v>
      </c>
      <c r="BF29" s="52">
        <v>0</v>
      </c>
      <c r="BG29" s="52">
        <v>0</v>
      </c>
      <c r="BH29" s="35">
        <v>0</v>
      </c>
      <c r="BI29" s="33">
        <v>0</v>
      </c>
      <c r="BJ29" s="35">
        <v>0</v>
      </c>
      <c r="BK29" s="36"/>
      <c r="BL29" s="36"/>
      <c r="BM29" s="36"/>
      <c r="BN29" s="33"/>
      <c r="BO29" s="33"/>
      <c r="BP29" s="33"/>
      <c r="BQ29" s="33"/>
      <c r="BR29" s="33"/>
      <c r="BS29" s="33"/>
      <c r="BT29" s="37"/>
      <c r="BW29">
        <v>0</v>
      </c>
      <c r="BX29">
        <v>0</v>
      </c>
      <c r="BY29">
        <v>0</v>
      </c>
      <c r="BZ29" s="120"/>
      <c r="CA29" s="120">
        <f t="shared" si="0"/>
        <v>0</v>
      </c>
      <c r="CB29" s="120">
        <f t="shared" si="1"/>
        <v>0</v>
      </c>
      <c r="CC29" s="120">
        <f t="shared" si="2"/>
        <v>0</v>
      </c>
      <c r="CD29" s="120">
        <f t="shared" si="3"/>
        <v>0</v>
      </c>
      <c r="CE29" s="120">
        <f t="shared" si="4"/>
        <v>0</v>
      </c>
      <c r="CF29" s="120"/>
      <c r="CG29" s="120">
        <f t="shared" si="6"/>
        <v>0</v>
      </c>
      <c r="CH29" s="120">
        <f t="shared" si="7"/>
        <v>0</v>
      </c>
      <c r="CI29" s="120">
        <f t="shared" si="8"/>
        <v>0</v>
      </c>
      <c r="CJ29" s="120">
        <f t="shared" si="9"/>
        <v>0</v>
      </c>
      <c r="CK29" s="120">
        <f t="shared" si="10"/>
        <v>0</v>
      </c>
      <c r="CL29" s="120">
        <f t="shared" si="29"/>
        <v>0</v>
      </c>
      <c r="CM29" s="120">
        <f t="shared" si="30"/>
        <v>0</v>
      </c>
      <c r="CN29" s="120">
        <f t="shared" si="31"/>
        <v>0</v>
      </c>
      <c r="CO29" s="120">
        <f t="shared" si="32"/>
        <v>0</v>
      </c>
      <c r="CP29" s="120">
        <f t="shared" si="33"/>
        <v>0</v>
      </c>
      <c r="CQ29" s="120">
        <f t="shared" si="16"/>
        <v>0</v>
      </c>
      <c r="CR29" s="120">
        <f t="shared" si="17"/>
        <v>0</v>
      </c>
      <c r="CS29" s="120">
        <f t="shared" si="34"/>
        <v>0</v>
      </c>
      <c r="CT29" s="120">
        <f t="shared" si="19"/>
        <v>0</v>
      </c>
      <c r="CU29" s="120">
        <f t="shared" si="20"/>
        <v>0</v>
      </c>
      <c r="CV29" s="120">
        <f t="shared" si="21"/>
        <v>0</v>
      </c>
      <c r="CW29" s="120">
        <f t="shared" si="22"/>
        <v>0</v>
      </c>
      <c r="CX29" s="120">
        <f t="shared" si="23"/>
        <v>0</v>
      </c>
      <c r="CY29">
        <f t="shared" si="24"/>
        <v>0</v>
      </c>
      <c r="CZ29" s="120">
        <f t="shared" si="25"/>
        <v>0</v>
      </c>
      <c r="DA29" s="120">
        <f t="shared" si="26"/>
        <v>0</v>
      </c>
      <c r="DB29" s="134">
        <f t="shared" si="27"/>
        <v>0</v>
      </c>
      <c r="DC29" s="134">
        <f t="shared" si="28"/>
        <v>0</v>
      </c>
    </row>
    <row r="30" spans="1:107" x14ac:dyDescent="0.25">
      <c r="A30" s="112" t="s">
        <v>54</v>
      </c>
      <c r="B30" s="112" t="s">
        <v>199</v>
      </c>
      <c r="C30" s="46">
        <v>0</v>
      </c>
      <c r="D30" s="46">
        <v>0</v>
      </c>
      <c r="E30" s="46">
        <v>0</v>
      </c>
      <c r="F30" s="46"/>
      <c r="G30" s="46"/>
      <c r="H30" s="46"/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0</v>
      </c>
      <c r="S30" s="46" t="e">
        <v>#N/A</v>
      </c>
      <c r="T30" s="46">
        <v>0</v>
      </c>
      <c r="U30" s="46">
        <v>0</v>
      </c>
      <c r="V30" s="46">
        <v>0</v>
      </c>
      <c r="W30" s="50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>
        <v>0</v>
      </c>
      <c r="AD30" s="46">
        <v>0</v>
      </c>
      <c r="AE30" s="46">
        <v>0</v>
      </c>
      <c r="AF30" s="46">
        <v>0</v>
      </c>
      <c r="AG30" s="46">
        <v>0</v>
      </c>
      <c r="AH30" s="46">
        <v>0</v>
      </c>
      <c r="AI30" s="46">
        <v>0</v>
      </c>
      <c r="AJ30" s="43">
        <v>0</v>
      </c>
      <c r="AK30" s="44">
        <v>0</v>
      </c>
      <c r="AL30" s="44">
        <v>0</v>
      </c>
      <c r="AM30" s="45">
        <v>0</v>
      </c>
      <c r="AN30" s="45">
        <v>0</v>
      </c>
      <c r="AO30" s="45">
        <v>0</v>
      </c>
      <c r="AP30" s="37">
        <v>0</v>
      </c>
      <c r="AQ30">
        <v>0</v>
      </c>
      <c r="AR30">
        <v>0</v>
      </c>
      <c r="AV30">
        <v>0</v>
      </c>
      <c r="AW30">
        <v>0</v>
      </c>
      <c r="AX30">
        <v>0</v>
      </c>
      <c r="AY30" s="33"/>
      <c r="AZ30" s="33"/>
      <c r="BA30" s="33"/>
      <c r="BB30" s="33">
        <v>0</v>
      </c>
      <c r="BC30" s="33">
        <v>0</v>
      </c>
      <c r="BD30" s="33">
        <v>0</v>
      </c>
      <c r="BE30" s="52">
        <v>0</v>
      </c>
      <c r="BF30" s="52">
        <v>0</v>
      </c>
      <c r="BG30" s="52">
        <v>0</v>
      </c>
      <c r="BH30" s="35">
        <v>0</v>
      </c>
      <c r="BI30" s="33">
        <v>0</v>
      </c>
      <c r="BJ30" s="35">
        <v>0</v>
      </c>
      <c r="BK30" s="36"/>
      <c r="BL30" s="36"/>
      <c r="BM30" s="36"/>
      <c r="BN30" s="33"/>
      <c r="BO30" s="33"/>
      <c r="BP30" s="33"/>
      <c r="BQ30" s="33"/>
      <c r="BR30" s="33"/>
      <c r="BS30" s="33"/>
      <c r="BT30" s="37"/>
      <c r="BW30">
        <v>0</v>
      </c>
      <c r="BX30">
        <v>0</v>
      </c>
      <c r="BY30">
        <v>0</v>
      </c>
      <c r="BZ30" s="120"/>
      <c r="CA30" s="120">
        <f t="shared" si="0"/>
        <v>0</v>
      </c>
      <c r="CB30" s="120">
        <f t="shared" si="1"/>
        <v>0</v>
      </c>
      <c r="CC30" s="120">
        <f t="shared" si="2"/>
        <v>0</v>
      </c>
      <c r="CD30" s="120">
        <f t="shared" si="3"/>
        <v>0</v>
      </c>
      <c r="CE30" s="120">
        <f t="shared" si="4"/>
        <v>0</v>
      </c>
      <c r="CF30" s="120"/>
      <c r="CG30" s="120">
        <f t="shared" si="6"/>
        <v>0</v>
      </c>
      <c r="CH30" s="120">
        <f t="shared" si="7"/>
        <v>0</v>
      </c>
      <c r="CI30" s="120">
        <f t="shared" si="8"/>
        <v>0</v>
      </c>
      <c r="CJ30" s="120">
        <f t="shared" si="9"/>
        <v>0</v>
      </c>
      <c r="CK30" s="120">
        <f t="shared" si="10"/>
        <v>0</v>
      </c>
      <c r="CL30" s="120">
        <f t="shared" si="29"/>
        <v>0</v>
      </c>
      <c r="CM30" s="120">
        <f t="shared" si="30"/>
        <v>0</v>
      </c>
      <c r="CN30" s="120">
        <f t="shared" si="31"/>
        <v>0</v>
      </c>
      <c r="CO30" s="120">
        <f t="shared" si="32"/>
        <v>0</v>
      </c>
      <c r="CP30" s="120">
        <f t="shared" si="33"/>
        <v>0</v>
      </c>
      <c r="CQ30" s="120">
        <f t="shared" si="16"/>
        <v>0</v>
      </c>
      <c r="CR30" s="120">
        <f t="shared" si="17"/>
        <v>0</v>
      </c>
      <c r="CS30" s="120">
        <f t="shared" si="34"/>
        <v>0</v>
      </c>
      <c r="CT30" s="120">
        <f t="shared" si="19"/>
        <v>0</v>
      </c>
      <c r="CU30" s="120">
        <f t="shared" si="20"/>
        <v>0</v>
      </c>
      <c r="CV30" s="120">
        <f t="shared" si="21"/>
        <v>0</v>
      </c>
      <c r="CW30" s="120">
        <f t="shared" si="22"/>
        <v>0</v>
      </c>
      <c r="CX30" s="120">
        <f t="shared" si="23"/>
        <v>0</v>
      </c>
      <c r="CY30">
        <f t="shared" si="24"/>
        <v>0</v>
      </c>
      <c r="CZ30" s="120">
        <f t="shared" si="25"/>
        <v>0</v>
      </c>
      <c r="DA30" s="120">
        <f t="shared" si="26"/>
        <v>0</v>
      </c>
      <c r="DB30" s="134">
        <f t="shared" si="27"/>
        <v>0</v>
      </c>
      <c r="DC30" s="134">
        <f t="shared" si="28"/>
        <v>0</v>
      </c>
    </row>
    <row r="31" spans="1:107" x14ac:dyDescent="0.25">
      <c r="A31" s="81" t="s">
        <v>55</v>
      </c>
      <c r="B31" s="81" t="s">
        <v>147</v>
      </c>
      <c r="X31" s="82"/>
      <c r="AJ31" s="83"/>
      <c r="AK31" s="14"/>
      <c r="AL31" s="14"/>
      <c r="AM31" s="84"/>
      <c r="AN31" s="84"/>
      <c r="AO31" s="84"/>
      <c r="AP31" s="37"/>
      <c r="AY31" s="33">
        <v>130.27000000000012</v>
      </c>
      <c r="AZ31" s="33">
        <v>3</v>
      </c>
      <c r="BA31" s="33">
        <v>14300700</v>
      </c>
      <c r="BB31" s="33">
        <v>334.82000000000016</v>
      </c>
      <c r="BC31" s="33">
        <v>7</v>
      </c>
      <c r="BD31" s="33">
        <v>36719200</v>
      </c>
      <c r="BE31" s="34">
        <v>492.43999999999642</v>
      </c>
      <c r="BF31" s="34">
        <v>10</v>
      </c>
      <c r="BG31" s="34">
        <v>53726400</v>
      </c>
      <c r="BH31" s="35">
        <v>85.740000000001714</v>
      </c>
      <c r="BI31" s="33">
        <v>2</v>
      </c>
      <c r="BJ31" s="35">
        <v>9331400</v>
      </c>
      <c r="BK31" s="36">
        <v>41.10000000000332</v>
      </c>
      <c r="BL31" s="36">
        <v>1</v>
      </c>
      <c r="BM31" s="36">
        <v>4531000</v>
      </c>
      <c r="BN31" s="33">
        <v>436.76999999999907</v>
      </c>
      <c r="BO31" s="33">
        <v>9</v>
      </c>
      <c r="BP31" s="33">
        <v>48370100</v>
      </c>
      <c r="BQ31" s="33">
        <v>125.64999999999941</v>
      </c>
      <c r="BR31" s="33">
        <v>3</v>
      </c>
      <c r="BS31" s="33">
        <v>14164700</v>
      </c>
      <c r="BT31" s="37">
        <v>245.21999999999798</v>
      </c>
      <c r="BU31">
        <v>5</v>
      </c>
      <c r="BV31">
        <v>28025000</v>
      </c>
      <c r="BW31">
        <v>436.76000000000181</v>
      </c>
      <c r="BX31">
        <v>8</v>
      </c>
      <c r="BY31">
        <v>50407061</v>
      </c>
      <c r="BZ31" s="120"/>
      <c r="CA31" s="120">
        <f t="shared" si="0"/>
        <v>0</v>
      </c>
      <c r="CB31" s="120">
        <f t="shared" si="1"/>
        <v>0</v>
      </c>
      <c r="CC31" s="120">
        <f t="shared" si="2"/>
        <v>0</v>
      </c>
      <c r="CD31" s="120">
        <f t="shared" si="3"/>
        <v>0</v>
      </c>
      <c r="CE31" s="120">
        <f t="shared" si="4"/>
        <v>0</v>
      </c>
      <c r="CF31" s="120">
        <f t="shared" ref="CF31:CF40" si="35">S31</f>
        <v>0</v>
      </c>
      <c r="CG31" s="120">
        <f t="shared" si="6"/>
        <v>0</v>
      </c>
      <c r="CH31" s="120">
        <f t="shared" si="7"/>
        <v>0</v>
      </c>
      <c r="CI31" s="120">
        <f t="shared" si="8"/>
        <v>0</v>
      </c>
      <c r="CJ31" s="120">
        <f t="shared" si="9"/>
        <v>0</v>
      </c>
      <c r="CK31" s="120">
        <f t="shared" si="10"/>
        <v>0</v>
      </c>
      <c r="CL31" s="120">
        <f t="shared" si="29"/>
        <v>0</v>
      </c>
      <c r="CM31" s="120">
        <f t="shared" si="30"/>
        <v>0</v>
      </c>
      <c r="CN31" s="120">
        <f t="shared" si="31"/>
        <v>0</v>
      </c>
      <c r="CO31" s="120">
        <f t="shared" si="32"/>
        <v>0</v>
      </c>
      <c r="CP31" s="120">
        <f t="shared" si="33"/>
        <v>0</v>
      </c>
      <c r="CQ31" s="120">
        <f t="shared" si="16"/>
        <v>3</v>
      </c>
      <c r="CR31" s="120">
        <f t="shared" si="17"/>
        <v>7</v>
      </c>
      <c r="CS31" s="120">
        <f t="shared" si="34"/>
        <v>10</v>
      </c>
      <c r="CT31" s="120">
        <f t="shared" si="19"/>
        <v>2</v>
      </c>
      <c r="CU31" s="120">
        <f t="shared" si="20"/>
        <v>1</v>
      </c>
      <c r="CV31" s="120">
        <f t="shared" si="21"/>
        <v>9</v>
      </c>
      <c r="CW31" s="120">
        <f t="shared" si="22"/>
        <v>3</v>
      </c>
      <c r="CX31" s="120">
        <f t="shared" si="23"/>
        <v>5</v>
      </c>
      <c r="CY31">
        <f t="shared" si="24"/>
        <v>8</v>
      </c>
      <c r="CZ31" s="120">
        <f t="shared" si="25"/>
        <v>0</v>
      </c>
      <c r="DA31" s="120">
        <f t="shared" si="26"/>
        <v>48</v>
      </c>
      <c r="DB31" s="134">
        <f t="shared" si="27"/>
        <v>0</v>
      </c>
      <c r="DC31" s="134">
        <f t="shared" si="28"/>
        <v>7.9012345679012348E-3</v>
      </c>
    </row>
    <row r="32" spans="1:107" x14ac:dyDescent="0.25">
      <c r="A32" s="112" t="s">
        <v>56</v>
      </c>
      <c r="B32" s="112" t="s">
        <v>200</v>
      </c>
      <c r="C32" s="46">
        <v>374.85000000001946</v>
      </c>
      <c r="D32" s="46">
        <v>5</v>
      </c>
      <c r="E32" s="46">
        <v>36.473345000000002</v>
      </c>
      <c r="F32" s="48">
        <v>221.13999999998759</v>
      </c>
      <c r="G32" s="46">
        <v>3</v>
      </c>
      <c r="H32" s="46">
        <v>20.735520000000001</v>
      </c>
      <c r="I32" s="46">
        <v>132.56000000000768</v>
      </c>
      <c r="J32" s="46">
        <v>2</v>
      </c>
      <c r="K32" s="46">
        <v>12.92581</v>
      </c>
      <c r="L32" s="47">
        <v>226.75999999999567</v>
      </c>
      <c r="M32" s="46">
        <v>3</v>
      </c>
      <c r="N32" s="46">
        <v>23.213445</v>
      </c>
      <c r="O32" s="46">
        <v>190.87000000000171</v>
      </c>
      <c r="P32" s="46">
        <v>3</v>
      </c>
      <c r="Q32" s="49">
        <v>19.701564999999999</v>
      </c>
      <c r="R32" s="46">
        <v>603.50999999999203</v>
      </c>
      <c r="S32" s="46">
        <v>9</v>
      </c>
      <c r="T32" s="46">
        <v>62.164645</v>
      </c>
      <c r="U32" s="46">
        <v>395.34000000000378</v>
      </c>
      <c r="V32" s="46">
        <v>5</v>
      </c>
      <c r="W32" s="50">
        <v>40.936250000000001</v>
      </c>
      <c r="X32" s="49">
        <v>537.38000000001011</v>
      </c>
      <c r="Y32" s="46">
        <v>9</v>
      </c>
      <c r="Z32" s="46">
        <v>59.464044999999999</v>
      </c>
      <c r="AA32" s="46">
        <v>1319.4399999999923</v>
      </c>
      <c r="AB32" s="46">
        <v>23</v>
      </c>
      <c r="AC32" s="46">
        <v>141337100</v>
      </c>
      <c r="AD32" s="46">
        <v>1680.6100000000079</v>
      </c>
      <c r="AE32" s="46">
        <v>26</v>
      </c>
      <c r="AF32" s="46">
        <v>183165430</v>
      </c>
      <c r="AG32" s="46">
        <v>1403.42</v>
      </c>
      <c r="AH32" s="46">
        <v>21</v>
      </c>
      <c r="AI32" s="46">
        <v>156775000</v>
      </c>
      <c r="AJ32" s="43">
        <v>1537.6999999999971</v>
      </c>
      <c r="AK32" s="44">
        <v>23</v>
      </c>
      <c r="AL32" s="44">
        <v>175350925</v>
      </c>
      <c r="AM32" s="45">
        <v>0</v>
      </c>
      <c r="AN32" s="45">
        <v>0</v>
      </c>
      <c r="AO32" s="45">
        <v>0</v>
      </c>
      <c r="AP32" s="37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s="33"/>
      <c r="AZ32" s="33"/>
      <c r="BA32" s="33"/>
      <c r="BB32" s="33">
        <v>0</v>
      </c>
      <c r="BC32" s="33">
        <v>0</v>
      </c>
      <c r="BD32" s="33">
        <v>0</v>
      </c>
      <c r="BE32" s="52">
        <v>0</v>
      </c>
      <c r="BF32" s="52">
        <v>0</v>
      </c>
      <c r="BG32" s="52">
        <v>0</v>
      </c>
      <c r="BH32" s="35">
        <v>0</v>
      </c>
      <c r="BI32" s="33">
        <v>0</v>
      </c>
      <c r="BJ32" s="35">
        <v>0</v>
      </c>
      <c r="BK32" s="36"/>
      <c r="BL32" s="36"/>
      <c r="BM32" s="36"/>
      <c r="BN32" s="33"/>
      <c r="BO32" s="33"/>
      <c r="BP32" s="33"/>
      <c r="BQ32" s="33"/>
      <c r="BR32" s="33"/>
      <c r="BS32" s="33"/>
      <c r="BT32" s="37"/>
      <c r="BW32">
        <v>0</v>
      </c>
      <c r="BX32">
        <v>0</v>
      </c>
      <c r="BY32">
        <v>0</v>
      </c>
      <c r="BZ32" s="120"/>
      <c r="CA32" s="120">
        <f t="shared" si="0"/>
        <v>5</v>
      </c>
      <c r="CB32" s="120">
        <f t="shared" si="1"/>
        <v>3</v>
      </c>
      <c r="CC32" s="120">
        <f t="shared" si="2"/>
        <v>2</v>
      </c>
      <c r="CD32" s="120">
        <f t="shared" si="3"/>
        <v>3</v>
      </c>
      <c r="CE32" s="120">
        <f t="shared" si="4"/>
        <v>3</v>
      </c>
      <c r="CF32" s="120">
        <f t="shared" si="35"/>
        <v>9</v>
      </c>
      <c r="CG32" s="120">
        <f t="shared" si="6"/>
        <v>5</v>
      </c>
      <c r="CH32" s="120">
        <f t="shared" si="7"/>
        <v>9</v>
      </c>
      <c r="CI32" s="120">
        <f t="shared" si="8"/>
        <v>23</v>
      </c>
      <c r="CJ32" s="120">
        <f t="shared" si="9"/>
        <v>26</v>
      </c>
      <c r="CK32" s="120">
        <f t="shared" si="10"/>
        <v>21</v>
      </c>
      <c r="CL32" s="120">
        <f t="shared" si="29"/>
        <v>23</v>
      </c>
      <c r="CM32" s="120">
        <f t="shared" si="30"/>
        <v>0</v>
      </c>
      <c r="CN32" s="120">
        <f t="shared" si="31"/>
        <v>0</v>
      </c>
      <c r="CO32" s="120">
        <f t="shared" si="32"/>
        <v>0</v>
      </c>
      <c r="CP32" s="120">
        <f t="shared" si="33"/>
        <v>0</v>
      </c>
      <c r="CQ32" s="120">
        <f t="shared" si="16"/>
        <v>0</v>
      </c>
      <c r="CR32" s="120">
        <f t="shared" si="17"/>
        <v>0</v>
      </c>
      <c r="CS32" s="120">
        <f t="shared" si="34"/>
        <v>0</v>
      </c>
      <c r="CT32" s="120">
        <f t="shared" si="19"/>
        <v>0</v>
      </c>
      <c r="CU32" s="120">
        <f t="shared" si="20"/>
        <v>0</v>
      </c>
      <c r="CV32" s="120">
        <f t="shared" si="21"/>
        <v>0</v>
      </c>
      <c r="CW32" s="120">
        <f t="shared" si="22"/>
        <v>0</v>
      </c>
      <c r="CX32" s="120">
        <f t="shared" si="23"/>
        <v>0</v>
      </c>
      <c r="CY32">
        <f t="shared" si="24"/>
        <v>0</v>
      </c>
      <c r="CZ32" s="120">
        <f t="shared" si="25"/>
        <v>127</v>
      </c>
      <c r="DA32" s="120">
        <f t="shared" si="26"/>
        <v>0</v>
      </c>
      <c r="DB32" s="134">
        <f t="shared" si="27"/>
        <v>1.1876928831946134E-2</v>
      </c>
      <c r="DC32" s="134">
        <f t="shared" si="28"/>
        <v>0</v>
      </c>
    </row>
    <row r="33" spans="1:107" x14ac:dyDescent="0.25">
      <c r="A33" s="112" t="s">
        <v>57</v>
      </c>
      <c r="B33" s="112" t="s">
        <v>201</v>
      </c>
      <c r="C33" s="46">
        <v>323.40000000000691</v>
      </c>
      <c r="D33" s="46">
        <v>5</v>
      </c>
      <c r="E33" s="46">
        <v>32.454470000000001</v>
      </c>
      <c r="F33" s="48">
        <v>338.84000000000106</v>
      </c>
      <c r="G33" s="46">
        <v>6</v>
      </c>
      <c r="H33" s="46">
        <v>35.742919999999998</v>
      </c>
      <c r="I33" s="46">
        <v>376.20000000000437</v>
      </c>
      <c r="J33" s="46">
        <v>6</v>
      </c>
      <c r="K33" s="46">
        <v>40.542569999999998</v>
      </c>
      <c r="L33" s="47">
        <v>701.9499999999889</v>
      </c>
      <c r="M33" s="46">
        <v>11</v>
      </c>
      <c r="N33" s="46">
        <v>73.073499999999996</v>
      </c>
      <c r="O33" s="46">
        <v>784.15999999999985</v>
      </c>
      <c r="P33" s="46">
        <v>12</v>
      </c>
      <c r="Q33" s="49">
        <v>83.790053999999998</v>
      </c>
      <c r="R33" s="46">
        <v>662.65999999999985</v>
      </c>
      <c r="S33" s="46">
        <v>13</v>
      </c>
      <c r="T33" s="46">
        <v>71.408010000000004</v>
      </c>
      <c r="U33" s="46">
        <v>900.60999999999876</v>
      </c>
      <c r="V33" s="46">
        <v>17</v>
      </c>
      <c r="W33" s="50">
        <v>94.710887999999997</v>
      </c>
      <c r="X33" s="49">
        <v>840.12000000000808</v>
      </c>
      <c r="Y33" s="46">
        <v>14</v>
      </c>
      <c r="Z33" s="46">
        <v>87.239050000000006</v>
      </c>
      <c r="AA33" s="46">
        <v>2259.1699999999983</v>
      </c>
      <c r="AB33" s="46">
        <v>38</v>
      </c>
      <c r="AC33" s="46">
        <v>244936932</v>
      </c>
      <c r="AD33" s="46">
        <v>1998.0500000000065</v>
      </c>
      <c r="AE33" s="46">
        <v>36</v>
      </c>
      <c r="AF33" s="46">
        <v>224667200</v>
      </c>
      <c r="AG33" s="46">
        <v>0</v>
      </c>
      <c r="AH33" s="46">
        <v>0</v>
      </c>
      <c r="AI33" s="46">
        <v>0</v>
      </c>
      <c r="AJ33" s="43">
        <v>0</v>
      </c>
      <c r="AK33" s="44">
        <v>0</v>
      </c>
      <c r="AL33" s="44">
        <v>0</v>
      </c>
      <c r="AM33" s="45">
        <v>0</v>
      </c>
      <c r="AN33" s="45">
        <v>0</v>
      </c>
      <c r="AO33" s="45">
        <v>0</v>
      </c>
      <c r="AP33" s="37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s="33"/>
      <c r="AZ33" s="33"/>
      <c r="BA33" s="33"/>
      <c r="BB33" s="33">
        <v>0</v>
      </c>
      <c r="BC33" s="33">
        <v>0</v>
      </c>
      <c r="BD33" s="33">
        <v>0</v>
      </c>
      <c r="BE33" s="52">
        <v>0</v>
      </c>
      <c r="BF33" s="52">
        <v>0</v>
      </c>
      <c r="BG33" s="52">
        <v>0</v>
      </c>
      <c r="BH33" s="35">
        <v>0</v>
      </c>
      <c r="BI33" s="33">
        <v>0</v>
      </c>
      <c r="BJ33" s="35">
        <v>0</v>
      </c>
      <c r="BK33" s="36"/>
      <c r="BL33" s="36"/>
      <c r="BM33" s="36"/>
      <c r="BN33" s="33"/>
      <c r="BO33" s="33"/>
      <c r="BP33" s="33"/>
      <c r="BQ33" s="33"/>
      <c r="BR33" s="33"/>
      <c r="BS33" s="33"/>
      <c r="BT33" s="37"/>
      <c r="BW33">
        <v>0</v>
      </c>
      <c r="BX33">
        <v>0</v>
      </c>
      <c r="BY33">
        <v>0</v>
      </c>
      <c r="BZ33" s="120"/>
      <c r="CA33" s="120">
        <f t="shared" si="0"/>
        <v>5</v>
      </c>
      <c r="CB33" s="120">
        <f t="shared" si="1"/>
        <v>6</v>
      </c>
      <c r="CC33" s="120">
        <f t="shared" si="2"/>
        <v>6</v>
      </c>
      <c r="CD33" s="120">
        <f t="shared" si="3"/>
        <v>11</v>
      </c>
      <c r="CE33" s="120">
        <f t="shared" si="4"/>
        <v>12</v>
      </c>
      <c r="CF33" s="120">
        <f t="shared" si="35"/>
        <v>13</v>
      </c>
      <c r="CG33" s="120">
        <f t="shared" si="6"/>
        <v>17</v>
      </c>
      <c r="CH33" s="120">
        <f t="shared" si="7"/>
        <v>14</v>
      </c>
      <c r="CI33" s="120">
        <f t="shared" si="8"/>
        <v>38</v>
      </c>
      <c r="CJ33" s="120">
        <f t="shared" si="9"/>
        <v>36</v>
      </c>
      <c r="CK33" s="120">
        <f t="shared" si="10"/>
        <v>0</v>
      </c>
      <c r="CL33" s="120">
        <f t="shared" si="29"/>
        <v>0</v>
      </c>
      <c r="CM33" s="120">
        <f t="shared" si="30"/>
        <v>0</v>
      </c>
      <c r="CN33" s="120">
        <f t="shared" si="31"/>
        <v>0</v>
      </c>
      <c r="CO33" s="120">
        <f t="shared" si="32"/>
        <v>0</v>
      </c>
      <c r="CP33" s="120">
        <f t="shared" si="33"/>
        <v>0</v>
      </c>
      <c r="CQ33" s="120">
        <f t="shared" si="16"/>
        <v>0</v>
      </c>
      <c r="CR33" s="120">
        <f t="shared" si="17"/>
        <v>0</v>
      </c>
      <c r="CS33" s="120">
        <f t="shared" si="34"/>
        <v>0</v>
      </c>
      <c r="CT33" s="120">
        <f t="shared" si="19"/>
        <v>0</v>
      </c>
      <c r="CU33" s="120">
        <f t="shared" si="20"/>
        <v>0</v>
      </c>
      <c r="CV33" s="120">
        <f t="shared" si="21"/>
        <v>0</v>
      </c>
      <c r="CW33" s="120">
        <f t="shared" si="22"/>
        <v>0</v>
      </c>
      <c r="CX33" s="120">
        <f t="shared" si="23"/>
        <v>0</v>
      </c>
      <c r="CY33">
        <f t="shared" si="24"/>
        <v>0</v>
      </c>
      <c r="CZ33" s="120">
        <f t="shared" si="25"/>
        <v>153</v>
      </c>
      <c r="DA33" s="120">
        <f t="shared" si="26"/>
        <v>0</v>
      </c>
      <c r="DB33" s="134">
        <f t="shared" si="27"/>
        <v>1.4308426073131956E-2</v>
      </c>
      <c r="DC33" s="134">
        <f t="shared" si="28"/>
        <v>0</v>
      </c>
    </row>
    <row r="34" spans="1:107" x14ac:dyDescent="0.25">
      <c r="A34" s="114" t="s">
        <v>58</v>
      </c>
      <c r="B34" s="114" t="s">
        <v>134</v>
      </c>
      <c r="C34" s="46">
        <v>21828.349999999988</v>
      </c>
      <c r="D34" s="46">
        <v>448</v>
      </c>
      <c r="E34" s="46">
        <v>1888.357782</v>
      </c>
      <c r="F34" s="48">
        <v>108.58000000002721</v>
      </c>
      <c r="G34" s="46">
        <v>2</v>
      </c>
      <c r="H34" s="46">
        <v>8.5165900000000008</v>
      </c>
      <c r="I34" s="46">
        <v>63.569999999999709</v>
      </c>
      <c r="J34" s="46">
        <v>2</v>
      </c>
      <c r="K34" s="46">
        <v>5.452655</v>
      </c>
      <c r="L34" s="47">
        <v>98.21999999999025</v>
      </c>
      <c r="M34" s="46">
        <v>2</v>
      </c>
      <c r="N34" s="46">
        <v>8.0011229999999998</v>
      </c>
      <c r="O34" s="46">
        <v>364.64999999999054</v>
      </c>
      <c r="P34" s="46">
        <v>6</v>
      </c>
      <c r="Q34" s="49">
        <v>28.391029</v>
      </c>
      <c r="R34" s="46">
        <v>433.99000000001251</v>
      </c>
      <c r="S34" s="46">
        <v>9</v>
      </c>
      <c r="T34" s="46">
        <v>35.045639999999999</v>
      </c>
      <c r="U34" s="46">
        <v>1936.8099999999831</v>
      </c>
      <c r="V34" s="46">
        <v>49</v>
      </c>
      <c r="W34" s="50">
        <v>145.179329</v>
      </c>
      <c r="X34" s="49">
        <v>978.44000000002416</v>
      </c>
      <c r="Y34" s="46">
        <v>23</v>
      </c>
      <c r="Z34" s="46">
        <v>79.530294999999995</v>
      </c>
      <c r="AA34" s="46">
        <v>2033.2500000000036</v>
      </c>
      <c r="AB34" s="46">
        <v>39</v>
      </c>
      <c r="AC34" s="46">
        <v>171301962</v>
      </c>
      <c r="AD34" s="46">
        <v>3411.2399999999907</v>
      </c>
      <c r="AE34" s="46">
        <v>74</v>
      </c>
      <c r="AF34" s="46">
        <v>237577232</v>
      </c>
      <c r="AG34" s="46">
        <v>2199.0099999999875</v>
      </c>
      <c r="AH34" s="46">
        <v>70</v>
      </c>
      <c r="AI34" s="46">
        <v>238072251</v>
      </c>
      <c r="AJ34" s="43">
        <v>3068.7700000000041</v>
      </c>
      <c r="AK34" s="44">
        <v>77</v>
      </c>
      <c r="AL34" s="44">
        <v>276538300</v>
      </c>
      <c r="AM34" s="45">
        <v>1675.1399999999921</v>
      </c>
      <c r="AN34" s="45">
        <v>49</v>
      </c>
      <c r="AO34" s="45">
        <v>153700252</v>
      </c>
      <c r="AP34" s="37">
        <v>421.46000000001368</v>
      </c>
      <c r="AQ34">
        <v>9</v>
      </c>
      <c r="AR34">
        <v>38996480</v>
      </c>
      <c r="AS34">
        <v>397.8099999999904</v>
      </c>
      <c r="AT34">
        <v>10</v>
      </c>
      <c r="AU34">
        <v>40176296</v>
      </c>
      <c r="AV34">
        <v>537.6600000000326</v>
      </c>
      <c r="AW34">
        <v>12</v>
      </c>
      <c r="AX34">
        <v>55456674</v>
      </c>
      <c r="AY34" s="33">
        <v>758.17999999999302</v>
      </c>
      <c r="AZ34" s="33">
        <v>18</v>
      </c>
      <c r="BA34" s="33">
        <v>78082726</v>
      </c>
      <c r="BB34" s="33">
        <v>629.76999999997497</v>
      </c>
      <c r="BC34" s="33">
        <v>15</v>
      </c>
      <c r="BD34" s="33">
        <v>65147964</v>
      </c>
      <c r="BE34" s="34">
        <v>1537.1200000000026</v>
      </c>
      <c r="BF34" s="34">
        <v>40</v>
      </c>
      <c r="BG34" s="34">
        <v>165347588</v>
      </c>
      <c r="BH34" s="35">
        <v>119.5</v>
      </c>
      <c r="BI34" s="33">
        <v>3</v>
      </c>
      <c r="BJ34" s="35">
        <v>13373210</v>
      </c>
      <c r="BK34" s="36">
        <v>386.11000000000786</v>
      </c>
      <c r="BL34" s="36">
        <v>9</v>
      </c>
      <c r="BM34" s="36">
        <v>42857430</v>
      </c>
      <c r="BN34" s="33">
        <v>88.699999999982538</v>
      </c>
      <c r="BO34" s="33">
        <v>2</v>
      </c>
      <c r="BP34" s="33">
        <v>9897340</v>
      </c>
      <c r="BQ34" s="33">
        <v>399.71999999999935</v>
      </c>
      <c r="BR34" s="33">
        <v>12</v>
      </c>
      <c r="BS34" s="33">
        <v>48282180</v>
      </c>
      <c r="BT34" s="37">
        <v>135.96000000000822</v>
      </c>
      <c r="BU34">
        <v>5</v>
      </c>
      <c r="BV34">
        <v>17938484</v>
      </c>
      <c r="BW34">
        <v>275.95999999998639</v>
      </c>
      <c r="BX34">
        <v>6</v>
      </c>
      <c r="BY34">
        <v>34755755</v>
      </c>
      <c r="BZ34" s="120"/>
      <c r="CA34" s="120">
        <f t="shared" si="0"/>
        <v>448</v>
      </c>
      <c r="CB34" s="128">
        <f t="shared" si="1"/>
        <v>2</v>
      </c>
      <c r="CC34" s="128">
        <f t="shared" si="2"/>
        <v>2</v>
      </c>
      <c r="CD34" s="128">
        <f t="shared" si="3"/>
        <v>2</v>
      </c>
      <c r="CE34" s="128">
        <f t="shared" si="4"/>
        <v>6</v>
      </c>
      <c r="CF34" s="128">
        <f t="shared" si="35"/>
        <v>9</v>
      </c>
      <c r="CG34" s="128">
        <f t="shared" si="6"/>
        <v>49</v>
      </c>
      <c r="CH34" s="128">
        <f t="shared" si="7"/>
        <v>23</v>
      </c>
      <c r="CI34" s="128">
        <f t="shared" si="8"/>
        <v>39</v>
      </c>
      <c r="CJ34" s="128">
        <f t="shared" si="9"/>
        <v>74</v>
      </c>
      <c r="CK34" s="128">
        <f t="shared" si="10"/>
        <v>70</v>
      </c>
      <c r="CL34" s="128">
        <f t="shared" si="29"/>
        <v>77</v>
      </c>
      <c r="CM34" s="128">
        <f t="shared" si="30"/>
        <v>49</v>
      </c>
      <c r="CN34" s="128">
        <f t="shared" si="31"/>
        <v>9</v>
      </c>
      <c r="CO34" s="128">
        <f t="shared" si="32"/>
        <v>10</v>
      </c>
      <c r="CP34" s="128">
        <f t="shared" si="33"/>
        <v>12</v>
      </c>
      <c r="CQ34" s="128">
        <f t="shared" si="16"/>
        <v>18</v>
      </c>
      <c r="CR34" s="128">
        <f t="shared" si="17"/>
        <v>15</v>
      </c>
      <c r="CS34" s="128">
        <f t="shared" si="34"/>
        <v>40</v>
      </c>
      <c r="CT34" s="128">
        <f t="shared" si="19"/>
        <v>3</v>
      </c>
      <c r="CU34" s="128">
        <f t="shared" si="20"/>
        <v>9</v>
      </c>
      <c r="CV34" s="128">
        <f t="shared" si="21"/>
        <v>2</v>
      </c>
      <c r="CW34" s="128">
        <f t="shared" si="22"/>
        <v>12</v>
      </c>
      <c r="CX34" s="128">
        <f t="shared" si="23"/>
        <v>5</v>
      </c>
      <c r="CY34">
        <f t="shared" si="24"/>
        <v>6</v>
      </c>
      <c r="CZ34" s="120">
        <f t="shared" si="25"/>
        <v>402</v>
      </c>
      <c r="DA34" s="120">
        <f t="shared" si="26"/>
        <v>141</v>
      </c>
      <c r="DB34" s="134">
        <f t="shared" si="27"/>
        <v>3.7594688113719257E-2</v>
      </c>
      <c r="DC34" s="134">
        <f t="shared" si="28"/>
        <v>2.3209876543209877E-2</v>
      </c>
    </row>
    <row r="35" spans="1:107" x14ac:dyDescent="0.25">
      <c r="A35" s="112" t="s">
        <v>59</v>
      </c>
      <c r="B35" s="112" t="s">
        <v>202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>
        <v>112.09999999999982</v>
      </c>
      <c r="S35" s="46">
        <v>2</v>
      </c>
      <c r="T35" s="46">
        <v>11.3</v>
      </c>
      <c r="U35" s="46">
        <v>240.39999999999989</v>
      </c>
      <c r="V35" s="46">
        <v>5</v>
      </c>
      <c r="W35" s="50">
        <v>23.847000000000001</v>
      </c>
      <c r="X35" s="49">
        <v>217.5000000000004</v>
      </c>
      <c r="Y35" s="46">
        <v>5</v>
      </c>
      <c r="Z35" s="46">
        <v>22.55</v>
      </c>
      <c r="AA35" s="46">
        <v>253.90000000000066</v>
      </c>
      <c r="AB35" s="46">
        <v>6</v>
      </c>
      <c r="AC35" s="46">
        <v>26018731</v>
      </c>
      <c r="AD35" s="46">
        <v>886.99999999999659</v>
      </c>
      <c r="AE35" s="46">
        <v>18</v>
      </c>
      <c r="AF35" s="46">
        <v>93850000</v>
      </c>
      <c r="AG35" s="46">
        <v>719.39999999999964</v>
      </c>
      <c r="AH35" s="46">
        <v>16</v>
      </c>
      <c r="AI35" s="46">
        <v>79300000</v>
      </c>
      <c r="AJ35" s="43">
        <v>662.70000000000346</v>
      </c>
      <c r="AK35" s="44">
        <v>16</v>
      </c>
      <c r="AL35" s="44">
        <v>73932000</v>
      </c>
      <c r="AM35" s="45">
        <v>694.40000000000055</v>
      </c>
      <c r="AN35" s="45">
        <v>15</v>
      </c>
      <c r="AO35" s="45">
        <v>71752500</v>
      </c>
      <c r="AP35" s="37">
        <v>495.20000000000118</v>
      </c>
      <c r="AQ35">
        <v>11</v>
      </c>
      <c r="AR35">
        <v>55700000</v>
      </c>
      <c r="AS35">
        <v>239.89999999999418</v>
      </c>
      <c r="AT35">
        <v>5</v>
      </c>
      <c r="AU35">
        <v>26900000</v>
      </c>
      <c r="AV35">
        <v>295.00000000000091</v>
      </c>
      <c r="AW35">
        <v>6</v>
      </c>
      <c r="AX35">
        <v>34050000</v>
      </c>
      <c r="AY35" s="33">
        <v>330.60000000000036</v>
      </c>
      <c r="AZ35" s="33">
        <v>7</v>
      </c>
      <c r="BA35" s="33">
        <v>38900000</v>
      </c>
      <c r="BB35" s="33">
        <v>0</v>
      </c>
      <c r="BC35" s="33">
        <v>0</v>
      </c>
      <c r="BD35" s="33">
        <v>0</v>
      </c>
      <c r="BE35" s="52">
        <v>0</v>
      </c>
      <c r="BF35" s="52">
        <v>0</v>
      </c>
      <c r="BG35" s="52">
        <v>0</v>
      </c>
      <c r="BH35" s="35">
        <v>0</v>
      </c>
      <c r="BI35" s="33">
        <v>0</v>
      </c>
      <c r="BJ35" s="35">
        <v>0</v>
      </c>
      <c r="BK35" s="36"/>
      <c r="BL35" s="36"/>
      <c r="BM35" s="36"/>
      <c r="BN35" s="33"/>
      <c r="BO35" s="33"/>
      <c r="BP35" s="33"/>
      <c r="BQ35" s="33"/>
      <c r="BR35" s="33"/>
      <c r="BS35" s="33"/>
      <c r="BT35" s="37"/>
      <c r="BW35">
        <v>0</v>
      </c>
      <c r="BX35">
        <v>0</v>
      </c>
      <c r="BY35">
        <v>0</v>
      </c>
      <c r="BZ35" s="120"/>
      <c r="CA35" s="120">
        <f t="shared" ref="CA35:CA66" si="36">D35</f>
        <v>0</v>
      </c>
      <c r="CB35" s="120">
        <f t="shared" ref="CB35:CB66" si="37">G35</f>
        <v>0</v>
      </c>
      <c r="CC35" s="120">
        <f t="shared" ref="CC35:CC66" si="38">J35</f>
        <v>0</v>
      </c>
      <c r="CD35" s="120">
        <f t="shared" si="3"/>
        <v>0</v>
      </c>
      <c r="CE35" s="120">
        <f t="shared" ref="CE35:CE66" si="39">P35</f>
        <v>0</v>
      </c>
      <c r="CF35" s="120">
        <f t="shared" si="35"/>
        <v>2</v>
      </c>
      <c r="CG35" s="120">
        <f t="shared" ref="CG35:CG66" si="40">V35</f>
        <v>5</v>
      </c>
      <c r="CH35" s="120">
        <f t="shared" ref="CH35:CH66" si="41">Y35</f>
        <v>5</v>
      </c>
      <c r="CI35" s="120">
        <f t="shared" ref="CI35:CI66" si="42">AB35</f>
        <v>6</v>
      </c>
      <c r="CJ35" s="120">
        <f t="shared" ref="CJ35:CJ66" si="43">AE35</f>
        <v>18</v>
      </c>
      <c r="CK35" s="120">
        <f t="shared" si="10"/>
        <v>16</v>
      </c>
      <c r="CL35" s="120">
        <f t="shared" si="29"/>
        <v>16</v>
      </c>
      <c r="CM35" s="120">
        <f t="shared" si="30"/>
        <v>15</v>
      </c>
      <c r="CN35" s="120">
        <f t="shared" si="31"/>
        <v>11</v>
      </c>
      <c r="CO35" s="120">
        <f t="shared" si="32"/>
        <v>5</v>
      </c>
      <c r="CP35" s="120">
        <f t="shared" si="33"/>
        <v>6</v>
      </c>
      <c r="CQ35" s="120">
        <f t="shared" ref="CQ35:CQ66" si="44">AZ35</f>
        <v>7</v>
      </c>
      <c r="CR35" s="120">
        <f t="shared" ref="CR35:CR66" si="45">BC35</f>
        <v>0</v>
      </c>
      <c r="CS35" s="120">
        <f t="shared" si="34"/>
        <v>0</v>
      </c>
      <c r="CT35" s="120">
        <f t="shared" ref="CT35:CT70" si="46">BI35</f>
        <v>0</v>
      </c>
      <c r="CU35" s="120">
        <f t="shared" ref="CU35:CU66" si="47">BL35</f>
        <v>0</v>
      </c>
      <c r="CV35" s="120">
        <f t="shared" ref="CV35:CV66" si="48">BO35</f>
        <v>0</v>
      </c>
      <c r="CW35" s="120">
        <f t="shared" ref="CW35:CW66" si="49">BR35</f>
        <v>0</v>
      </c>
      <c r="CX35" s="120">
        <f t="shared" ref="CX35:CX66" si="50">BU35</f>
        <v>0</v>
      </c>
      <c r="CY35">
        <f t="shared" ref="CY35:CY66" si="51">BX35</f>
        <v>0</v>
      </c>
      <c r="CZ35" s="120">
        <f t="shared" ref="CZ35:CZ66" si="52">SUM(CB35:CM35)</f>
        <v>83</v>
      </c>
      <c r="DA35" s="120">
        <f t="shared" ref="DA35:DA66" si="53">SUM(CN35:CY35)</f>
        <v>29</v>
      </c>
      <c r="DB35" s="134">
        <f t="shared" ref="DB35:DB66" si="54">CZ35/$CZ$82</f>
        <v>7.7620873468624337E-3</v>
      </c>
      <c r="DC35" s="134">
        <f t="shared" ref="DC35:DC66" si="55">DA35/$DA$82</f>
        <v>4.7736625514403289E-3</v>
      </c>
    </row>
    <row r="36" spans="1:107" x14ac:dyDescent="0.25">
      <c r="A36" s="112" t="s">
        <v>60</v>
      </c>
      <c r="B36" s="112" t="s">
        <v>60</v>
      </c>
      <c r="C36" s="46">
        <v>183.69000000000779</v>
      </c>
      <c r="D36" s="46">
        <v>5</v>
      </c>
      <c r="E36" s="46">
        <v>12.675190000000001</v>
      </c>
      <c r="F36" s="48">
        <v>654.96999999999389</v>
      </c>
      <c r="G36" s="46">
        <v>18</v>
      </c>
      <c r="H36" s="46">
        <v>46.646754999999999</v>
      </c>
      <c r="I36" s="46">
        <v>196.48000000000138</v>
      </c>
      <c r="J36" s="46">
        <v>6</v>
      </c>
      <c r="K36" s="46">
        <v>14.40714</v>
      </c>
      <c r="L36" s="47">
        <v>350.68000000001302</v>
      </c>
      <c r="M36" s="46">
        <v>10</v>
      </c>
      <c r="N36" s="46">
        <v>24.684280000000001</v>
      </c>
      <c r="O36" s="46">
        <v>364.35000000000036</v>
      </c>
      <c r="P36" s="46">
        <v>11</v>
      </c>
      <c r="Q36" s="49">
        <v>24.6</v>
      </c>
      <c r="R36" s="46">
        <v>1072.9999999999964</v>
      </c>
      <c r="S36" s="46">
        <v>29</v>
      </c>
      <c r="T36" s="46">
        <v>71.705624999999998</v>
      </c>
      <c r="U36" s="46">
        <v>1086.6399999999958</v>
      </c>
      <c r="V36" s="46">
        <v>31</v>
      </c>
      <c r="W36" s="50">
        <v>74.002174999999994</v>
      </c>
      <c r="X36" s="49">
        <v>1413.8400000000074</v>
      </c>
      <c r="Y36" s="46">
        <v>41</v>
      </c>
      <c r="Z36" s="46">
        <v>97.534514999999999</v>
      </c>
      <c r="AA36" s="46">
        <v>921.28999999999724</v>
      </c>
      <c r="AB36" s="46">
        <v>24</v>
      </c>
      <c r="AC36" s="46">
        <v>67831090</v>
      </c>
      <c r="AD36" s="46">
        <v>980.99000000000524</v>
      </c>
      <c r="AE36" s="46">
        <v>25</v>
      </c>
      <c r="AF36" s="46">
        <v>66822453</v>
      </c>
      <c r="AG36" s="46">
        <v>302.95999999999549</v>
      </c>
      <c r="AH36" s="46">
        <v>8</v>
      </c>
      <c r="AI36" s="46">
        <v>24602000</v>
      </c>
      <c r="AJ36" s="43">
        <v>871.88999999999578</v>
      </c>
      <c r="AK36" s="44">
        <v>19</v>
      </c>
      <c r="AL36" s="44">
        <v>67211520</v>
      </c>
      <c r="AM36" s="45">
        <v>0</v>
      </c>
      <c r="AN36" s="45">
        <v>0</v>
      </c>
      <c r="AO36" s="45">
        <v>0</v>
      </c>
      <c r="AP36" s="37">
        <v>0</v>
      </c>
      <c r="AQ36">
        <v>0</v>
      </c>
      <c r="AR36">
        <v>0</v>
      </c>
      <c r="AV36">
        <v>0</v>
      </c>
      <c r="AW36">
        <v>0</v>
      </c>
      <c r="AX36">
        <v>0</v>
      </c>
      <c r="AY36" s="33"/>
      <c r="AZ36" s="33"/>
      <c r="BA36" s="33"/>
      <c r="BB36" s="33">
        <v>0</v>
      </c>
      <c r="BC36" s="33">
        <v>0</v>
      </c>
      <c r="BD36" s="33">
        <v>0</v>
      </c>
      <c r="BE36" s="52">
        <v>0</v>
      </c>
      <c r="BF36" s="52">
        <v>0</v>
      </c>
      <c r="BG36" s="52">
        <v>0</v>
      </c>
      <c r="BH36" s="35">
        <v>0</v>
      </c>
      <c r="BI36" s="33">
        <v>0</v>
      </c>
      <c r="BJ36" s="35">
        <v>0</v>
      </c>
      <c r="BK36" s="36"/>
      <c r="BL36" s="36"/>
      <c r="BM36" s="36"/>
      <c r="BN36" s="33"/>
      <c r="BO36" s="33"/>
      <c r="BP36" s="33"/>
      <c r="BQ36" s="33"/>
      <c r="BR36" s="33"/>
      <c r="BS36" s="33"/>
      <c r="BT36" s="37"/>
      <c r="BW36">
        <v>0</v>
      </c>
      <c r="BX36">
        <v>0</v>
      </c>
      <c r="BY36">
        <v>0</v>
      </c>
      <c r="BZ36" s="120"/>
      <c r="CA36" s="120">
        <f t="shared" si="36"/>
        <v>5</v>
      </c>
      <c r="CB36" s="120">
        <f t="shared" si="37"/>
        <v>18</v>
      </c>
      <c r="CC36" s="120">
        <f t="shared" si="38"/>
        <v>6</v>
      </c>
      <c r="CD36" s="120">
        <f t="shared" si="3"/>
        <v>10</v>
      </c>
      <c r="CE36" s="120">
        <f t="shared" si="39"/>
        <v>11</v>
      </c>
      <c r="CF36" s="120">
        <f t="shared" si="35"/>
        <v>29</v>
      </c>
      <c r="CG36" s="120">
        <f t="shared" si="40"/>
        <v>31</v>
      </c>
      <c r="CH36" s="120">
        <f t="shared" si="41"/>
        <v>41</v>
      </c>
      <c r="CI36" s="120">
        <f t="shared" si="42"/>
        <v>24</v>
      </c>
      <c r="CJ36" s="120">
        <f t="shared" si="43"/>
        <v>25</v>
      </c>
      <c r="CK36" s="120">
        <f t="shared" si="10"/>
        <v>8</v>
      </c>
      <c r="CL36" s="120">
        <f t="shared" si="29"/>
        <v>19</v>
      </c>
      <c r="CM36" s="120">
        <f t="shared" si="30"/>
        <v>0</v>
      </c>
      <c r="CN36" s="120">
        <f t="shared" si="31"/>
        <v>0</v>
      </c>
      <c r="CO36" s="120">
        <f t="shared" si="32"/>
        <v>0</v>
      </c>
      <c r="CP36" s="120">
        <f t="shared" si="33"/>
        <v>0</v>
      </c>
      <c r="CQ36" s="120">
        <f t="shared" si="44"/>
        <v>0</v>
      </c>
      <c r="CR36" s="120">
        <f t="shared" si="45"/>
        <v>0</v>
      </c>
      <c r="CS36" s="120">
        <f t="shared" si="34"/>
        <v>0</v>
      </c>
      <c r="CT36" s="120">
        <f t="shared" si="46"/>
        <v>0</v>
      </c>
      <c r="CU36" s="120">
        <f t="shared" si="47"/>
        <v>0</v>
      </c>
      <c r="CV36" s="120">
        <f t="shared" si="48"/>
        <v>0</v>
      </c>
      <c r="CW36" s="120">
        <f t="shared" si="49"/>
        <v>0</v>
      </c>
      <c r="CX36" s="120">
        <f t="shared" si="50"/>
        <v>0</v>
      </c>
      <c r="CY36">
        <f t="shared" si="51"/>
        <v>0</v>
      </c>
      <c r="CZ36" s="120">
        <f t="shared" si="52"/>
        <v>222</v>
      </c>
      <c r="DA36" s="120">
        <f t="shared" si="53"/>
        <v>0</v>
      </c>
      <c r="DB36" s="134">
        <f t="shared" si="54"/>
        <v>2.0761245674740483E-2</v>
      </c>
      <c r="DC36" s="134">
        <f t="shared" si="55"/>
        <v>0</v>
      </c>
    </row>
    <row r="37" spans="1:107" x14ac:dyDescent="0.25">
      <c r="A37" s="112" t="s">
        <v>61</v>
      </c>
      <c r="B37" s="149" t="s">
        <v>143</v>
      </c>
      <c r="C37" s="46"/>
      <c r="D37" s="46"/>
      <c r="E37" s="46"/>
      <c r="F37" s="46"/>
      <c r="G37" s="46"/>
      <c r="H37" s="46"/>
      <c r="I37" s="46">
        <v>0</v>
      </c>
      <c r="J37" s="46">
        <v>0</v>
      </c>
      <c r="K37" s="46">
        <v>0</v>
      </c>
      <c r="L37" s="46" t="e">
        <v>#N/A</v>
      </c>
      <c r="M37" s="46" t="e">
        <v>#N/A</v>
      </c>
      <c r="N37" s="46" t="e">
        <v>#N/A</v>
      </c>
      <c r="O37" s="46"/>
      <c r="P37" s="46"/>
      <c r="Q37" s="46"/>
      <c r="R37" s="46">
        <v>0</v>
      </c>
      <c r="S37" s="46">
        <v>0</v>
      </c>
      <c r="T37" s="46">
        <v>0</v>
      </c>
      <c r="U37" s="46">
        <v>2137.3200000000011</v>
      </c>
      <c r="V37" s="46">
        <v>40</v>
      </c>
      <c r="W37" s="50">
        <v>351.47300000000001</v>
      </c>
      <c r="X37" s="49">
        <v>667.21999999999889</v>
      </c>
      <c r="Y37" s="46">
        <v>11</v>
      </c>
      <c r="Z37" s="46">
        <v>119.652</v>
      </c>
      <c r="AA37" s="46">
        <v>872.24999999998545</v>
      </c>
      <c r="AB37" s="46">
        <v>17</v>
      </c>
      <c r="AC37" s="46">
        <v>153834000</v>
      </c>
      <c r="AD37" s="46">
        <v>1681.6700000000055</v>
      </c>
      <c r="AE37" s="46">
        <v>27</v>
      </c>
      <c r="AF37" s="46">
        <v>321066000</v>
      </c>
      <c r="AG37" s="46">
        <v>895.11999999999534</v>
      </c>
      <c r="AH37" s="46">
        <v>16</v>
      </c>
      <c r="AI37" s="46">
        <v>163708600</v>
      </c>
      <c r="AJ37" s="43">
        <v>329.77000000001681</v>
      </c>
      <c r="AK37" s="44">
        <v>5</v>
      </c>
      <c r="AL37" s="44">
        <v>60520000</v>
      </c>
      <c r="AM37" s="45">
        <v>1055.6100000000024</v>
      </c>
      <c r="AN37" s="45">
        <v>18</v>
      </c>
      <c r="AO37" s="45">
        <v>216383600</v>
      </c>
      <c r="AP37" s="37">
        <v>459.40999999999622</v>
      </c>
      <c r="AQ37">
        <v>6</v>
      </c>
      <c r="AR37">
        <v>82857000</v>
      </c>
      <c r="AS37">
        <v>608.97999999999865</v>
      </c>
      <c r="AT37">
        <v>8</v>
      </c>
      <c r="AU37">
        <v>118297000</v>
      </c>
      <c r="AV37">
        <v>371.77000000000044</v>
      </c>
      <c r="AW37">
        <v>5</v>
      </c>
      <c r="AX37">
        <v>76570000</v>
      </c>
      <c r="AY37" s="33">
        <v>316.83000000000357</v>
      </c>
      <c r="AZ37" s="33">
        <v>5</v>
      </c>
      <c r="BA37" s="33">
        <v>68180000</v>
      </c>
      <c r="BB37" s="33">
        <v>683.85999999998785</v>
      </c>
      <c r="BC37" s="33">
        <v>11</v>
      </c>
      <c r="BD37" s="33">
        <v>137267000</v>
      </c>
      <c r="BE37" s="34">
        <v>270.53999999999724</v>
      </c>
      <c r="BF37" s="34">
        <v>5</v>
      </c>
      <c r="BG37" s="34">
        <v>60103000</v>
      </c>
      <c r="BH37" s="35">
        <v>308.8700000000099</v>
      </c>
      <c r="BI37" s="33">
        <v>6</v>
      </c>
      <c r="BJ37" s="35">
        <v>72479000</v>
      </c>
      <c r="BK37" s="36">
        <v>318.2799999999952</v>
      </c>
      <c r="BL37" s="36">
        <v>7</v>
      </c>
      <c r="BM37" s="36">
        <v>79467000</v>
      </c>
      <c r="BN37" s="33">
        <v>264.32000000000335</v>
      </c>
      <c r="BO37" s="33">
        <v>6</v>
      </c>
      <c r="BP37" s="33">
        <v>65977000</v>
      </c>
      <c r="BQ37" s="33">
        <v>226.11000000000786</v>
      </c>
      <c r="BR37" s="33">
        <v>4</v>
      </c>
      <c r="BS37" s="33">
        <v>56434000</v>
      </c>
      <c r="BT37" s="37">
        <v>216.60999999998785</v>
      </c>
      <c r="BU37">
        <v>4</v>
      </c>
      <c r="BV37">
        <v>46143000</v>
      </c>
      <c r="BW37">
        <v>722.08000000000538</v>
      </c>
      <c r="BX37">
        <v>10</v>
      </c>
      <c r="BY37">
        <v>159606000</v>
      </c>
      <c r="BZ37" s="120"/>
      <c r="CA37" s="120">
        <f t="shared" si="36"/>
        <v>0</v>
      </c>
      <c r="CB37" s="120">
        <f t="shared" si="37"/>
        <v>0</v>
      </c>
      <c r="CC37" s="120">
        <f t="shared" si="38"/>
        <v>0</v>
      </c>
      <c r="CD37" s="120"/>
      <c r="CE37" s="120">
        <f t="shared" si="39"/>
        <v>0</v>
      </c>
      <c r="CF37" s="120">
        <f t="shared" si="35"/>
        <v>0</v>
      </c>
      <c r="CG37" s="120">
        <f t="shared" si="40"/>
        <v>40</v>
      </c>
      <c r="CH37" s="120">
        <f t="shared" si="41"/>
        <v>11</v>
      </c>
      <c r="CI37" s="120">
        <f t="shared" si="42"/>
        <v>17</v>
      </c>
      <c r="CJ37" s="120">
        <f t="shared" si="43"/>
        <v>27</v>
      </c>
      <c r="CK37" s="120">
        <f t="shared" si="10"/>
        <v>16</v>
      </c>
      <c r="CL37" s="120">
        <f t="shared" si="29"/>
        <v>5</v>
      </c>
      <c r="CM37" s="120">
        <f t="shared" si="30"/>
        <v>18</v>
      </c>
      <c r="CN37" s="120">
        <f t="shared" si="31"/>
        <v>6</v>
      </c>
      <c r="CO37" s="120">
        <f t="shared" si="32"/>
        <v>8</v>
      </c>
      <c r="CP37" s="120">
        <f t="shared" si="33"/>
        <v>5</v>
      </c>
      <c r="CQ37" s="120">
        <f t="shared" si="44"/>
        <v>5</v>
      </c>
      <c r="CR37" s="120">
        <f t="shared" si="45"/>
        <v>11</v>
      </c>
      <c r="CS37" s="120">
        <f t="shared" si="34"/>
        <v>5</v>
      </c>
      <c r="CT37" s="120">
        <f t="shared" si="46"/>
        <v>6</v>
      </c>
      <c r="CU37" s="120">
        <f t="shared" si="47"/>
        <v>7</v>
      </c>
      <c r="CV37" s="120">
        <f t="shared" si="48"/>
        <v>6</v>
      </c>
      <c r="CW37" s="120">
        <f t="shared" si="49"/>
        <v>4</v>
      </c>
      <c r="CX37" s="120">
        <f t="shared" si="50"/>
        <v>4</v>
      </c>
      <c r="CY37">
        <f t="shared" si="51"/>
        <v>10</v>
      </c>
      <c r="CZ37" s="120">
        <f t="shared" si="52"/>
        <v>134</v>
      </c>
      <c r="DA37" s="120">
        <f t="shared" si="53"/>
        <v>77</v>
      </c>
      <c r="DB37" s="134">
        <f t="shared" si="54"/>
        <v>1.2531562704573085E-2</v>
      </c>
      <c r="DC37" s="134">
        <f t="shared" si="55"/>
        <v>1.2674897119341564E-2</v>
      </c>
    </row>
    <row r="38" spans="1:107" x14ac:dyDescent="0.25">
      <c r="A38" s="114" t="s">
        <v>62</v>
      </c>
      <c r="B38" s="114" t="s">
        <v>203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>
        <v>0</v>
      </c>
      <c r="S38" s="46">
        <v>0</v>
      </c>
      <c r="T38" s="46">
        <v>0</v>
      </c>
      <c r="U38" s="46">
        <v>27.299999999999972</v>
      </c>
      <c r="V38" s="46">
        <v>1</v>
      </c>
      <c r="W38" s="50">
        <v>2.16</v>
      </c>
      <c r="X38" s="49">
        <v>2851.8000000000011</v>
      </c>
      <c r="Y38" s="46">
        <v>84</v>
      </c>
      <c r="Z38" s="46">
        <v>228.8921</v>
      </c>
      <c r="AA38" s="46">
        <v>6457.2000000000016</v>
      </c>
      <c r="AB38" s="46">
        <v>160</v>
      </c>
      <c r="AC38" s="46">
        <v>503034400</v>
      </c>
      <c r="AD38" s="46">
        <v>2122.9999999999964</v>
      </c>
      <c r="AE38" s="46">
        <v>54</v>
      </c>
      <c r="AF38" s="46">
        <v>182788600</v>
      </c>
      <c r="AG38" s="46">
        <v>1635.7000000000007</v>
      </c>
      <c r="AH38" s="46">
        <v>34</v>
      </c>
      <c r="AI38" s="46">
        <v>145398600</v>
      </c>
      <c r="AJ38" s="43">
        <v>3583.3000000000029</v>
      </c>
      <c r="AK38" s="44">
        <v>79</v>
      </c>
      <c r="AL38" s="44">
        <v>333488800</v>
      </c>
      <c r="AM38" s="45">
        <v>2892.6999999999898</v>
      </c>
      <c r="AN38" s="45">
        <v>64</v>
      </c>
      <c r="AO38" s="45">
        <v>272613600</v>
      </c>
      <c r="AP38" s="37">
        <v>1292.4000000000124</v>
      </c>
      <c r="AQ38">
        <v>26</v>
      </c>
      <c r="AR38">
        <v>118528400</v>
      </c>
      <c r="AS38">
        <v>1854.6000000000022</v>
      </c>
      <c r="AT38">
        <v>36</v>
      </c>
      <c r="AU38">
        <v>170622600</v>
      </c>
      <c r="AV38">
        <v>2490.6000000000022</v>
      </c>
      <c r="AW38">
        <v>52</v>
      </c>
      <c r="AX38">
        <v>240409060</v>
      </c>
      <c r="AY38" s="33">
        <v>1151.8999999999905</v>
      </c>
      <c r="AZ38" s="33">
        <v>25</v>
      </c>
      <c r="BA38" s="33">
        <v>114284700</v>
      </c>
      <c r="BB38" s="33">
        <v>3108.4999999999891</v>
      </c>
      <c r="BC38" s="33">
        <v>67</v>
      </c>
      <c r="BD38" s="33">
        <v>316435300</v>
      </c>
      <c r="BE38" s="34">
        <v>3633.6000000000022</v>
      </c>
      <c r="BF38" s="34">
        <v>77</v>
      </c>
      <c r="BG38" s="34">
        <v>363692800</v>
      </c>
      <c r="BH38" s="35">
        <v>1621.9000000000087</v>
      </c>
      <c r="BI38" s="33">
        <v>33</v>
      </c>
      <c r="BJ38" s="35">
        <v>162784000</v>
      </c>
      <c r="BK38" s="36">
        <v>1284.4000000000015</v>
      </c>
      <c r="BL38" s="36">
        <v>23</v>
      </c>
      <c r="BM38" s="36">
        <v>124021000</v>
      </c>
      <c r="BN38" s="33">
        <v>1499.4000000000015</v>
      </c>
      <c r="BO38" s="33">
        <v>29</v>
      </c>
      <c r="BP38" s="33">
        <v>146609000</v>
      </c>
      <c r="BQ38" s="33">
        <v>686.10000000000036</v>
      </c>
      <c r="BR38" s="33">
        <v>11</v>
      </c>
      <c r="BS38" s="33">
        <v>65320000</v>
      </c>
      <c r="BT38" s="85">
        <v>162.69999999999891</v>
      </c>
      <c r="BU38" s="85">
        <v>3</v>
      </c>
      <c r="BV38" s="85">
        <v>18697000</v>
      </c>
      <c r="BW38">
        <v>0</v>
      </c>
      <c r="BX38">
        <v>0</v>
      </c>
      <c r="BY38">
        <v>0</v>
      </c>
      <c r="BZ38" s="120"/>
      <c r="CA38" s="120">
        <f t="shared" si="36"/>
        <v>0</v>
      </c>
      <c r="CB38" s="128">
        <f t="shared" si="37"/>
        <v>0</v>
      </c>
      <c r="CC38" s="128">
        <f t="shared" si="38"/>
        <v>0</v>
      </c>
      <c r="CD38" s="128">
        <f t="shared" ref="CD38:CD67" si="56">M38</f>
        <v>0</v>
      </c>
      <c r="CE38" s="128">
        <f t="shared" si="39"/>
        <v>0</v>
      </c>
      <c r="CF38" s="128">
        <f t="shared" si="35"/>
        <v>0</v>
      </c>
      <c r="CG38" s="128">
        <f t="shared" si="40"/>
        <v>1</v>
      </c>
      <c r="CH38" s="128">
        <f t="shared" si="41"/>
        <v>84</v>
      </c>
      <c r="CI38" s="128">
        <f t="shared" si="42"/>
        <v>160</v>
      </c>
      <c r="CJ38" s="128">
        <f t="shared" si="43"/>
        <v>54</v>
      </c>
      <c r="CK38" s="128">
        <f t="shared" si="10"/>
        <v>34</v>
      </c>
      <c r="CL38" s="128">
        <f t="shared" si="29"/>
        <v>79</v>
      </c>
      <c r="CM38" s="128">
        <f t="shared" si="30"/>
        <v>64</v>
      </c>
      <c r="CN38" s="128">
        <f t="shared" si="31"/>
        <v>26</v>
      </c>
      <c r="CO38" s="128">
        <f t="shared" si="32"/>
        <v>36</v>
      </c>
      <c r="CP38" s="128">
        <f t="shared" si="33"/>
        <v>52</v>
      </c>
      <c r="CQ38" s="128">
        <f t="shared" si="44"/>
        <v>25</v>
      </c>
      <c r="CR38" s="128">
        <f t="shared" si="45"/>
        <v>67</v>
      </c>
      <c r="CS38" s="128">
        <f t="shared" si="34"/>
        <v>77</v>
      </c>
      <c r="CT38" s="128">
        <f t="shared" si="46"/>
        <v>33</v>
      </c>
      <c r="CU38" s="128">
        <f t="shared" si="47"/>
        <v>23</v>
      </c>
      <c r="CV38" s="128">
        <f t="shared" si="48"/>
        <v>29</v>
      </c>
      <c r="CW38" s="128">
        <f t="shared" si="49"/>
        <v>11</v>
      </c>
      <c r="CX38" s="128">
        <f t="shared" si="50"/>
        <v>3</v>
      </c>
      <c r="CY38">
        <f t="shared" si="51"/>
        <v>0</v>
      </c>
      <c r="CZ38" s="120">
        <f t="shared" si="52"/>
        <v>476</v>
      </c>
      <c r="DA38" s="120">
        <f t="shared" si="53"/>
        <v>382</v>
      </c>
      <c r="DB38" s="134">
        <f t="shared" si="54"/>
        <v>4.4515103338632747E-2</v>
      </c>
      <c r="DC38" s="134">
        <f t="shared" si="55"/>
        <v>6.2880658436213988E-2</v>
      </c>
    </row>
    <row r="39" spans="1:107" x14ac:dyDescent="0.25">
      <c r="A39" s="112" t="s">
        <v>63</v>
      </c>
      <c r="B39" s="112" t="s">
        <v>204</v>
      </c>
      <c r="C39" s="46">
        <v>326.5399999999936</v>
      </c>
      <c r="D39" s="46">
        <v>5</v>
      </c>
      <c r="E39" s="46">
        <v>32.932400000000001</v>
      </c>
      <c r="F39" s="48">
        <v>197.91999999999825</v>
      </c>
      <c r="G39" s="46">
        <v>3</v>
      </c>
      <c r="H39" s="46">
        <v>21.615590000000001</v>
      </c>
      <c r="I39" s="46">
        <v>457.40000000000055</v>
      </c>
      <c r="J39" s="46">
        <v>7</v>
      </c>
      <c r="K39" s="46">
        <v>47.64987</v>
      </c>
      <c r="L39" s="47">
        <v>582.85000000000218</v>
      </c>
      <c r="M39" s="46">
        <v>9</v>
      </c>
      <c r="N39" s="46">
        <v>59.31203</v>
      </c>
      <c r="O39" s="46">
        <v>414.96999999999753</v>
      </c>
      <c r="P39" s="46">
        <v>6</v>
      </c>
      <c r="Q39" s="49">
        <v>42.276905999999997</v>
      </c>
      <c r="R39" s="46">
        <v>1003.3900000000031</v>
      </c>
      <c r="S39" s="46">
        <v>13</v>
      </c>
      <c r="T39" s="46">
        <v>100.124155</v>
      </c>
      <c r="U39" s="46">
        <v>1207.7700000000114</v>
      </c>
      <c r="V39" s="46">
        <v>17</v>
      </c>
      <c r="W39" s="50">
        <v>121.85635499999999</v>
      </c>
      <c r="X39" s="49">
        <v>954.03999999998268</v>
      </c>
      <c r="Y39" s="46">
        <v>13</v>
      </c>
      <c r="Z39" s="46">
        <v>97.845010000000002</v>
      </c>
      <c r="AA39" s="46">
        <v>992.18000000001666</v>
      </c>
      <c r="AB39" s="46">
        <v>14</v>
      </c>
      <c r="AC39" s="46">
        <v>102590340</v>
      </c>
      <c r="AD39" s="46">
        <v>1354.0999999999894</v>
      </c>
      <c r="AE39" s="46">
        <v>20</v>
      </c>
      <c r="AF39" s="46">
        <v>144282460</v>
      </c>
      <c r="AG39" s="46">
        <v>2253.6900000000096</v>
      </c>
      <c r="AH39" s="46">
        <v>31</v>
      </c>
      <c r="AI39" s="46">
        <v>238216630</v>
      </c>
      <c r="AJ39" s="43">
        <v>1160.2599999999875</v>
      </c>
      <c r="AK39" s="44">
        <v>17</v>
      </c>
      <c r="AL39" s="44">
        <v>130537755</v>
      </c>
      <c r="AM39" s="45">
        <v>0</v>
      </c>
      <c r="AN39" s="45">
        <v>0</v>
      </c>
      <c r="AO39" s="45">
        <v>0</v>
      </c>
      <c r="AP39" s="37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s="33"/>
      <c r="AZ39" s="33"/>
      <c r="BA39" s="33"/>
      <c r="BB39" s="33">
        <v>0</v>
      </c>
      <c r="BC39" s="33">
        <v>0</v>
      </c>
      <c r="BD39" s="33">
        <v>0</v>
      </c>
      <c r="BE39" s="52">
        <v>0</v>
      </c>
      <c r="BF39" s="52">
        <v>0</v>
      </c>
      <c r="BG39" s="52">
        <v>0</v>
      </c>
      <c r="BH39" s="35">
        <v>0</v>
      </c>
      <c r="BI39" s="33">
        <v>0</v>
      </c>
      <c r="BJ39" s="35">
        <v>0</v>
      </c>
      <c r="BK39" s="36"/>
      <c r="BL39" s="36"/>
      <c r="BM39" s="36"/>
      <c r="BN39" s="33"/>
      <c r="BO39" s="33"/>
      <c r="BP39" s="33"/>
      <c r="BQ39" s="33"/>
      <c r="BR39" s="33"/>
      <c r="BS39" s="33"/>
      <c r="BT39" s="37"/>
      <c r="BW39">
        <v>0</v>
      </c>
      <c r="BX39">
        <v>0</v>
      </c>
      <c r="BY39">
        <v>0</v>
      </c>
      <c r="BZ39" s="120"/>
      <c r="CA39" s="120">
        <f t="shared" si="36"/>
        <v>5</v>
      </c>
      <c r="CB39" s="120">
        <f t="shared" si="37"/>
        <v>3</v>
      </c>
      <c r="CC39" s="120">
        <f t="shared" si="38"/>
        <v>7</v>
      </c>
      <c r="CD39" s="120">
        <f t="shared" si="56"/>
        <v>9</v>
      </c>
      <c r="CE39" s="120">
        <f t="shared" si="39"/>
        <v>6</v>
      </c>
      <c r="CF39" s="120">
        <f t="shared" si="35"/>
        <v>13</v>
      </c>
      <c r="CG39" s="120">
        <f t="shared" si="40"/>
        <v>17</v>
      </c>
      <c r="CH39" s="120">
        <f t="shared" si="41"/>
        <v>13</v>
      </c>
      <c r="CI39" s="120">
        <f t="shared" si="42"/>
        <v>14</v>
      </c>
      <c r="CJ39" s="120">
        <f t="shared" si="43"/>
        <v>20</v>
      </c>
      <c r="CK39" s="120">
        <f t="shared" si="10"/>
        <v>31</v>
      </c>
      <c r="CL39" s="120">
        <f t="shared" si="29"/>
        <v>17</v>
      </c>
      <c r="CM39" s="120">
        <f t="shared" si="30"/>
        <v>0</v>
      </c>
      <c r="CN39" s="120">
        <f t="shared" si="31"/>
        <v>0</v>
      </c>
      <c r="CO39" s="120">
        <f t="shared" si="32"/>
        <v>0</v>
      </c>
      <c r="CP39" s="120">
        <f t="shared" si="33"/>
        <v>0</v>
      </c>
      <c r="CQ39" s="120">
        <f t="shared" si="44"/>
        <v>0</v>
      </c>
      <c r="CR39" s="120">
        <f t="shared" si="45"/>
        <v>0</v>
      </c>
      <c r="CS39" s="120">
        <f t="shared" si="34"/>
        <v>0</v>
      </c>
      <c r="CT39" s="120">
        <f t="shared" si="46"/>
        <v>0</v>
      </c>
      <c r="CU39" s="120">
        <f t="shared" si="47"/>
        <v>0</v>
      </c>
      <c r="CV39" s="120">
        <f t="shared" si="48"/>
        <v>0</v>
      </c>
      <c r="CW39" s="120">
        <f t="shared" si="49"/>
        <v>0</v>
      </c>
      <c r="CX39" s="120">
        <f t="shared" si="50"/>
        <v>0</v>
      </c>
      <c r="CY39">
        <f t="shared" si="51"/>
        <v>0</v>
      </c>
      <c r="CZ39" s="120">
        <f t="shared" si="52"/>
        <v>150</v>
      </c>
      <c r="DA39" s="120">
        <f t="shared" si="53"/>
        <v>0</v>
      </c>
      <c r="DB39" s="134">
        <f t="shared" si="54"/>
        <v>1.4027868699148975E-2</v>
      </c>
      <c r="DC39" s="134">
        <f t="shared" si="55"/>
        <v>0</v>
      </c>
    </row>
    <row r="40" spans="1:107" x14ac:dyDescent="0.25">
      <c r="A40" s="112" t="s">
        <v>64</v>
      </c>
      <c r="B40" s="112" t="s">
        <v>205</v>
      </c>
      <c r="C40" s="46">
        <v>0</v>
      </c>
      <c r="D40" s="46">
        <v>0</v>
      </c>
      <c r="E40" s="46">
        <v>0</v>
      </c>
      <c r="F40" s="46"/>
      <c r="G40" s="46"/>
      <c r="H40" s="46"/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46">
        <v>0</v>
      </c>
      <c r="W40" s="50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  <c r="AD40" s="46">
        <v>0</v>
      </c>
      <c r="AE40" s="46">
        <v>0</v>
      </c>
      <c r="AF40" s="46">
        <v>0</v>
      </c>
      <c r="AG40" s="46">
        <v>0</v>
      </c>
      <c r="AH40" s="46">
        <v>0</v>
      </c>
      <c r="AI40" s="46">
        <v>0</v>
      </c>
      <c r="AJ40" s="43">
        <v>0</v>
      </c>
      <c r="AK40" s="44">
        <v>0</v>
      </c>
      <c r="AL40" s="44">
        <v>0</v>
      </c>
      <c r="AM40" s="45">
        <v>0</v>
      </c>
      <c r="AN40" s="45">
        <v>0</v>
      </c>
      <c r="AO40" s="45">
        <v>0</v>
      </c>
      <c r="AP40" s="37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s="33"/>
      <c r="AZ40" s="33"/>
      <c r="BA40" s="33"/>
      <c r="BB40" s="33">
        <v>0</v>
      </c>
      <c r="BC40" s="33">
        <v>0</v>
      </c>
      <c r="BD40" s="33">
        <v>0</v>
      </c>
      <c r="BE40" s="52">
        <v>0</v>
      </c>
      <c r="BF40" s="52">
        <v>0</v>
      </c>
      <c r="BG40" s="52">
        <v>0</v>
      </c>
      <c r="BH40" s="35">
        <v>0</v>
      </c>
      <c r="BI40" s="33">
        <v>0</v>
      </c>
      <c r="BJ40" s="35">
        <v>0</v>
      </c>
      <c r="BK40" s="36"/>
      <c r="BL40" s="36"/>
      <c r="BM40" s="36"/>
      <c r="BN40" s="33"/>
      <c r="BO40" s="33"/>
      <c r="BP40" s="33"/>
      <c r="BQ40" s="33"/>
      <c r="BR40" s="33"/>
      <c r="BS40" s="33"/>
      <c r="BT40" s="37"/>
      <c r="BW40">
        <v>0</v>
      </c>
      <c r="BX40">
        <v>0</v>
      </c>
      <c r="BY40">
        <v>0</v>
      </c>
      <c r="BZ40" s="120"/>
      <c r="CA40" s="120">
        <f t="shared" si="36"/>
        <v>0</v>
      </c>
      <c r="CB40" s="120">
        <f t="shared" si="37"/>
        <v>0</v>
      </c>
      <c r="CC40" s="120">
        <f t="shared" si="38"/>
        <v>0</v>
      </c>
      <c r="CD40" s="120">
        <f t="shared" si="56"/>
        <v>0</v>
      </c>
      <c r="CE40" s="120">
        <f t="shared" si="39"/>
        <v>0</v>
      </c>
      <c r="CF40" s="120">
        <f t="shared" si="35"/>
        <v>0</v>
      </c>
      <c r="CG40" s="120">
        <f t="shared" si="40"/>
        <v>0</v>
      </c>
      <c r="CH40" s="120">
        <f t="shared" si="41"/>
        <v>0</v>
      </c>
      <c r="CI40" s="120">
        <f t="shared" si="42"/>
        <v>0</v>
      </c>
      <c r="CJ40" s="120">
        <f t="shared" si="43"/>
        <v>0</v>
      </c>
      <c r="CK40" s="120">
        <f t="shared" si="10"/>
        <v>0</v>
      </c>
      <c r="CL40" s="120">
        <f t="shared" si="29"/>
        <v>0</v>
      </c>
      <c r="CM40" s="120">
        <f t="shared" si="30"/>
        <v>0</v>
      </c>
      <c r="CN40" s="120">
        <f t="shared" si="31"/>
        <v>0</v>
      </c>
      <c r="CO40" s="120">
        <f t="shared" si="32"/>
        <v>0</v>
      </c>
      <c r="CP40" s="120">
        <f t="shared" si="33"/>
        <v>0</v>
      </c>
      <c r="CQ40" s="120">
        <f t="shared" si="44"/>
        <v>0</v>
      </c>
      <c r="CR40" s="120">
        <f t="shared" si="45"/>
        <v>0</v>
      </c>
      <c r="CS40" s="120">
        <f t="shared" si="34"/>
        <v>0</v>
      </c>
      <c r="CT40" s="120">
        <f t="shared" si="46"/>
        <v>0</v>
      </c>
      <c r="CU40" s="120">
        <f t="shared" si="47"/>
        <v>0</v>
      </c>
      <c r="CV40" s="120">
        <f t="shared" si="48"/>
        <v>0</v>
      </c>
      <c r="CW40" s="120">
        <f t="shared" si="49"/>
        <v>0</v>
      </c>
      <c r="CX40" s="120">
        <f t="shared" si="50"/>
        <v>0</v>
      </c>
      <c r="CY40">
        <f t="shared" si="51"/>
        <v>0</v>
      </c>
      <c r="CZ40" s="120">
        <f t="shared" si="52"/>
        <v>0</v>
      </c>
      <c r="DA40" s="120">
        <f t="shared" si="53"/>
        <v>0</v>
      </c>
      <c r="DB40" s="134">
        <f t="shared" si="54"/>
        <v>0</v>
      </c>
      <c r="DC40" s="134">
        <f t="shared" si="55"/>
        <v>0</v>
      </c>
    </row>
    <row r="41" spans="1:107" x14ac:dyDescent="0.25">
      <c r="A41" s="112" t="s">
        <v>65</v>
      </c>
      <c r="B41" s="112" t="s">
        <v>206</v>
      </c>
      <c r="C41" s="46">
        <v>247.6100000000024</v>
      </c>
      <c r="D41" s="46">
        <v>3</v>
      </c>
      <c r="E41" s="46">
        <v>32.796308000000003</v>
      </c>
      <c r="F41" s="48">
        <v>70.199999999999818</v>
      </c>
      <c r="G41" s="46">
        <v>1</v>
      </c>
      <c r="H41" s="46">
        <v>9.5472000000000001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>
        <v>0</v>
      </c>
      <c r="S41" s="46" t="e">
        <v>#N/A</v>
      </c>
      <c r="T41" s="46">
        <v>0</v>
      </c>
      <c r="U41" s="46">
        <v>0</v>
      </c>
      <c r="V41" s="46">
        <v>0</v>
      </c>
      <c r="W41" s="50">
        <v>0</v>
      </c>
      <c r="X41" s="46">
        <v>0</v>
      </c>
      <c r="Y41" s="46">
        <v>0</v>
      </c>
      <c r="Z41" s="46">
        <v>0</v>
      </c>
      <c r="AA41" s="46">
        <v>0</v>
      </c>
      <c r="AB41" s="46">
        <v>0</v>
      </c>
      <c r="AC41" s="46">
        <v>0</v>
      </c>
      <c r="AD41" s="46">
        <v>0</v>
      </c>
      <c r="AE41" s="46">
        <v>0</v>
      </c>
      <c r="AF41" s="46">
        <v>0</v>
      </c>
      <c r="AG41" s="46">
        <v>0</v>
      </c>
      <c r="AH41" s="46">
        <v>0</v>
      </c>
      <c r="AI41" s="46">
        <v>0</v>
      </c>
      <c r="AJ41" s="43">
        <v>0</v>
      </c>
      <c r="AK41" s="44">
        <v>0</v>
      </c>
      <c r="AL41" s="44">
        <v>0</v>
      </c>
      <c r="AM41" s="45">
        <v>0</v>
      </c>
      <c r="AN41" s="45">
        <v>0</v>
      </c>
      <c r="AO41" s="45">
        <v>0</v>
      </c>
      <c r="AP41" s="37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s="33"/>
      <c r="AZ41" s="33"/>
      <c r="BA41" s="33"/>
      <c r="BB41" s="33">
        <v>0</v>
      </c>
      <c r="BC41" s="33">
        <v>0</v>
      </c>
      <c r="BD41" s="33">
        <v>0</v>
      </c>
      <c r="BE41" s="52">
        <v>0</v>
      </c>
      <c r="BF41" s="52">
        <v>0</v>
      </c>
      <c r="BG41" s="52">
        <v>0</v>
      </c>
      <c r="BH41" s="35">
        <v>0</v>
      </c>
      <c r="BI41" s="33">
        <v>0</v>
      </c>
      <c r="BJ41" s="35">
        <v>0</v>
      </c>
      <c r="BK41" s="36"/>
      <c r="BL41" s="36"/>
      <c r="BM41" s="36"/>
      <c r="BN41" s="33"/>
      <c r="BO41" s="33"/>
      <c r="BP41" s="33"/>
      <c r="BQ41" s="33"/>
      <c r="BR41" s="33"/>
      <c r="BS41" s="33"/>
      <c r="BT41" s="37"/>
      <c r="BW41">
        <v>0</v>
      </c>
      <c r="BX41">
        <v>0</v>
      </c>
      <c r="BY41">
        <v>0</v>
      </c>
      <c r="BZ41" s="120"/>
      <c r="CA41" s="120">
        <f t="shared" si="36"/>
        <v>3</v>
      </c>
      <c r="CB41" s="120">
        <f t="shared" si="37"/>
        <v>1</v>
      </c>
      <c r="CC41" s="120">
        <f t="shared" si="38"/>
        <v>0</v>
      </c>
      <c r="CD41" s="120">
        <f t="shared" si="56"/>
        <v>0</v>
      </c>
      <c r="CE41" s="120">
        <f t="shared" si="39"/>
        <v>0</v>
      </c>
      <c r="CF41" s="120"/>
      <c r="CG41" s="120">
        <f t="shared" si="40"/>
        <v>0</v>
      </c>
      <c r="CH41" s="120">
        <f t="shared" si="41"/>
        <v>0</v>
      </c>
      <c r="CI41" s="120">
        <f t="shared" si="42"/>
        <v>0</v>
      </c>
      <c r="CJ41" s="120">
        <f t="shared" si="43"/>
        <v>0</v>
      </c>
      <c r="CK41" s="120">
        <f t="shared" si="10"/>
        <v>0</v>
      </c>
      <c r="CL41" s="120">
        <f t="shared" si="29"/>
        <v>0</v>
      </c>
      <c r="CM41" s="120">
        <f t="shared" si="30"/>
        <v>0</v>
      </c>
      <c r="CN41" s="120">
        <f t="shared" si="31"/>
        <v>0</v>
      </c>
      <c r="CO41" s="120">
        <f t="shared" si="32"/>
        <v>0</v>
      </c>
      <c r="CP41" s="120">
        <f t="shared" si="33"/>
        <v>0</v>
      </c>
      <c r="CQ41" s="120">
        <f t="shared" si="44"/>
        <v>0</v>
      </c>
      <c r="CR41" s="120">
        <f t="shared" si="45"/>
        <v>0</v>
      </c>
      <c r="CS41" s="120">
        <f t="shared" si="34"/>
        <v>0</v>
      </c>
      <c r="CT41" s="120">
        <f t="shared" si="46"/>
        <v>0</v>
      </c>
      <c r="CU41" s="120">
        <f t="shared" si="47"/>
        <v>0</v>
      </c>
      <c r="CV41" s="120">
        <f t="shared" si="48"/>
        <v>0</v>
      </c>
      <c r="CW41" s="120">
        <f t="shared" si="49"/>
        <v>0</v>
      </c>
      <c r="CX41" s="120">
        <f t="shared" si="50"/>
        <v>0</v>
      </c>
      <c r="CY41">
        <f t="shared" si="51"/>
        <v>0</v>
      </c>
      <c r="CZ41" s="120">
        <f t="shared" si="52"/>
        <v>1</v>
      </c>
      <c r="DA41" s="120">
        <f t="shared" si="53"/>
        <v>0</v>
      </c>
      <c r="DB41" s="134">
        <f t="shared" si="54"/>
        <v>9.3519124660993168E-5</v>
      </c>
      <c r="DC41" s="134">
        <f t="shared" si="55"/>
        <v>0</v>
      </c>
    </row>
    <row r="42" spans="1:107" x14ac:dyDescent="0.25">
      <c r="A42" s="81" t="s">
        <v>66</v>
      </c>
      <c r="B42" s="81" t="s">
        <v>66</v>
      </c>
      <c r="X42" s="82"/>
      <c r="AG42">
        <v>62350.479999999967</v>
      </c>
      <c r="AJ42" s="83"/>
      <c r="AK42" s="14"/>
      <c r="AL42" s="14"/>
      <c r="AM42" s="84"/>
      <c r="AN42" s="84"/>
      <c r="AO42" s="84"/>
      <c r="AP42" s="37"/>
      <c r="BB42" s="33"/>
      <c r="BC42" s="33"/>
      <c r="BD42" s="33"/>
      <c r="BH42" s="35">
        <v>0</v>
      </c>
      <c r="BI42" s="33">
        <v>0</v>
      </c>
      <c r="BJ42" s="35">
        <v>0</v>
      </c>
      <c r="BK42" s="36"/>
      <c r="BL42" s="36"/>
      <c r="BM42" s="36"/>
      <c r="BN42" s="33"/>
      <c r="BO42" s="33"/>
      <c r="BP42" s="33"/>
      <c r="BQ42" s="33">
        <v>36.460000000000008</v>
      </c>
      <c r="BR42" s="33">
        <v>1</v>
      </c>
      <c r="BS42" s="33">
        <v>1971500</v>
      </c>
      <c r="BT42" s="37">
        <v>72.680000000000149</v>
      </c>
      <c r="BU42">
        <v>2</v>
      </c>
      <c r="BV42">
        <v>4834690</v>
      </c>
      <c r="BW42">
        <v>213.46000000000009</v>
      </c>
      <c r="BX42">
        <v>4</v>
      </c>
      <c r="BY42">
        <v>15494660</v>
      </c>
      <c r="BZ42" s="120"/>
      <c r="CA42" s="120">
        <f t="shared" si="36"/>
        <v>0</v>
      </c>
      <c r="CB42" s="120">
        <f t="shared" si="37"/>
        <v>0</v>
      </c>
      <c r="CC42" s="120">
        <f t="shared" si="38"/>
        <v>0</v>
      </c>
      <c r="CD42" s="120">
        <f t="shared" si="56"/>
        <v>0</v>
      </c>
      <c r="CE42" s="120">
        <f t="shared" si="39"/>
        <v>0</v>
      </c>
      <c r="CF42" s="120">
        <f>S42</f>
        <v>0</v>
      </c>
      <c r="CG42" s="120">
        <f t="shared" si="40"/>
        <v>0</v>
      </c>
      <c r="CH42" s="120">
        <f t="shared" si="41"/>
        <v>0</v>
      </c>
      <c r="CI42" s="120">
        <f t="shared" si="42"/>
        <v>0</v>
      </c>
      <c r="CJ42" s="120">
        <f t="shared" si="43"/>
        <v>0</v>
      </c>
      <c r="CK42" s="120"/>
      <c r="CL42" s="120">
        <f t="shared" si="29"/>
        <v>0</v>
      </c>
      <c r="CM42" s="120">
        <f t="shared" si="30"/>
        <v>0</v>
      </c>
      <c r="CN42" s="120">
        <f t="shared" si="31"/>
        <v>0</v>
      </c>
      <c r="CO42" s="120">
        <f t="shared" si="32"/>
        <v>0</v>
      </c>
      <c r="CP42" s="120">
        <f t="shared" si="33"/>
        <v>0</v>
      </c>
      <c r="CQ42" s="120">
        <f t="shared" si="44"/>
        <v>0</v>
      </c>
      <c r="CR42" s="120">
        <f t="shared" si="45"/>
        <v>0</v>
      </c>
      <c r="CS42" s="120">
        <f t="shared" si="34"/>
        <v>0</v>
      </c>
      <c r="CT42" s="120">
        <f t="shared" si="46"/>
        <v>0</v>
      </c>
      <c r="CU42" s="120">
        <f t="shared" si="47"/>
        <v>0</v>
      </c>
      <c r="CV42" s="120">
        <f t="shared" si="48"/>
        <v>0</v>
      </c>
      <c r="CW42" s="120">
        <f t="shared" si="49"/>
        <v>1</v>
      </c>
      <c r="CX42" s="120">
        <f t="shared" si="50"/>
        <v>2</v>
      </c>
      <c r="CY42">
        <f t="shared" si="51"/>
        <v>4</v>
      </c>
      <c r="CZ42" s="120">
        <f t="shared" si="52"/>
        <v>0</v>
      </c>
      <c r="DA42" s="120">
        <f t="shared" si="53"/>
        <v>7</v>
      </c>
      <c r="DB42" s="134">
        <f t="shared" si="54"/>
        <v>0</v>
      </c>
      <c r="DC42" s="134">
        <f t="shared" si="55"/>
        <v>1.1522633744855968E-3</v>
      </c>
    </row>
    <row r="43" spans="1:107" x14ac:dyDescent="0.25">
      <c r="A43" s="112" t="s">
        <v>67</v>
      </c>
      <c r="B43" s="112" t="s">
        <v>152</v>
      </c>
      <c r="C43" s="46">
        <v>1280.6600000000035</v>
      </c>
      <c r="D43" s="46">
        <v>25</v>
      </c>
      <c r="E43" s="46">
        <v>130.422843</v>
      </c>
      <c r="F43" s="48">
        <v>564.43000000000029</v>
      </c>
      <c r="G43" s="46">
        <v>11</v>
      </c>
      <c r="H43" s="46">
        <v>69.265360999999999</v>
      </c>
      <c r="I43" s="46">
        <v>261.10000000000036</v>
      </c>
      <c r="J43" s="46">
        <v>4</v>
      </c>
      <c r="K43" s="46">
        <v>32.705084999999997</v>
      </c>
      <c r="L43" s="47">
        <v>408.74999999999636</v>
      </c>
      <c r="M43" s="46">
        <v>8</v>
      </c>
      <c r="N43" s="46">
        <v>51.585357999999999</v>
      </c>
      <c r="O43" s="46">
        <v>669.64000000001033</v>
      </c>
      <c r="P43" s="46">
        <v>11</v>
      </c>
      <c r="Q43" s="49">
        <v>84.434548000000007</v>
      </c>
      <c r="R43" s="46">
        <v>669.0299999999952</v>
      </c>
      <c r="S43" s="46">
        <v>12</v>
      </c>
      <c r="T43" s="46">
        <v>85.617789999999999</v>
      </c>
      <c r="U43" s="46">
        <v>306.29999999999745</v>
      </c>
      <c r="V43" s="46">
        <v>6</v>
      </c>
      <c r="W43" s="50">
        <v>40.109946000000001</v>
      </c>
      <c r="X43" s="49">
        <v>568.15999999999622</v>
      </c>
      <c r="Y43" s="46">
        <v>12</v>
      </c>
      <c r="Z43" s="46">
        <v>75.862751000000003</v>
      </c>
      <c r="AA43" s="46">
        <v>252.07000000000517</v>
      </c>
      <c r="AB43" s="46">
        <v>5</v>
      </c>
      <c r="AC43" s="46">
        <v>34170800</v>
      </c>
      <c r="AD43" s="46">
        <v>1988.3300000000054</v>
      </c>
      <c r="AE43" s="46">
        <v>39</v>
      </c>
      <c r="AF43" s="46">
        <v>270396121</v>
      </c>
      <c r="AG43" s="46">
        <v>3187.6899999999969</v>
      </c>
      <c r="AH43" s="46">
        <v>57</v>
      </c>
      <c r="AI43" s="46">
        <v>391862824</v>
      </c>
      <c r="AJ43" s="43">
        <v>1111.1500000000051</v>
      </c>
      <c r="AK43" s="44">
        <v>19</v>
      </c>
      <c r="AL43" s="44">
        <v>158598425</v>
      </c>
      <c r="AM43" s="45">
        <v>1075.6700000000019</v>
      </c>
      <c r="AN43" s="45">
        <v>21</v>
      </c>
      <c r="AO43" s="45">
        <v>155147619</v>
      </c>
      <c r="AP43" s="37">
        <v>356.5</v>
      </c>
      <c r="AQ43">
        <v>7</v>
      </c>
      <c r="AR43">
        <v>51232429</v>
      </c>
      <c r="AS43">
        <v>509.34000000000378</v>
      </c>
      <c r="AT43">
        <v>8</v>
      </c>
      <c r="AU43">
        <v>74967674</v>
      </c>
      <c r="AV43">
        <v>222.01999999999316</v>
      </c>
      <c r="AW43">
        <v>4</v>
      </c>
      <c r="AX43">
        <v>32025124</v>
      </c>
      <c r="AY43" s="33"/>
      <c r="AZ43" s="33"/>
      <c r="BA43" s="33"/>
      <c r="BB43" s="33">
        <v>0</v>
      </c>
      <c r="BC43" s="33">
        <v>0</v>
      </c>
      <c r="BD43" s="33">
        <v>0</v>
      </c>
      <c r="BE43" s="52">
        <v>0</v>
      </c>
      <c r="BF43" s="52">
        <v>0</v>
      </c>
      <c r="BG43" s="52">
        <v>0</v>
      </c>
      <c r="BH43" s="35">
        <v>0</v>
      </c>
      <c r="BI43" s="33">
        <v>0</v>
      </c>
      <c r="BJ43" s="35">
        <v>0</v>
      </c>
      <c r="BK43" s="36"/>
      <c r="BL43" s="36"/>
      <c r="BM43" s="36"/>
      <c r="BN43" s="33"/>
      <c r="BO43" s="33"/>
      <c r="BP43" s="33"/>
      <c r="BQ43" s="33"/>
      <c r="BR43" s="33"/>
      <c r="BS43" s="33"/>
      <c r="BT43" s="37"/>
      <c r="BW43">
        <v>0</v>
      </c>
      <c r="BX43">
        <v>0</v>
      </c>
      <c r="BY43">
        <v>0</v>
      </c>
      <c r="BZ43" s="120"/>
      <c r="CA43" s="120">
        <f t="shared" si="36"/>
        <v>25</v>
      </c>
      <c r="CB43" s="120">
        <f t="shared" si="37"/>
        <v>11</v>
      </c>
      <c r="CC43" s="120">
        <f t="shared" si="38"/>
        <v>4</v>
      </c>
      <c r="CD43" s="120">
        <f t="shared" si="56"/>
        <v>8</v>
      </c>
      <c r="CE43" s="120">
        <f t="shared" si="39"/>
        <v>11</v>
      </c>
      <c r="CF43" s="120">
        <f>S43</f>
        <v>12</v>
      </c>
      <c r="CG43" s="120">
        <f t="shared" si="40"/>
        <v>6</v>
      </c>
      <c r="CH43" s="120">
        <f t="shared" si="41"/>
        <v>12</v>
      </c>
      <c r="CI43" s="120">
        <f t="shared" si="42"/>
        <v>5</v>
      </c>
      <c r="CJ43" s="120">
        <f t="shared" si="43"/>
        <v>39</v>
      </c>
      <c r="CK43" s="120">
        <f t="shared" ref="CK43:CK66" si="57">AH43</f>
        <v>57</v>
      </c>
      <c r="CL43" s="120">
        <f t="shared" si="29"/>
        <v>19</v>
      </c>
      <c r="CM43" s="120">
        <f t="shared" si="30"/>
        <v>21</v>
      </c>
      <c r="CN43" s="120">
        <f t="shared" si="31"/>
        <v>7</v>
      </c>
      <c r="CO43" s="120">
        <f t="shared" si="32"/>
        <v>8</v>
      </c>
      <c r="CP43" s="120">
        <f t="shared" si="33"/>
        <v>4</v>
      </c>
      <c r="CQ43" s="120">
        <f t="shared" si="44"/>
        <v>0</v>
      </c>
      <c r="CR43" s="120">
        <f t="shared" si="45"/>
        <v>0</v>
      </c>
      <c r="CS43" s="120">
        <f t="shared" si="34"/>
        <v>0</v>
      </c>
      <c r="CT43" s="120">
        <f t="shared" si="46"/>
        <v>0</v>
      </c>
      <c r="CU43" s="120">
        <f t="shared" si="47"/>
        <v>0</v>
      </c>
      <c r="CV43" s="120">
        <f t="shared" si="48"/>
        <v>0</v>
      </c>
      <c r="CW43" s="120">
        <f t="shared" si="49"/>
        <v>0</v>
      </c>
      <c r="CX43" s="120">
        <f t="shared" si="50"/>
        <v>0</v>
      </c>
      <c r="CY43">
        <f t="shared" si="51"/>
        <v>0</v>
      </c>
      <c r="CZ43" s="120">
        <f t="shared" si="52"/>
        <v>205</v>
      </c>
      <c r="DA43" s="120">
        <f t="shared" si="53"/>
        <v>19</v>
      </c>
      <c r="DB43" s="134">
        <f t="shared" si="54"/>
        <v>1.9171420555503599E-2</v>
      </c>
      <c r="DC43" s="134">
        <f t="shared" si="55"/>
        <v>3.1275720164609055E-3</v>
      </c>
    </row>
    <row r="44" spans="1:107" x14ac:dyDescent="0.25">
      <c r="A44" s="112" t="s">
        <v>68</v>
      </c>
      <c r="B44" s="112" t="s">
        <v>207</v>
      </c>
      <c r="C44" s="46">
        <v>9802.9000000000015</v>
      </c>
      <c r="D44" s="46">
        <v>215</v>
      </c>
      <c r="E44" s="46">
        <v>672.43008999999995</v>
      </c>
      <c r="F44" s="48">
        <v>2015.4999999999927</v>
      </c>
      <c r="G44" s="46">
        <v>44</v>
      </c>
      <c r="H44" s="46">
        <v>153.21199999999999</v>
      </c>
      <c r="I44" s="46">
        <v>3236.3999999999942</v>
      </c>
      <c r="J44" s="46">
        <v>66</v>
      </c>
      <c r="K44" s="46">
        <v>248.45699999999999</v>
      </c>
      <c r="L44" s="47">
        <v>5013.2000000000262</v>
      </c>
      <c r="M44" s="46">
        <v>108</v>
      </c>
      <c r="N44" s="46">
        <v>381.66899999999998</v>
      </c>
      <c r="O44" s="46">
        <v>5857.7999999999884</v>
      </c>
      <c r="P44" s="46">
        <v>125</v>
      </c>
      <c r="Q44" s="49">
        <v>450.56371100000001</v>
      </c>
      <c r="R44" s="46">
        <v>5496.0999999999913</v>
      </c>
      <c r="S44" s="46">
        <v>117</v>
      </c>
      <c r="T44" s="46">
        <v>429.56939999999997</v>
      </c>
      <c r="U44" s="46">
        <v>3813.2999999999884</v>
      </c>
      <c r="V44" s="46">
        <v>72</v>
      </c>
      <c r="W44" s="50">
        <v>287.7432</v>
      </c>
      <c r="X44" s="49">
        <v>2388.5</v>
      </c>
      <c r="Y44" s="46">
        <v>47</v>
      </c>
      <c r="Z44" s="46">
        <v>189.62299999999999</v>
      </c>
      <c r="AA44" s="46">
        <v>2734.0999999999767</v>
      </c>
      <c r="AB44" s="46">
        <v>54</v>
      </c>
      <c r="AC44" s="46">
        <v>216524070</v>
      </c>
      <c r="AD44" s="46">
        <v>6826.400000000016</v>
      </c>
      <c r="AE44" s="46">
        <v>145</v>
      </c>
      <c r="AF44" s="46">
        <v>537145000</v>
      </c>
      <c r="AG44" s="46">
        <v>3667.4999999999927</v>
      </c>
      <c r="AH44" s="46">
        <v>76</v>
      </c>
      <c r="AI44" s="46">
        <v>306021100</v>
      </c>
      <c r="AJ44" s="43">
        <v>828.69999999999709</v>
      </c>
      <c r="AK44" s="44">
        <v>15</v>
      </c>
      <c r="AL44" s="44">
        <v>71811300</v>
      </c>
      <c r="AM44" s="45">
        <v>0</v>
      </c>
      <c r="AN44" s="45">
        <v>0</v>
      </c>
      <c r="AO44" s="45">
        <v>0</v>
      </c>
      <c r="AP44" s="37">
        <v>0</v>
      </c>
      <c r="AQ44">
        <v>0</v>
      </c>
      <c r="AR44">
        <v>0</v>
      </c>
      <c r="AV44">
        <v>0</v>
      </c>
      <c r="AW44">
        <v>0</v>
      </c>
      <c r="AX44">
        <v>0</v>
      </c>
      <c r="AY44" s="33"/>
      <c r="AZ44" s="33"/>
      <c r="BA44" s="33"/>
      <c r="BB44" s="33">
        <v>0</v>
      </c>
      <c r="BC44" s="33">
        <v>0</v>
      </c>
      <c r="BD44" s="33">
        <v>0</v>
      </c>
      <c r="BE44" s="52">
        <v>0</v>
      </c>
      <c r="BF44" s="52">
        <v>0</v>
      </c>
      <c r="BG44" s="52">
        <v>0</v>
      </c>
      <c r="BH44" s="35">
        <v>0</v>
      </c>
      <c r="BI44" s="33">
        <v>0</v>
      </c>
      <c r="BJ44" s="35">
        <v>0</v>
      </c>
      <c r="BK44" s="36"/>
      <c r="BL44" s="36"/>
      <c r="BM44" s="36"/>
      <c r="BN44" s="33"/>
      <c r="BO44" s="33"/>
      <c r="BP44" s="33"/>
      <c r="BQ44" s="33"/>
      <c r="BR44" s="33"/>
      <c r="BS44" s="33"/>
      <c r="BT44" s="37"/>
      <c r="BW44">
        <v>0</v>
      </c>
      <c r="BX44">
        <v>0</v>
      </c>
      <c r="BY44">
        <v>0</v>
      </c>
      <c r="BZ44" s="120"/>
      <c r="CA44" s="120">
        <f t="shared" si="36"/>
        <v>215</v>
      </c>
      <c r="CB44" s="120">
        <f t="shared" si="37"/>
        <v>44</v>
      </c>
      <c r="CC44" s="120">
        <f t="shared" si="38"/>
        <v>66</v>
      </c>
      <c r="CD44" s="120">
        <f t="shared" si="56"/>
        <v>108</v>
      </c>
      <c r="CE44" s="120">
        <f t="shared" si="39"/>
        <v>125</v>
      </c>
      <c r="CF44" s="120">
        <f>S44</f>
        <v>117</v>
      </c>
      <c r="CG44" s="120">
        <f t="shared" si="40"/>
        <v>72</v>
      </c>
      <c r="CH44" s="120">
        <f t="shared" si="41"/>
        <v>47</v>
      </c>
      <c r="CI44" s="120">
        <f t="shared" si="42"/>
        <v>54</v>
      </c>
      <c r="CJ44" s="120">
        <f t="shared" si="43"/>
        <v>145</v>
      </c>
      <c r="CK44" s="120">
        <f t="shared" si="57"/>
        <v>76</v>
      </c>
      <c r="CL44" s="120">
        <f t="shared" si="29"/>
        <v>15</v>
      </c>
      <c r="CM44" s="120">
        <f t="shared" si="30"/>
        <v>0</v>
      </c>
      <c r="CN44" s="120">
        <f t="shared" si="31"/>
        <v>0</v>
      </c>
      <c r="CO44" s="120">
        <f t="shared" si="32"/>
        <v>0</v>
      </c>
      <c r="CP44" s="120">
        <f t="shared" si="33"/>
        <v>0</v>
      </c>
      <c r="CQ44" s="120">
        <f t="shared" si="44"/>
        <v>0</v>
      </c>
      <c r="CR44" s="120">
        <f t="shared" si="45"/>
        <v>0</v>
      </c>
      <c r="CS44" s="120">
        <f t="shared" si="34"/>
        <v>0</v>
      </c>
      <c r="CT44" s="120">
        <f t="shared" si="46"/>
        <v>0</v>
      </c>
      <c r="CU44" s="120">
        <f t="shared" si="47"/>
        <v>0</v>
      </c>
      <c r="CV44" s="120">
        <f t="shared" si="48"/>
        <v>0</v>
      </c>
      <c r="CW44" s="120">
        <f t="shared" si="49"/>
        <v>0</v>
      </c>
      <c r="CX44" s="120">
        <f t="shared" si="50"/>
        <v>0</v>
      </c>
      <c r="CY44">
        <f t="shared" si="51"/>
        <v>0</v>
      </c>
      <c r="CZ44" s="120">
        <f t="shared" si="52"/>
        <v>869</v>
      </c>
      <c r="DA44" s="120">
        <f t="shared" si="53"/>
        <v>0</v>
      </c>
      <c r="DB44" s="134">
        <f t="shared" si="54"/>
        <v>8.1268119330403066E-2</v>
      </c>
      <c r="DC44" s="134">
        <f t="shared" si="55"/>
        <v>0</v>
      </c>
    </row>
    <row r="45" spans="1:107" x14ac:dyDescent="0.25">
      <c r="A45" s="112" t="s">
        <v>69</v>
      </c>
      <c r="B45" s="112" t="s">
        <v>208</v>
      </c>
      <c r="C45" s="46">
        <v>487.99999999999636</v>
      </c>
      <c r="D45" s="46">
        <v>10</v>
      </c>
      <c r="E45" s="46">
        <v>41.93479</v>
      </c>
      <c r="F45" s="48">
        <v>1006.9999999999982</v>
      </c>
      <c r="G45" s="46">
        <v>19</v>
      </c>
      <c r="H45" s="46">
        <v>63.27328</v>
      </c>
      <c r="I45" s="46">
        <v>391.49999999999636</v>
      </c>
      <c r="J45" s="46">
        <v>9</v>
      </c>
      <c r="K45" s="46">
        <v>34.37068</v>
      </c>
      <c r="L45" s="47">
        <v>655.10000000000582</v>
      </c>
      <c r="M45" s="46">
        <v>15</v>
      </c>
      <c r="N45" s="46">
        <v>57.141779999999997</v>
      </c>
      <c r="O45" s="46">
        <v>379.80000000000109</v>
      </c>
      <c r="P45" s="46">
        <v>9</v>
      </c>
      <c r="Q45" s="49">
        <v>33.915260000000004</v>
      </c>
      <c r="R45" s="46">
        <v>595.70000000000437</v>
      </c>
      <c r="S45" s="46">
        <v>14</v>
      </c>
      <c r="T45" s="46">
        <v>51.473770000000002</v>
      </c>
      <c r="U45" s="46">
        <v>410.30000000000473</v>
      </c>
      <c r="V45" s="46">
        <v>10</v>
      </c>
      <c r="W45" s="50">
        <v>36.805779999999999</v>
      </c>
      <c r="X45" s="49">
        <v>240.899999999996</v>
      </c>
      <c r="Y45" s="46">
        <v>7</v>
      </c>
      <c r="Z45" s="46">
        <v>20.963000000000001</v>
      </c>
      <c r="AA45" s="46">
        <v>713.80000000000109</v>
      </c>
      <c r="AB45" s="46">
        <v>19</v>
      </c>
      <c r="AC45" s="46">
        <v>76231200</v>
      </c>
      <c r="AD45" s="46">
        <v>684.89999999999964</v>
      </c>
      <c r="AE45" s="46">
        <v>18</v>
      </c>
      <c r="AF45" s="46">
        <v>78197000</v>
      </c>
      <c r="AG45" s="46">
        <v>364.19999999998618</v>
      </c>
      <c r="AH45" s="46">
        <v>10</v>
      </c>
      <c r="AI45" s="46">
        <v>40604300</v>
      </c>
      <c r="AJ45" s="43">
        <v>80.200000000011642</v>
      </c>
      <c r="AK45" s="44">
        <v>2</v>
      </c>
      <c r="AL45" s="44">
        <v>8332500</v>
      </c>
      <c r="AM45" s="45">
        <v>449.40000000000146</v>
      </c>
      <c r="AN45" s="45">
        <v>11</v>
      </c>
      <c r="AO45" s="45">
        <v>47282300</v>
      </c>
      <c r="AP45" s="37">
        <v>0</v>
      </c>
      <c r="AQ45">
        <v>11</v>
      </c>
      <c r="AR45">
        <v>43973950</v>
      </c>
      <c r="AS45">
        <v>519.99999999999454</v>
      </c>
      <c r="AT45">
        <v>0</v>
      </c>
      <c r="AU45">
        <v>0</v>
      </c>
      <c r="AV45">
        <v>48.900000000005093</v>
      </c>
      <c r="AW45">
        <v>1</v>
      </c>
      <c r="AX45">
        <v>5439000</v>
      </c>
      <c r="AY45" s="33">
        <v>319.80000000000109</v>
      </c>
      <c r="AZ45" s="33">
        <v>7</v>
      </c>
      <c r="BA45" s="33">
        <v>38557000</v>
      </c>
      <c r="BB45" s="33">
        <v>196.19999999999709</v>
      </c>
      <c r="BC45" s="33">
        <v>4</v>
      </c>
      <c r="BD45" s="33">
        <v>22391200</v>
      </c>
      <c r="BE45" s="34">
        <v>306.10000000000582</v>
      </c>
      <c r="BF45" s="34">
        <v>6</v>
      </c>
      <c r="BG45" s="34">
        <v>35054200</v>
      </c>
      <c r="BH45" s="35">
        <v>167.99999999998909</v>
      </c>
      <c r="BI45" s="33">
        <v>3</v>
      </c>
      <c r="BJ45" s="35">
        <v>18580400</v>
      </c>
      <c r="BK45" s="36">
        <v>122.1</v>
      </c>
      <c r="BL45" s="36">
        <v>2</v>
      </c>
      <c r="BM45" s="36">
        <v>13690200</v>
      </c>
      <c r="BN45" s="33">
        <v>328.10000000000582</v>
      </c>
      <c r="BO45" s="33">
        <v>7</v>
      </c>
      <c r="BP45" s="33">
        <v>39244000</v>
      </c>
      <c r="BQ45" s="33"/>
      <c r="BR45" s="33"/>
      <c r="BS45" s="33"/>
      <c r="BT45" s="37"/>
      <c r="BW45">
        <v>0</v>
      </c>
      <c r="BX45">
        <v>0</v>
      </c>
      <c r="BY45">
        <v>0</v>
      </c>
      <c r="BZ45" s="120"/>
      <c r="CA45" s="120">
        <f t="shared" si="36"/>
        <v>10</v>
      </c>
      <c r="CB45" s="120">
        <f t="shared" si="37"/>
        <v>19</v>
      </c>
      <c r="CC45" s="120">
        <f t="shared" si="38"/>
        <v>9</v>
      </c>
      <c r="CD45" s="120">
        <f t="shared" si="56"/>
        <v>15</v>
      </c>
      <c r="CE45" s="120">
        <f t="shared" si="39"/>
        <v>9</v>
      </c>
      <c r="CF45" s="120">
        <f>S45</f>
        <v>14</v>
      </c>
      <c r="CG45" s="120">
        <f t="shared" si="40"/>
        <v>10</v>
      </c>
      <c r="CH45" s="120">
        <f t="shared" si="41"/>
        <v>7</v>
      </c>
      <c r="CI45" s="120">
        <f t="shared" si="42"/>
        <v>19</v>
      </c>
      <c r="CJ45" s="120">
        <f t="shared" si="43"/>
        <v>18</v>
      </c>
      <c r="CK45" s="120">
        <f t="shared" si="57"/>
        <v>10</v>
      </c>
      <c r="CL45" s="120">
        <f t="shared" si="29"/>
        <v>2</v>
      </c>
      <c r="CM45" s="120">
        <f t="shared" si="30"/>
        <v>11</v>
      </c>
      <c r="CN45" s="120">
        <f t="shared" si="31"/>
        <v>11</v>
      </c>
      <c r="CO45" s="120">
        <f t="shared" si="32"/>
        <v>0</v>
      </c>
      <c r="CP45" s="120">
        <f t="shared" si="33"/>
        <v>1</v>
      </c>
      <c r="CQ45" s="120">
        <f t="shared" si="44"/>
        <v>7</v>
      </c>
      <c r="CR45" s="120">
        <f t="shared" si="45"/>
        <v>4</v>
      </c>
      <c r="CS45" s="120">
        <f t="shared" si="34"/>
        <v>6</v>
      </c>
      <c r="CT45" s="120">
        <f t="shared" si="46"/>
        <v>3</v>
      </c>
      <c r="CU45" s="120">
        <f t="shared" si="47"/>
        <v>2</v>
      </c>
      <c r="CV45" s="120">
        <f t="shared" si="48"/>
        <v>7</v>
      </c>
      <c r="CW45" s="120">
        <f t="shared" si="49"/>
        <v>0</v>
      </c>
      <c r="CX45" s="120">
        <f t="shared" si="50"/>
        <v>0</v>
      </c>
      <c r="CY45">
        <f t="shared" si="51"/>
        <v>0</v>
      </c>
      <c r="CZ45" s="120">
        <f t="shared" si="52"/>
        <v>143</v>
      </c>
      <c r="DA45" s="120">
        <f t="shared" si="53"/>
        <v>41</v>
      </c>
      <c r="DB45" s="134">
        <f t="shared" si="54"/>
        <v>1.3373234826522024E-2</v>
      </c>
      <c r="DC45" s="134">
        <f t="shared" si="55"/>
        <v>6.748971193415638E-3</v>
      </c>
    </row>
    <row r="46" spans="1:107" x14ac:dyDescent="0.25">
      <c r="A46" s="112" t="s">
        <v>70</v>
      </c>
      <c r="B46" s="112" t="s">
        <v>70</v>
      </c>
      <c r="C46" s="46">
        <v>387.65999999999872</v>
      </c>
      <c r="D46" s="46">
        <v>8</v>
      </c>
      <c r="E46" s="46">
        <v>44.116710120000008</v>
      </c>
      <c r="F46" s="46"/>
      <c r="G46" s="46"/>
      <c r="H46" s="46"/>
      <c r="I46" s="46">
        <v>213.33999999999673</v>
      </c>
      <c r="J46" s="46">
        <v>5</v>
      </c>
      <c r="K46" s="46">
        <v>24.29447</v>
      </c>
      <c r="L46" s="47">
        <v>363.48</v>
      </c>
      <c r="M46" s="46">
        <v>7</v>
      </c>
      <c r="N46" s="46">
        <v>40.736260110000018</v>
      </c>
      <c r="O46" s="46">
        <v>533.82000000001153</v>
      </c>
      <c r="P46" s="46">
        <v>12</v>
      </c>
      <c r="Q46" s="49">
        <v>60.32996</v>
      </c>
      <c r="R46" s="46">
        <v>256.849999999989</v>
      </c>
      <c r="S46" s="46">
        <v>5</v>
      </c>
      <c r="T46" s="46">
        <v>29.18374</v>
      </c>
      <c r="U46" s="46">
        <v>456.6200000000058</v>
      </c>
      <c r="V46" s="46">
        <v>11</v>
      </c>
      <c r="W46" s="50">
        <v>52.069288419999957</v>
      </c>
      <c r="X46" s="49">
        <v>661.1599999999994</v>
      </c>
      <c r="Y46" s="46">
        <v>13</v>
      </c>
      <c r="Z46" s="46">
        <v>73.69753</v>
      </c>
      <c r="AA46" s="46">
        <v>1343.9799999999968</v>
      </c>
      <c r="AB46" s="46">
        <v>30</v>
      </c>
      <c r="AC46" s="46">
        <v>153892850</v>
      </c>
      <c r="AD46" s="46">
        <v>2431.4700000000012</v>
      </c>
      <c r="AE46" s="46">
        <v>47</v>
      </c>
      <c r="AF46" s="46">
        <v>275069430.09000003</v>
      </c>
      <c r="AG46" s="46">
        <v>1718.1300000000028</v>
      </c>
      <c r="AH46" s="46">
        <v>31</v>
      </c>
      <c r="AI46" s="46">
        <v>201696379.99999988</v>
      </c>
      <c r="AJ46" s="43">
        <v>812.03000000000247</v>
      </c>
      <c r="AK46" s="44">
        <v>12</v>
      </c>
      <c r="AL46" s="44">
        <v>93893990</v>
      </c>
      <c r="AM46" s="45">
        <v>0</v>
      </c>
      <c r="AN46" s="45">
        <v>0</v>
      </c>
      <c r="AO46" s="45">
        <v>0</v>
      </c>
      <c r="AP46" s="37">
        <v>0</v>
      </c>
      <c r="AQ46">
        <v>0</v>
      </c>
      <c r="AR46">
        <v>0</v>
      </c>
      <c r="AV46">
        <v>0</v>
      </c>
      <c r="AW46">
        <v>0</v>
      </c>
      <c r="AX46">
        <v>0</v>
      </c>
      <c r="AY46" s="33"/>
      <c r="AZ46" s="33"/>
      <c r="BA46" s="33"/>
      <c r="BB46" s="33">
        <v>0</v>
      </c>
      <c r="BC46" s="33">
        <v>0</v>
      </c>
      <c r="BD46" s="33">
        <v>0</v>
      </c>
      <c r="BE46" s="52">
        <v>0</v>
      </c>
      <c r="BF46" s="52">
        <v>0</v>
      </c>
      <c r="BG46" s="52">
        <v>0</v>
      </c>
      <c r="BH46" s="35">
        <v>0</v>
      </c>
      <c r="BI46" s="33">
        <v>0</v>
      </c>
      <c r="BJ46" s="35">
        <v>0</v>
      </c>
      <c r="BK46" s="36"/>
      <c r="BL46" s="36"/>
      <c r="BM46" s="36"/>
      <c r="BN46" s="33"/>
      <c r="BO46" s="33"/>
      <c r="BP46" s="33"/>
      <c r="BQ46" s="33"/>
      <c r="BR46" s="33"/>
      <c r="BS46" s="33"/>
      <c r="BT46" s="37"/>
      <c r="BW46">
        <v>0</v>
      </c>
      <c r="BX46">
        <v>0</v>
      </c>
      <c r="BY46">
        <v>0</v>
      </c>
      <c r="BZ46" s="120"/>
      <c r="CA46" s="120">
        <f t="shared" si="36"/>
        <v>8</v>
      </c>
      <c r="CB46" s="120">
        <f t="shared" si="37"/>
        <v>0</v>
      </c>
      <c r="CC46" s="120">
        <f t="shared" si="38"/>
        <v>5</v>
      </c>
      <c r="CD46" s="120">
        <f t="shared" si="56"/>
        <v>7</v>
      </c>
      <c r="CE46" s="120">
        <f t="shared" si="39"/>
        <v>12</v>
      </c>
      <c r="CF46" s="120">
        <f>S46</f>
        <v>5</v>
      </c>
      <c r="CG46" s="120">
        <f t="shared" si="40"/>
        <v>11</v>
      </c>
      <c r="CH46" s="120">
        <f t="shared" si="41"/>
        <v>13</v>
      </c>
      <c r="CI46" s="120">
        <f t="shared" si="42"/>
        <v>30</v>
      </c>
      <c r="CJ46" s="120">
        <f t="shared" si="43"/>
        <v>47</v>
      </c>
      <c r="CK46" s="120">
        <f t="shared" si="57"/>
        <v>31</v>
      </c>
      <c r="CL46" s="120">
        <f t="shared" si="29"/>
        <v>12</v>
      </c>
      <c r="CM46" s="120">
        <f t="shared" si="30"/>
        <v>0</v>
      </c>
      <c r="CN46" s="120">
        <f t="shared" si="31"/>
        <v>0</v>
      </c>
      <c r="CO46" s="120">
        <f t="shared" si="32"/>
        <v>0</v>
      </c>
      <c r="CP46" s="120">
        <f t="shared" si="33"/>
        <v>0</v>
      </c>
      <c r="CQ46" s="120">
        <f t="shared" si="44"/>
        <v>0</v>
      </c>
      <c r="CR46" s="120">
        <f t="shared" si="45"/>
        <v>0</v>
      </c>
      <c r="CS46" s="120">
        <f t="shared" si="34"/>
        <v>0</v>
      </c>
      <c r="CT46" s="120">
        <f t="shared" si="46"/>
        <v>0</v>
      </c>
      <c r="CU46" s="120">
        <f t="shared" si="47"/>
        <v>0</v>
      </c>
      <c r="CV46" s="120">
        <f t="shared" si="48"/>
        <v>0</v>
      </c>
      <c r="CW46" s="120">
        <f t="shared" si="49"/>
        <v>0</v>
      </c>
      <c r="CX46" s="120">
        <f t="shared" si="50"/>
        <v>0</v>
      </c>
      <c r="CY46">
        <f t="shared" si="51"/>
        <v>0</v>
      </c>
      <c r="CZ46" s="120">
        <f t="shared" si="52"/>
        <v>173</v>
      </c>
      <c r="DA46" s="120">
        <f t="shared" si="53"/>
        <v>0</v>
      </c>
      <c r="DB46" s="134">
        <f t="shared" si="54"/>
        <v>1.6178808566351819E-2</v>
      </c>
      <c r="DC46" s="134">
        <f t="shared" si="55"/>
        <v>0</v>
      </c>
    </row>
    <row r="47" spans="1:107" x14ac:dyDescent="0.25">
      <c r="A47" s="112" t="s">
        <v>71</v>
      </c>
      <c r="B47" s="112" t="s">
        <v>193</v>
      </c>
      <c r="C47" s="46">
        <v>0</v>
      </c>
      <c r="D47" s="46">
        <v>0</v>
      </c>
      <c r="E47" s="46">
        <v>0</v>
      </c>
      <c r="F47" s="46"/>
      <c r="G47" s="46"/>
      <c r="H47" s="46"/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>
        <v>0</v>
      </c>
      <c r="S47" s="46" t="e">
        <v>#N/A</v>
      </c>
      <c r="T47" s="46">
        <v>0</v>
      </c>
      <c r="U47" s="46">
        <v>0</v>
      </c>
      <c r="V47" s="46">
        <v>0</v>
      </c>
      <c r="W47" s="50">
        <v>0</v>
      </c>
      <c r="X47" s="46">
        <v>0</v>
      </c>
      <c r="Y47" s="46">
        <v>0</v>
      </c>
      <c r="Z47" s="46">
        <v>0</v>
      </c>
      <c r="AA47" s="46">
        <v>0</v>
      </c>
      <c r="AB47" s="46">
        <v>0</v>
      </c>
      <c r="AC47" s="46">
        <v>0</v>
      </c>
      <c r="AD47" s="46">
        <v>0</v>
      </c>
      <c r="AE47" s="46">
        <v>0</v>
      </c>
      <c r="AF47" s="46">
        <v>0</v>
      </c>
      <c r="AG47" s="46">
        <v>0</v>
      </c>
      <c r="AH47" s="46">
        <v>0</v>
      </c>
      <c r="AI47" s="46">
        <v>0</v>
      </c>
      <c r="AJ47" s="43">
        <v>0</v>
      </c>
      <c r="AK47" s="44">
        <v>0</v>
      </c>
      <c r="AL47" s="44">
        <v>0</v>
      </c>
      <c r="AM47" s="45">
        <v>0</v>
      </c>
      <c r="AN47" s="45">
        <v>0</v>
      </c>
      <c r="AO47" s="45">
        <v>0</v>
      </c>
      <c r="AP47" s="37">
        <v>0</v>
      </c>
      <c r="AQ47">
        <v>0</v>
      </c>
      <c r="AR47">
        <v>0</v>
      </c>
      <c r="AV47">
        <v>0</v>
      </c>
      <c r="AW47">
        <v>0</v>
      </c>
      <c r="AX47">
        <v>0</v>
      </c>
      <c r="AY47" s="33"/>
      <c r="AZ47" s="33"/>
      <c r="BA47" s="33"/>
      <c r="BB47" s="33">
        <v>0</v>
      </c>
      <c r="BC47" s="33">
        <v>0</v>
      </c>
      <c r="BD47" s="33">
        <v>0</v>
      </c>
      <c r="BE47" s="52">
        <v>0</v>
      </c>
      <c r="BF47" s="52">
        <v>0</v>
      </c>
      <c r="BG47" s="52">
        <v>0</v>
      </c>
      <c r="BH47" s="35">
        <v>0</v>
      </c>
      <c r="BI47" s="33">
        <v>0</v>
      </c>
      <c r="BJ47" s="35">
        <v>0</v>
      </c>
      <c r="BK47" s="36"/>
      <c r="BL47" s="36"/>
      <c r="BM47" s="36"/>
      <c r="BN47" s="33"/>
      <c r="BO47" s="33"/>
      <c r="BP47" s="33"/>
      <c r="BQ47" s="33"/>
      <c r="BR47" s="33"/>
      <c r="BS47" s="33"/>
      <c r="BT47" s="37"/>
      <c r="BW47">
        <v>0</v>
      </c>
      <c r="BX47">
        <v>0</v>
      </c>
      <c r="BY47">
        <v>0</v>
      </c>
      <c r="BZ47" s="120"/>
      <c r="CA47" s="120">
        <f t="shared" si="36"/>
        <v>0</v>
      </c>
      <c r="CB47" s="120">
        <f t="shared" si="37"/>
        <v>0</v>
      </c>
      <c r="CC47" s="120">
        <f t="shared" si="38"/>
        <v>0</v>
      </c>
      <c r="CD47" s="120">
        <f t="shared" si="56"/>
        <v>0</v>
      </c>
      <c r="CE47" s="120">
        <f t="shared" si="39"/>
        <v>0</v>
      </c>
      <c r="CF47" s="120"/>
      <c r="CG47" s="120">
        <f t="shared" si="40"/>
        <v>0</v>
      </c>
      <c r="CH47" s="120">
        <f t="shared" si="41"/>
        <v>0</v>
      </c>
      <c r="CI47" s="120">
        <f t="shared" si="42"/>
        <v>0</v>
      </c>
      <c r="CJ47" s="120">
        <f t="shared" si="43"/>
        <v>0</v>
      </c>
      <c r="CK47" s="120">
        <f t="shared" si="57"/>
        <v>0</v>
      </c>
      <c r="CL47" s="120">
        <f t="shared" si="29"/>
        <v>0</v>
      </c>
      <c r="CM47" s="120">
        <f t="shared" si="30"/>
        <v>0</v>
      </c>
      <c r="CN47" s="120">
        <f t="shared" si="31"/>
        <v>0</v>
      </c>
      <c r="CO47" s="120">
        <f t="shared" si="32"/>
        <v>0</v>
      </c>
      <c r="CP47" s="120">
        <f t="shared" si="33"/>
        <v>0</v>
      </c>
      <c r="CQ47" s="120">
        <f t="shared" si="44"/>
        <v>0</v>
      </c>
      <c r="CR47" s="120">
        <f t="shared" si="45"/>
        <v>0</v>
      </c>
      <c r="CS47" s="120">
        <f t="shared" si="34"/>
        <v>0</v>
      </c>
      <c r="CT47" s="120">
        <f t="shared" si="46"/>
        <v>0</v>
      </c>
      <c r="CU47" s="120">
        <f t="shared" si="47"/>
        <v>0</v>
      </c>
      <c r="CV47" s="120">
        <f t="shared" si="48"/>
        <v>0</v>
      </c>
      <c r="CW47" s="120">
        <f t="shared" si="49"/>
        <v>0</v>
      </c>
      <c r="CX47" s="120">
        <f t="shared" si="50"/>
        <v>0</v>
      </c>
      <c r="CY47">
        <f t="shared" si="51"/>
        <v>0</v>
      </c>
      <c r="CZ47" s="120">
        <f t="shared" si="52"/>
        <v>0</v>
      </c>
      <c r="DA47" s="120">
        <f t="shared" si="53"/>
        <v>0</v>
      </c>
      <c r="DB47" s="134">
        <f t="shared" si="54"/>
        <v>0</v>
      </c>
      <c r="DC47" s="134">
        <f t="shared" si="55"/>
        <v>0</v>
      </c>
    </row>
    <row r="48" spans="1:107" x14ac:dyDescent="0.25">
      <c r="A48" s="112" t="s">
        <v>72</v>
      </c>
      <c r="B48" s="112" t="s">
        <v>72</v>
      </c>
      <c r="C48" s="46">
        <v>0</v>
      </c>
      <c r="D48" s="46">
        <v>0</v>
      </c>
      <c r="E48" s="46">
        <v>0</v>
      </c>
      <c r="F48" s="46"/>
      <c r="G48" s="46"/>
      <c r="H48" s="46"/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>
        <v>0</v>
      </c>
      <c r="S48" s="46" t="e">
        <v>#N/A</v>
      </c>
      <c r="T48" s="46">
        <v>0</v>
      </c>
      <c r="U48" s="46">
        <v>0</v>
      </c>
      <c r="V48" s="46">
        <v>0</v>
      </c>
      <c r="W48" s="50">
        <v>0</v>
      </c>
      <c r="X48" s="46">
        <v>0</v>
      </c>
      <c r="Y48" s="46">
        <v>0</v>
      </c>
      <c r="Z48" s="46">
        <v>0</v>
      </c>
      <c r="AA48" s="46">
        <v>0</v>
      </c>
      <c r="AB48" s="46">
        <v>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6">
        <v>0</v>
      </c>
      <c r="AJ48" s="43">
        <v>0</v>
      </c>
      <c r="AK48" s="44">
        <v>0</v>
      </c>
      <c r="AL48" s="44">
        <v>0</v>
      </c>
      <c r="AM48" s="45">
        <v>0</v>
      </c>
      <c r="AN48" s="45">
        <v>0</v>
      </c>
      <c r="AO48" s="45">
        <v>0</v>
      </c>
      <c r="AP48" s="37">
        <v>0</v>
      </c>
      <c r="AQ48">
        <v>0</v>
      </c>
      <c r="AR48">
        <v>0</v>
      </c>
      <c r="AV48">
        <v>0</v>
      </c>
      <c r="AW48">
        <v>0</v>
      </c>
      <c r="AX48">
        <v>0</v>
      </c>
      <c r="AY48" s="33"/>
      <c r="AZ48" s="33"/>
      <c r="BA48" s="33"/>
      <c r="BB48" s="33">
        <v>0</v>
      </c>
      <c r="BC48" s="33">
        <v>0</v>
      </c>
      <c r="BD48" s="33">
        <v>0</v>
      </c>
      <c r="BE48" s="52">
        <v>0</v>
      </c>
      <c r="BF48" s="52">
        <v>0</v>
      </c>
      <c r="BG48" s="52">
        <v>0</v>
      </c>
      <c r="BH48" s="35">
        <v>0</v>
      </c>
      <c r="BI48" s="33">
        <v>0</v>
      </c>
      <c r="BJ48" s="35">
        <v>0</v>
      </c>
      <c r="BK48" s="36"/>
      <c r="BL48" s="36"/>
      <c r="BM48" s="36"/>
      <c r="BN48" s="33"/>
      <c r="BO48" s="33"/>
      <c r="BP48" s="33"/>
      <c r="BQ48" s="33"/>
      <c r="BR48" s="33"/>
      <c r="BS48" s="33"/>
      <c r="BT48" s="37"/>
      <c r="BW48">
        <v>0</v>
      </c>
      <c r="BX48">
        <v>0</v>
      </c>
      <c r="BY48">
        <v>0</v>
      </c>
      <c r="BZ48" s="120"/>
      <c r="CA48" s="120">
        <f t="shared" si="36"/>
        <v>0</v>
      </c>
      <c r="CB48" s="120">
        <f t="shared" si="37"/>
        <v>0</v>
      </c>
      <c r="CC48" s="120">
        <f t="shared" si="38"/>
        <v>0</v>
      </c>
      <c r="CD48" s="120">
        <f t="shared" si="56"/>
        <v>0</v>
      </c>
      <c r="CE48" s="120">
        <f t="shared" si="39"/>
        <v>0</v>
      </c>
      <c r="CF48" s="120"/>
      <c r="CG48" s="120">
        <f t="shared" si="40"/>
        <v>0</v>
      </c>
      <c r="CH48" s="120">
        <f t="shared" si="41"/>
        <v>0</v>
      </c>
      <c r="CI48" s="120">
        <f t="shared" si="42"/>
        <v>0</v>
      </c>
      <c r="CJ48" s="120">
        <f t="shared" si="43"/>
        <v>0</v>
      </c>
      <c r="CK48" s="120">
        <f t="shared" si="57"/>
        <v>0</v>
      </c>
      <c r="CL48" s="120">
        <f t="shared" si="29"/>
        <v>0</v>
      </c>
      <c r="CM48" s="120">
        <f t="shared" si="30"/>
        <v>0</v>
      </c>
      <c r="CN48" s="120">
        <f t="shared" si="31"/>
        <v>0</v>
      </c>
      <c r="CO48" s="120">
        <f t="shared" si="32"/>
        <v>0</v>
      </c>
      <c r="CP48" s="120">
        <f t="shared" si="33"/>
        <v>0</v>
      </c>
      <c r="CQ48" s="120">
        <f t="shared" si="44"/>
        <v>0</v>
      </c>
      <c r="CR48" s="120">
        <f t="shared" si="45"/>
        <v>0</v>
      </c>
      <c r="CS48" s="120">
        <f t="shared" si="34"/>
        <v>0</v>
      </c>
      <c r="CT48" s="120">
        <f t="shared" si="46"/>
        <v>0</v>
      </c>
      <c r="CU48" s="120">
        <f t="shared" si="47"/>
        <v>0</v>
      </c>
      <c r="CV48" s="120">
        <f t="shared" si="48"/>
        <v>0</v>
      </c>
      <c r="CW48" s="120">
        <f t="shared" si="49"/>
        <v>0</v>
      </c>
      <c r="CX48" s="120">
        <f t="shared" si="50"/>
        <v>0</v>
      </c>
      <c r="CY48">
        <f t="shared" si="51"/>
        <v>0</v>
      </c>
      <c r="CZ48" s="120">
        <f t="shared" si="52"/>
        <v>0</v>
      </c>
      <c r="DA48" s="120">
        <f t="shared" si="53"/>
        <v>0</v>
      </c>
      <c r="DB48" s="134">
        <f t="shared" si="54"/>
        <v>0</v>
      </c>
      <c r="DC48" s="134">
        <f t="shared" si="55"/>
        <v>0</v>
      </c>
    </row>
    <row r="49" spans="1:107" x14ac:dyDescent="0.25">
      <c r="A49" s="116" t="s">
        <v>73</v>
      </c>
      <c r="B49" s="116" t="s">
        <v>137</v>
      </c>
      <c r="C49" s="46">
        <v>20335.180000000011</v>
      </c>
      <c r="D49" s="46">
        <v>357</v>
      </c>
      <c r="E49" s="46">
        <v>1657.5346480000001</v>
      </c>
      <c r="F49" s="48">
        <v>357.83000000000175</v>
      </c>
      <c r="G49" s="46">
        <v>8</v>
      </c>
      <c r="H49" s="46">
        <v>28.447469000000002</v>
      </c>
      <c r="I49" s="46">
        <v>1347.7900000000081</v>
      </c>
      <c r="J49" s="46">
        <v>28</v>
      </c>
      <c r="K49" s="46">
        <v>96.931696000000002</v>
      </c>
      <c r="L49" s="47">
        <v>370.44999999998981</v>
      </c>
      <c r="M49" s="46">
        <v>7</v>
      </c>
      <c r="N49" s="46">
        <v>30.8308</v>
      </c>
      <c r="O49" s="46">
        <v>793.74000000000888</v>
      </c>
      <c r="P49" s="46">
        <v>15</v>
      </c>
      <c r="Q49" s="49">
        <v>65.654205000000005</v>
      </c>
      <c r="R49" s="46">
        <v>3761.1199999999917</v>
      </c>
      <c r="S49" s="46">
        <v>73</v>
      </c>
      <c r="T49" s="46">
        <v>265.78933599999999</v>
      </c>
      <c r="U49" s="46">
        <v>453.13999999997759</v>
      </c>
      <c r="V49" s="46">
        <v>9</v>
      </c>
      <c r="W49" s="50">
        <v>37.926270000000002</v>
      </c>
      <c r="X49" s="49">
        <v>1452.1900000000169</v>
      </c>
      <c r="Y49" s="46">
        <v>29</v>
      </c>
      <c r="Z49" s="46">
        <v>121.699113</v>
      </c>
      <c r="AA49" s="46">
        <v>1780.3099999999904</v>
      </c>
      <c r="AB49" s="46">
        <v>35</v>
      </c>
      <c r="AC49" s="46">
        <v>149990028</v>
      </c>
      <c r="AD49" s="46">
        <v>2109.1700000000128</v>
      </c>
      <c r="AE49" s="46">
        <v>43</v>
      </c>
      <c r="AF49" s="46">
        <v>182503063</v>
      </c>
      <c r="AG49" s="46">
        <v>1209.8500000000058</v>
      </c>
      <c r="AH49" s="46">
        <v>29</v>
      </c>
      <c r="AI49" s="46">
        <v>112093015</v>
      </c>
      <c r="AJ49" s="43">
        <v>1477.7099999999846</v>
      </c>
      <c r="AK49" s="44">
        <v>34</v>
      </c>
      <c r="AL49" s="44">
        <v>138324429</v>
      </c>
      <c r="AM49" s="45">
        <v>2708.4900000000271</v>
      </c>
      <c r="AN49" s="45">
        <v>65</v>
      </c>
      <c r="AO49" s="45">
        <v>258264304</v>
      </c>
      <c r="AP49" s="37">
        <v>932.7499999999709</v>
      </c>
      <c r="AQ49">
        <v>20</v>
      </c>
      <c r="AR49">
        <v>88828204</v>
      </c>
      <c r="AS49">
        <v>64.37</v>
      </c>
      <c r="AT49">
        <v>1</v>
      </c>
      <c r="AU49">
        <v>6115150</v>
      </c>
      <c r="AV49">
        <v>78.37</v>
      </c>
      <c r="AW49">
        <v>2</v>
      </c>
      <c r="AX49">
        <v>8238850</v>
      </c>
      <c r="AY49" s="33">
        <v>252.32999999999947</v>
      </c>
      <c r="AZ49" s="33">
        <v>5</v>
      </c>
      <c r="BA49" s="33">
        <v>25306250</v>
      </c>
      <c r="BB49" s="33">
        <v>291.24999999999829</v>
      </c>
      <c r="BC49" s="33">
        <v>6</v>
      </c>
      <c r="BD49" s="33">
        <v>29578357</v>
      </c>
      <c r="BE49" s="34">
        <v>1480.8500000000051</v>
      </c>
      <c r="BF49" s="34">
        <v>31</v>
      </c>
      <c r="BG49" s="34">
        <v>151578745</v>
      </c>
      <c r="BH49" s="35">
        <v>229.48999999999387</v>
      </c>
      <c r="BI49" s="33">
        <v>5</v>
      </c>
      <c r="BJ49" s="35">
        <v>24185963</v>
      </c>
      <c r="BK49" s="36">
        <v>253.34000000000333</v>
      </c>
      <c r="BL49" s="36">
        <v>5</v>
      </c>
      <c r="BM49" s="36">
        <v>26450463</v>
      </c>
      <c r="BN49" s="33">
        <v>416.949999999998</v>
      </c>
      <c r="BO49" s="33">
        <v>8</v>
      </c>
      <c r="BP49" s="33">
        <v>44315948</v>
      </c>
      <c r="BQ49" s="33">
        <v>281.33000000000266</v>
      </c>
      <c r="BR49" s="33">
        <v>5</v>
      </c>
      <c r="BS49" s="33">
        <v>31102225</v>
      </c>
      <c r="BT49" s="37">
        <v>97.010000000001128</v>
      </c>
      <c r="BU49">
        <v>2</v>
      </c>
      <c r="BV49">
        <v>11348735</v>
      </c>
      <c r="BW49">
        <v>455.79999999999563</v>
      </c>
      <c r="BX49">
        <v>10</v>
      </c>
      <c r="BY49">
        <v>54895012</v>
      </c>
      <c r="BZ49" s="120"/>
      <c r="CA49" s="120">
        <f t="shared" si="36"/>
        <v>357</v>
      </c>
      <c r="CB49" s="129">
        <f t="shared" si="37"/>
        <v>8</v>
      </c>
      <c r="CC49" s="129">
        <f t="shared" si="38"/>
        <v>28</v>
      </c>
      <c r="CD49" s="129">
        <f t="shared" si="56"/>
        <v>7</v>
      </c>
      <c r="CE49" s="129">
        <f t="shared" si="39"/>
        <v>15</v>
      </c>
      <c r="CF49" s="129">
        <f t="shared" ref="CF49:CF78" si="58">S49</f>
        <v>73</v>
      </c>
      <c r="CG49" s="129">
        <f t="shared" si="40"/>
        <v>9</v>
      </c>
      <c r="CH49" s="129">
        <f t="shared" si="41"/>
        <v>29</v>
      </c>
      <c r="CI49" s="129">
        <f t="shared" si="42"/>
        <v>35</v>
      </c>
      <c r="CJ49" s="129">
        <f t="shared" si="43"/>
        <v>43</v>
      </c>
      <c r="CK49" s="129">
        <f t="shared" si="57"/>
        <v>29</v>
      </c>
      <c r="CL49" s="129">
        <f t="shared" si="29"/>
        <v>34</v>
      </c>
      <c r="CM49" s="129">
        <f t="shared" si="30"/>
        <v>65</v>
      </c>
      <c r="CN49" s="129">
        <f t="shared" si="31"/>
        <v>20</v>
      </c>
      <c r="CO49" s="129">
        <f t="shared" si="32"/>
        <v>1</v>
      </c>
      <c r="CP49" s="129">
        <f t="shared" si="33"/>
        <v>2</v>
      </c>
      <c r="CQ49" s="129">
        <f t="shared" si="44"/>
        <v>5</v>
      </c>
      <c r="CR49" s="129">
        <f t="shared" si="45"/>
        <v>6</v>
      </c>
      <c r="CS49" s="129">
        <f t="shared" si="34"/>
        <v>31</v>
      </c>
      <c r="CT49" s="129">
        <f t="shared" si="46"/>
        <v>5</v>
      </c>
      <c r="CU49" s="129">
        <f t="shared" si="47"/>
        <v>5</v>
      </c>
      <c r="CV49" s="129">
        <f t="shared" si="48"/>
        <v>8</v>
      </c>
      <c r="CW49" s="129">
        <f t="shared" si="49"/>
        <v>5</v>
      </c>
      <c r="CX49" s="129">
        <f t="shared" si="50"/>
        <v>2</v>
      </c>
      <c r="CY49">
        <f t="shared" si="51"/>
        <v>10</v>
      </c>
      <c r="CZ49" s="120">
        <f t="shared" si="52"/>
        <v>375</v>
      </c>
      <c r="DA49" s="120">
        <f t="shared" si="53"/>
        <v>100</v>
      </c>
      <c r="DB49" s="134">
        <f t="shared" si="54"/>
        <v>3.5069671747872441E-2</v>
      </c>
      <c r="DC49" s="134">
        <f t="shared" si="55"/>
        <v>1.646090534979424E-2</v>
      </c>
    </row>
    <row r="50" spans="1:107" x14ac:dyDescent="0.25">
      <c r="A50" s="112" t="s">
        <v>74</v>
      </c>
      <c r="B50" s="112" t="s">
        <v>74</v>
      </c>
      <c r="C50" s="46">
        <v>0</v>
      </c>
      <c r="D50" s="46">
        <v>0</v>
      </c>
      <c r="E50" s="46">
        <v>0</v>
      </c>
      <c r="F50" s="48">
        <v>73.499999999999659</v>
      </c>
      <c r="G50" s="46">
        <v>1</v>
      </c>
      <c r="H50" s="46">
        <v>6.5900800000000004</v>
      </c>
      <c r="I50" s="46">
        <v>263.66000000000054</v>
      </c>
      <c r="J50" s="46">
        <v>4</v>
      </c>
      <c r="K50" s="46">
        <v>25.185075999999999</v>
      </c>
      <c r="L50" s="47">
        <v>220.91000000000008</v>
      </c>
      <c r="M50" s="46">
        <v>3</v>
      </c>
      <c r="N50" s="46">
        <v>20.538525</v>
      </c>
      <c r="O50" s="46">
        <v>315.72000000000241</v>
      </c>
      <c r="P50" s="46">
        <v>5</v>
      </c>
      <c r="Q50" s="49">
        <v>28.529247999999999</v>
      </c>
      <c r="R50" s="46">
        <v>465.15999999999644</v>
      </c>
      <c r="S50" s="46">
        <v>7</v>
      </c>
      <c r="T50" s="46">
        <v>44.680059</v>
      </c>
      <c r="U50" s="46">
        <v>301.78000000000065</v>
      </c>
      <c r="V50" s="46">
        <v>5</v>
      </c>
      <c r="W50" s="50">
        <v>28.276129999999998</v>
      </c>
      <c r="X50" s="46">
        <v>0</v>
      </c>
      <c r="Y50" s="46">
        <v>0</v>
      </c>
      <c r="Z50" s="46">
        <v>0</v>
      </c>
      <c r="AA50" s="46">
        <v>0</v>
      </c>
      <c r="AB50" s="46">
        <v>0</v>
      </c>
      <c r="AC50" s="46">
        <v>0</v>
      </c>
      <c r="AD50" s="46">
        <v>0</v>
      </c>
      <c r="AE50" s="46">
        <v>0</v>
      </c>
      <c r="AF50" s="46">
        <v>0</v>
      </c>
      <c r="AG50" s="46">
        <v>0</v>
      </c>
      <c r="AH50" s="46">
        <v>0</v>
      </c>
      <c r="AI50" s="46">
        <v>0</v>
      </c>
      <c r="AJ50" s="43">
        <v>0</v>
      </c>
      <c r="AK50" s="44">
        <v>0</v>
      </c>
      <c r="AL50" s="44">
        <v>0</v>
      </c>
      <c r="AM50" s="45">
        <v>0</v>
      </c>
      <c r="AN50" s="45">
        <v>0</v>
      </c>
      <c r="AO50" s="45">
        <v>0</v>
      </c>
      <c r="AP50" s="37">
        <v>59.339999999999989</v>
      </c>
      <c r="AQ50">
        <v>1</v>
      </c>
      <c r="AR50">
        <v>3560400</v>
      </c>
      <c r="AS50">
        <v>0</v>
      </c>
      <c r="AT50">
        <v>2</v>
      </c>
      <c r="AU50">
        <v>0</v>
      </c>
      <c r="AV50">
        <v>197.58999999999997</v>
      </c>
      <c r="AW50">
        <v>6</v>
      </c>
      <c r="AX50">
        <v>18193700</v>
      </c>
      <c r="AY50" s="33">
        <v>373.71000000000026</v>
      </c>
      <c r="AZ50" s="33">
        <v>2</v>
      </c>
      <c r="BA50" s="33">
        <v>36646980</v>
      </c>
      <c r="BB50" s="33">
        <v>240.38000000000045</v>
      </c>
      <c r="BC50" s="33">
        <v>4</v>
      </c>
      <c r="BD50" s="33">
        <v>27066036</v>
      </c>
      <c r="BE50" s="34">
        <v>415.05999999999881</v>
      </c>
      <c r="BF50" s="34">
        <v>8</v>
      </c>
      <c r="BG50" s="34">
        <v>48766700</v>
      </c>
      <c r="BH50" s="35">
        <v>0</v>
      </c>
      <c r="BI50" s="33">
        <v>0</v>
      </c>
      <c r="BJ50" s="35">
        <v>0</v>
      </c>
      <c r="BK50" s="36">
        <v>389.99000000000206</v>
      </c>
      <c r="BL50" s="36">
        <v>7</v>
      </c>
      <c r="BM50" s="36">
        <v>44576622</v>
      </c>
      <c r="BN50" s="33">
        <v>130.46999999999935</v>
      </c>
      <c r="BO50" s="33">
        <v>2</v>
      </c>
      <c r="BP50" s="33">
        <v>14749800</v>
      </c>
      <c r="BQ50" s="33">
        <v>110.55000000000155</v>
      </c>
      <c r="BR50" s="33">
        <v>2</v>
      </c>
      <c r="BS50" s="33">
        <v>12815670</v>
      </c>
      <c r="BT50" s="37">
        <v>128.44000000000005</v>
      </c>
      <c r="BU50">
        <v>2</v>
      </c>
      <c r="BV50">
        <v>10922400</v>
      </c>
      <c r="BW50">
        <v>0</v>
      </c>
      <c r="BX50">
        <v>0</v>
      </c>
      <c r="BY50">
        <v>0</v>
      </c>
      <c r="BZ50" s="120"/>
      <c r="CA50" s="120">
        <f t="shared" si="36"/>
        <v>0</v>
      </c>
      <c r="CB50" s="120">
        <f t="shared" si="37"/>
        <v>1</v>
      </c>
      <c r="CC50" s="120">
        <f t="shared" si="38"/>
        <v>4</v>
      </c>
      <c r="CD50" s="120">
        <f t="shared" si="56"/>
        <v>3</v>
      </c>
      <c r="CE50" s="120">
        <f t="shared" si="39"/>
        <v>5</v>
      </c>
      <c r="CF50" s="120">
        <f t="shared" si="58"/>
        <v>7</v>
      </c>
      <c r="CG50" s="120">
        <f t="shared" si="40"/>
        <v>5</v>
      </c>
      <c r="CH50" s="120">
        <f t="shared" si="41"/>
        <v>0</v>
      </c>
      <c r="CI50" s="120">
        <f t="shared" si="42"/>
        <v>0</v>
      </c>
      <c r="CJ50" s="120">
        <f t="shared" si="43"/>
        <v>0</v>
      </c>
      <c r="CK50" s="120">
        <f t="shared" si="57"/>
        <v>0</v>
      </c>
      <c r="CL50" s="120">
        <f t="shared" si="29"/>
        <v>0</v>
      </c>
      <c r="CM50" s="120">
        <f t="shared" si="30"/>
        <v>0</v>
      </c>
      <c r="CN50" s="120">
        <f t="shared" si="31"/>
        <v>1</v>
      </c>
      <c r="CO50" s="120">
        <f t="shared" si="32"/>
        <v>2</v>
      </c>
      <c r="CP50" s="120">
        <f t="shared" si="33"/>
        <v>6</v>
      </c>
      <c r="CQ50" s="120">
        <f t="shared" si="44"/>
        <v>2</v>
      </c>
      <c r="CR50" s="120">
        <f t="shared" si="45"/>
        <v>4</v>
      </c>
      <c r="CS50" s="120">
        <f t="shared" si="34"/>
        <v>8</v>
      </c>
      <c r="CT50" s="120">
        <f t="shared" si="46"/>
        <v>0</v>
      </c>
      <c r="CU50" s="120">
        <f t="shared" si="47"/>
        <v>7</v>
      </c>
      <c r="CV50" s="120">
        <f t="shared" si="48"/>
        <v>2</v>
      </c>
      <c r="CW50" s="120">
        <f t="shared" si="49"/>
        <v>2</v>
      </c>
      <c r="CX50" s="120">
        <f t="shared" si="50"/>
        <v>2</v>
      </c>
      <c r="CY50">
        <f t="shared" si="51"/>
        <v>0</v>
      </c>
      <c r="CZ50" s="120">
        <f t="shared" si="52"/>
        <v>25</v>
      </c>
      <c r="DA50" s="120">
        <f t="shared" si="53"/>
        <v>36</v>
      </c>
      <c r="DB50" s="134">
        <f t="shared" si="54"/>
        <v>2.3379781165248294E-3</v>
      </c>
      <c r="DC50" s="134">
        <f t="shared" si="55"/>
        <v>5.9259259259259256E-3</v>
      </c>
    </row>
    <row r="51" spans="1:107" x14ac:dyDescent="0.25">
      <c r="A51" s="112" t="s">
        <v>75</v>
      </c>
      <c r="B51" s="112" t="s">
        <v>145</v>
      </c>
      <c r="C51" s="46">
        <v>561.47000000000116</v>
      </c>
      <c r="D51" s="46">
        <v>12</v>
      </c>
      <c r="E51" s="46">
        <v>41.638964999999999</v>
      </c>
      <c r="F51" s="48">
        <v>103.17000000000735</v>
      </c>
      <c r="G51" s="46">
        <v>2</v>
      </c>
      <c r="H51" s="46">
        <v>8.3872800000000005</v>
      </c>
      <c r="I51" s="46">
        <v>486.65000000000327</v>
      </c>
      <c r="J51" s="46">
        <v>7</v>
      </c>
      <c r="K51" s="46">
        <v>35.483874999999998</v>
      </c>
      <c r="L51" s="47">
        <v>615.58999999998559</v>
      </c>
      <c r="M51" s="46">
        <v>10</v>
      </c>
      <c r="N51" s="46">
        <v>47.360489999999999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>
        <v>0</v>
      </c>
      <c r="U51" s="46"/>
      <c r="V51" s="46"/>
      <c r="W51" s="50"/>
      <c r="X51" s="46"/>
      <c r="Y51" s="46"/>
      <c r="Z51" s="46"/>
      <c r="AA51" s="46">
        <v>199.30000000000004</v>
      </c>
      <c r="AB51" s="46">
        <v>4</v>
      </c>
      <c r="AC51" s="46">
        <v>16940500</v>
      </c>
      <c r="AD51" s="46">
        <v>92.750000000000028</v>
      </c>
      <c r="AE51" s="46">
        <v>2</v>
      </c>
      <c r="AF51" s="46">
        <v>8069250</v>
      </c>
      <c r="AG51" s="46">
        <v>653.30000000000177</v>
      </c>
      <c r="AH51" s="46">
        <v>15</v>
      </c>
      <c r="AI51" s="46">
        <v>57338100</v>
      </c>
      <c r="AJ51" s="43">
        <v>429.7999999999987</v>
      </c>
      <c r="AK51" s="44">
        <v>9</v>
      </c>
      <c r="AL51" s="44">
        <v>38825250</v>
      </c>
      <c r="AM51" s="45">
        <v>476.50000000000091</v>
      </c>
      <c r="AN51" s="45">
        <v>10</v>
      </c>
      <c r="AO51" s="45">
        <v>44031300</v>
      </c>
      <c r="AP51" s="37">
        <v>304.00000000000136</v>
      </c>
      <c r="AQ51">
        <v>6</v>
      </c>
      <c r="AR51">
        <v>28272000</v>
      </c>
      <c r="AS51">
        <v>0</v>
      </c>
      <c r="AT51">
        <v>0</v>
      </c>
      <c r="AU51">
        <v>0</v>
      </c>
      <c r="AV51">
        <v>213.49999999999864</v>
      </c>
      <c r="AW51">
        <v>4</v>
      </c>
      <c r="AX51">
        <v>19855500</v>
      </c>
      <c r="AY51" s="33">
        <v>457.89999999999964</v>
      </c>
      <c r="AZ51" s="33">
        <v>7</v>
      </c>
      <c r="BA51" s="33">
        <v>42851316</v>
      </c>
      <c r="BB51" s="33">
        <v>461.62000000000398</v>
      </c>
      <c r="BC51" s="33">
        <v>9</v>
      </c>
      <c r="BD51" s="33">
        <v>43011060</v>
      </c>
      <c r="BE51" s="34">
        <v>662.70000000000255</v>
      </c>
      <c r="BF51" s="34">
        <v>11</v>
      </c>
      <c r="BG51" s="34">
        <v>62955114</v>
      </c>
      <c r="BH51" s="35">
        <v>194.69999999999618</v>
      </c>
      <c r="BI51" s="33">
        <v>3</v>
      </c>
      <c r="BJ51" s="35">
        <v>19064878</v>
      </c>
      <c r="BK51" s="36">
        <v>490.75000000000364</v>
      </c>
      <c r="BL51" s="36">
        <v>8</v>
      </c>
      <c r="BM51" s="36">
        <v>47116427</v>
      </c>
      <c r="BN51" s="33">
        <v>514.05000000000018</v>
      </c>
      <c r="BO51" s="33">
        <v>8</v>
      </c>
      <c r="BP51" s="33">
        <v>50037143</v>
      </c>
      <c r="BQ51" s="33">
        <v>308.84999999999491</v>
      </c>
      <c r="BR51" s="33">
        <v>4</v>
      </c>
      <c r="BS51" s="33">
        <v>28412830</v>
      </c>
      <c r="BT51" s="37"/>
      <c r="BW51">
        <v>160.700000000003</v>
      </c>
      <c r="BX51">
        <v>2</v>
      </c>
      <c r="BY51">
        <v>14793210</v>
      </c>
      <c r="BZ51" s="120"/>
      <c r="CA51" s="120">
        <f t="shared" si="36"/>
        <v>12</v>
      </c>
      <c r="CB51" s="120">
        <f t="shared" si="37"/>
        <v>2</v>
      </c>
      <c r="CC51" s="120">
        <f t="shared" si="38"/>
        <v>7</v>
      </c>
      <c r="CD51" s="120">
        <f t="shared" si="56"/>
        <v>10</v>
      </c>
      <c r="CE51" s="120">
        <f t="shared" si="39"/>
        <v>0</v>
      </c>
      <c r="CF51" s="120">
        <f t="shared" si="58"/>
        <v>0</v>
      </c>
      <c r="CG51" s="120">
        <f t="shared" si="40"/>
        <v>0</v>
      </c>
      <c r="CH51" s="120">
        <f t="shared" si="41"/>
        <v>0</v>
      </c>
      <c r="CI51" s="120">
        <f t="shared" si="42"/>
        <v>4</v>
      </c>
      <c r="CJ51" s="120">
        <f t="shared" si="43"/>
        <v>2</v>
      </c>
      <c r="CK51" s="120">
        <f t="shared" si="57"/>
        <v>15</v>
      </c>
      <c r="CL51" s="120">
        <f t="shared" ref="CL51:CL72" si="59">AK51</f>
        <v>9</v>
      </c>
      <c r="CM51" s="120">
        <f t="shared" ref="CM51:CM72" si="60">AN51</f>
        <v>10</v>
      </c>
      <c r="CN51" s="120">
        <f t="shared" ref="CN51:CN78" si="61">AQ51</f>
        <v>6</v>
      </c>
      <c r="CO51" s="120">
        <f t="shared" ref="CO51:CO74" si="62">AT51</f>
        <v>0</v>
      </c>
      <c r="CP51" s="120">
        <f t="shared" ref="CP51:CP78" si="63">AW51</f>
        <v>4</v>
      </c>
      <c r="CQ51" s="120">
        <f t="shared" si="44"/>
        <v>7</v>
      </c>
      <c r="CR51" s="120">
        <f t="shared" si="45"/>
        <v>9</v>
      </c>
      <c r="CS51" s="120">
        <f t="shared" si="34"/>
        <v>11</v>
      </c>
      <c r="CT51" s="120">
        <f t="shared" si="46"/>
        <v>3</v>
      </c>
      <c r="CU51" s="120">
        <f t="shared" si="47"/>
        <v>8</v>
      </c>
      <c r="CV51" s="120">
        <f t="shared" si="48"/>
        <v>8</v>
      </c>
      <c r="CW51" s="120">
        <f t="shared" si="49"/>
        <v>4</v>
      </c>
      <c r="CX51" s="120">
        <f t="shared" si="50"/>
        <v>0</v>
      </c>
      <c r="CY51">
        <f t="shared" si="51"/>
        <v>2</v>
      </c>
      <c r="CZ51" s="120">
        <f t="shared" si="52"/>
        <v>59</v>
      </c>
      <c r="DA51" s="120">
        <f t="shared" si="53"/>
        <v>62</v>
      </c>
      <c r="DB51" s="134">
        <f t="shared" si="54"/>
        <v>5.5176283549985975E-3</v>
      </c>
      <c r="DC51" s="134">
        <f t="shared" si="55"/>
        <v>1.0205761316872428E-2</v>
      </c>
    </row>
    <row r="52" spans="1:107" x14ac:dyDescent="0.25">
      <c r="A52" s="112" t="s">
        <v>76</v>
      </c>
      <c r="B52" s="112" t="s">
        <v>194</v>
      </c>
      <c r="C52" s="46">
        <v>386.46969877306827</v>
      </c>
      <c r="D52" s="46">
        <v>8</v>
      </c>
      <c r="E52" s="46">
        <v>40.328048000000003</v>
      </c>
      <c r="F52" s="48">
        <v>416.5699999999996</v>
      </c>
      <c r="G52" s="46">
        <v>9</v>
      </c>
      <c r="H52" s="46">
        <v>40.836635999999999</v>
      </c>
      <c r="I52" s="46">
        <v>590.84000000000356</v>
      </c>
      <c r="J52" s="46">
        <v>13</v>
      </c>
      <c r="K52" s="46">
        <v>62.737012999999997</v>
      </c>
      <c r="L52" s="47">
        <v>312.43999999999301</v>
      </c>
      <c r="M52" s="46">
        <v>7</v>
      </c>
      <c r="N52" s="46">
        <v>32.990335000000002</v>
      </c>
      <c r="O52" s="46">
        <v>537.56000000000859</v>
      </c>
      <c r="P52" s="46">
        <v>13</v>
      </c>
      <c r="Q52" s="49">
        <v>56.508045000000003</v>
      </c>
      <c r="R52" s="46">
        <v>479.03999999999724</v>
      </c>
      <c r="S52" s="46">
        <v>9</v>
      </c>
      <c r="T52" s="46">
        <v>50.854599</v>
      </c>
      <c r="U52" s="46">
        <v>958.39999999999964</v>
      </c>
      <c r="V52" s="46">
        <v>19</v>
      </c>
      <c r="W52" s="50">
        <v>100.313339</v>
      </c>
      <c r="X52" s="49">
        <v>1594.6099999999965</v>
      </c>
      <c r="Y52" s="46">
        <v>34</v>
      </c>
      <c r="Z52" s="46">
        <v>170.32497699999999</v>
      </c>
      <c r="AA52" s="46">
        <v>1891.6399999999985</v>
      </c>
      <c r="AB52" s="46">
        <v>45</v>
      </c>
      <c r="AC52" s="46">
        <v>206957336</v>
      </c>
      <c r="AD52" s="46">
        <v>1285.7900000000036</v>
      </c>
      <c r="AE52" s="46">
        <v>31</v>
      </c>
      <c r="AF52" s="46">
        <v>145096479</v>
      </c>
      <c r="AG52" s="46">
        <v>820.4800000000032</v>
      </c>
      <c r="AH52" s="46">
        <v>18</v>
      </c>
      <c r="AI52" s="46">
        <v>95494728</v>
      </c>
      <c r="AJ52" s="43">
        <v>441.6599999999944</v>
      </c>
      <c r="AK52" s="44">
        <v>9</v>
      </c>
      <c r="AL52" s="44">
        <v>53253487</v>
      </c>
      <c r="AM52" s="45">
        <v>404.06999999999971</v>
      </c>
      <c r="AN52" s="45">
        <v>8</v>
      </c>
      <c r="AO52" s="45">
        <v>50124904</v>
      </c>
      <c r="AP52" s="37">
        <v>127.11000000000786</v>
      </c>
      <c r="AQ52">
        <v>2</v>
      </c>
      <c r="AR52">
        <v>15583724</v>
      </c>
      <c r="AS52">
        <v>132.68999999999687</v>
      </c>
      <c r="AT52">
        <v>3</v>
      </c>
      <c r="AU52">
        <v>16677840</v>
      </c>
      <c r="AV52">
        <v>165.33999999999469</v>
      </c>
      <c r="AW52">
        <v>4</v>
      </c>
      <c r="AX52">
        <v>20915595</v>
      </c>
      <c r="AY52" s="33">
        <v>33.530000000000655</v>
      </c>
      <c r="AZ52" s="33">
        <v>1</v>
      </c>
      <c r="BA52" s="33">
        <v>4376400</v>
      </c>
      <c r="BB52" s="33">
        <v>424.56999999999971</v>
      </c>
      <c r="BC52" s="33">
        <v>7</v>
      </c>
      <c r="BD52" s="33">
        <v>55932190</v>
      </c>
      <c r="BE52" s="34">
        <v>460.00000000000546</v>
      </c>
      <c r="BF52" s="34">
        <v>7</v>
      </c>
      <c r="BG52" s="34">
        <v>60501155</v>
      </c>
      <c r="BH52" s="35">
        <v>0</v>
      </c>
      <c r="BI52" s="33">
        <v>0</v>
      </c>
      <c r="BJ52" s="35">
        <v>0</v>
      </c>
      <c r="BK52" s="36"/>
      <c r="BL52" s="36"/>
      <c r="BM52" s="36"/>
      <c r="BN52" s="33"/>
      <c r="BO52" s="33"/>
      <c r="BP52" s="33"/>
      <c r="BQ52" s="33"/>
      <c r="BR52" s="33"/>
      <c r="BS52" s="33"/>
      <c r="BT52" s="37"/>
      <c r="BW52">
        <v>0</v>
      </c>
      <c r="BX52">
        <v>0</v>
      </c>
      <c r="BY52">
        <v>0</v>
      </c>
      <c r="BZ52" s="120"/>
      <c r="CA52" s="120">
        <f t="shared" si="36"/>
        <v>8</v>
      </c>
      <c r="CB52" s="120">
        <f t="shared" si="37"/>
        <v>9</v>
      </c>
      <c r="CC52" s="120">
        <f t="shared" si="38"/>
        <v>13</v>
      </c>
      <c r="CD52" s="120">
        <f t="shared" si="56"/>
        <v>7</v>
      </c>
      <c r="CE52" s="120">
        <f t="shared" si="39"/>
        <v>13</v>
      </c>
      <c r="CF52" s="120">
        <f t="shared" si="58"/>
        <v>9</v>
      </c>
      <c r="CG52" s="120">
        <f t="shared" si="40"/>
        <v>19</v>
      </c>
      <c r="CH52" s="120">
        <f t="shared" si="41"/>
        <v>34</v>
      </c>
      <c r="CI52" s="120">
        <f t="shared" si="42"/>
        <v>45</v>
      </c>
      <c r="CJ52" s="120">
        <f t="shared" si="43"/>
        <v>31</v>
      </c>
      <c r="CK52" s="120">
        <f t="shared" si="57"/>
        <v>18</v>
      </c>
      <c r="CL52" s="120">
        <f t="shared" si="59"/>
        <v>9</v>
      </c>
      <c r="CM52" s="120">
        <f t="shared" si="60"/>
        <v>8</v>
      </c>
      <c r="CN52" s="120">
        <f t="shared" si="61"/>
        <v>2</v>
      </c>
      <c r="CO52" s="120">
        <f t="shared" si="62"/>
        <v>3</v>
      </c>
      <c r="CP52" s="120">
        <f t="shared" si="63"/>
        <v>4</v>
      </c>
      <c r="CQ52" s="120">
        <f t="shared" si="44"/>
        <v>1</v>
      </c>
      <c r="CR52" s="120">
        <f t="shared" si="45"/>
        <v>7</v>
      </c>
      <c r="CS52" s="120">
        <f t="shared" si="34"/>
        <v>7</v>
      </c>
      <c r="CT52" s="120">
        <f t="shared" si="46"/>
        <v>0</v>
      </c>
      <c r="CU52" s="120">
        <f t="shared" si="47"/>
        <v>0</v>
      </c>
      <c r="CV52" s="120">
        <f t="shared" si="48"/>
        <v>0</v>
      </c>
      <c r="CW52" s="120">
        <f t="shared" si="49"/>
        <v>0</v>
      </c>
      <c r="CX52" s="120">
        <f t="shared" si="50"/>
        <v>0</v>
      </c>
      <c r="CY52">
        <f t="shared" si="51"/>
        <v>0</v>
      </c>
      <c r="CZ52" s="120">
        <f t="shared" si="52"/>
        <v>215</v>
      </c>
      <c r="DA52" s="120">
        <f t="shared" si="53"/>
        <v>24</v>
      </c>
      <c r="DB52" s="134">
        <f t="shared" si="54"/>
        <v>2.0106611802113532E-2</v>
      </c>
      <c r="DC52" s="134">
        <f t="shared" si="55"/>
        <v>3.9506172839506174E-3</v>
      </c>
    </row>
    <row r="53" spans="1:107" x14ac:dyDescent="0.25">
      <c r="A53" s="112" t="s">
        <v>77</v>
      </c>
      <c r="B53" s="112" t="s">
        <v>77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50"/>
      <c r="X53" s="46"/>
      <c r="Y53" s="46"/>
      <c r="Z53" s="46"/>
      <c r="AA53" s="46"/>
      <c r="AB53" s="46"/>
      <c r="AC53" s="46"/>
      <c r="AD53" s="46">
        <v>300.50000000000136</v>
      </c>
      <c r="AE53" s="46">
        <v>5</v>
      </c>
      <c r="AF53" s="46">
        <v>53908200</v>
      </c>
      <c r="AG53" s="46">
        <v>1108.5399999999986</v>
      </c>
      <c r="AH53" s="46">
        <v>15</v>
      </c>
      <c r="AI53" s="46">
        <v>197483000</v>
      </c>
      <c r="AJ53" s="43">
        <v>1422.8399999999938</v>
      </c>
      <c r="AK53" s="44">
        <v>18</v>
      </c>
      <c r="AL53" s="44">
        <v>236146952</v>
      </c>
      <c r="AM53" s="45">
        <v>1168.7500000000064</v>
      </c>
      <c r="AN53" s="45">
        <v>17</v>
      </c>
      <c r="AO53" s="45">
        <v>212872432</v>
      </c>
      <c r="AP53" s="37">
        <v>344.92999999999483</v>
      </c>
      <c r="AQ53">
        <v>4</v>
      </c>
      <c r="AR53">
        <v>62764000</v>
      </c>
      <c r="AS53">
        <v>767.04999999999836</v>
      </c>
      <c r="AT53">
        <v>10</v>
      </c>
      <c r="AU53">
        <v>148679000</v>
      </c>
      <c r="AV53">
        <v>758.51000000000658</v>
      </c>
      <c r="AW53">
        <v>10</v>
      </c>
      <c r="AX53">
        <v>134568256</v>
      </c>
      <c r="AY53" s="33">
        <v>490.49999999999181</v>
      </c>
      <c r="AZ53" s="33">
        <v>7</v>
      </c>
      <c r="BA53" s="33">
        <v>96640800</v>
      </c>
      <c r="BB53" s="33">
        <v>636.70000000001892</v>
      </c>
      <c r="BC53" s="33">
        <v>11</v>
      </c>
      <c r="BD53" s="33">
        <v>125411000</v>
      </c>
      <c r="BE53" s="34">
        <v>522.05999999999312</v>
      </c>
      <c r="BF53" s="34">
        <v>8</v>
      </c>
      <c r="BG53" s="34">
        <v>110276000</v>
      </c>
      <c r="BH53" s="35">
        <v>300.2299999999841</v>
      </c>
      <c r="BI53" s="33">
        <v>5</v>
      </c>
      <c r="BJ53" s="35">
        <v>64628000</v>
      </c>
      <c r="BK53" s="36">
        <v>535.54000000000997</v>
      </c>
      <c r="BL53" s="36">
        <v>8</v>
      </c>
      <c r="BM53" s="36">
        <v>118827000</v>
      </c>
      <c r="BN53" s="33">
        <v>362.4099999999944</v>
      </c>
      <c r="BO53" s="33">
        <v>5</v>
      </c>
      <c r="BP53" s="33">
        <v>79724000</v>
      </c>
      <c r="BQ53" s="33">
        <v>1228.1200000000063</v>
      </c>
      <c r="BR53" s="33">
        <v>15</v>
      </c>
      <c r="BS53" s="33">
        <v>223994848</v>
      </c>
      <c r="BT53" s="37">
        <v>68.850000000013097</v>
      </c>
      <c r="BU53">
        <v>1</v>
      </c>
      <c r="BV53">
        <v>14115000</v>
      </c>
      <c r="BW53">
        <v>266.5199999999968</v>
      </c>
      <c r="BX53">
        <v>5</v>
      </c>
      <c r="BY53">
        <v>67231000</v>
      </c>
      <c r="BZ53" s="120"/>
      <c r="CA53" s="120">
        <f t="shared" si="36"/>
        <v>0</v>
      </c>
      <c r="CB53" s="120">
        <f t="shared" si="37"/>
        <v>0</v>
      </c>
      <c r="CC53" s="120">
        <f t="shared" si="38"/>
        <v>0</v>
      </c>
      <c r="CD53" s="120">
        <f t="shared" si="56"/>
        <v>0</v>
      </c>
      <c r="CE53" s="120">
        <f t="shared" si="39"/>
        <v>0</v>
      </c>
      <c r="CF53" s="120">
        <f t="shared" si="58"/>
        <v>0</v>
      </c>
      <c r="CG53" s="120">
        <f t="shared" si="40"/>
        <v>0</v>
      </c>
      <c r="CH53" s="120">
        <f t="shared" si="41"/>
        <v>0</v>
      </c>
      <c r="CI53" s="120">
        <f t="shared" si="42"/>
        <v>0</v>
      </c>
      <c r="CJ53" s="120">
        <f t="shared" si="43"/>
        <v>5</v>
      </c>
      <c r="CK53" s="120">
        <f t="shared" si="57"/>
        <v>15</v>
      </c>
      <c r="CL53" s="120">
        <f t="shared" si="59"/>
        <v>18</v>
      </c>
      <c r="CM53" s="120">
        <f t="shared" si="60"/>
        <v>17</v>
      </c>
      <c r="CN53" s="120">
        <f t="shared" si="61"/>
        <v>4</v>
      </c>
      <c r="CO53" s="120">
        <f t="shared" si="62"/>
        <v>10</v>
      </c>
      <c r="CP53" s="120">
        <f t="shared" si="63"/>
        <v>10</v>
      </c>
      <c r="CQ53" s="120">
        <f t="shared" si="44"/>
        <v>7</v>
      </c>
      <c r="CR53" s="120">
        <f t="shared" si="45"/>
        <v>11</v>
      </c>
      <c r="CS53" s="120">
        <f t="shared" si="34"/>
        <v>8</v>
      </c>
      <c r="CT53" s="120">
        <f t="shared" si="46"/>
        <v>5</v>
      </c>
      <c r="CU53" s="120">
        <f t="shared" si="47"/>
        <v>8</v>
      </c>
      <c r="CV53" s="120">
        <f t="shared" si="48"/>
        <v>5</v>
      </c>
      <c r="CW53" s="120">
        <f t="shared" si="49"/>
        <v>15</v>
      </c>
      <c r="CX53" s="120">
        <f t="shared" si="50"/>
        <v>1</v>
      </c>
      <c r="CY53">
        <f t="shared" si="51"/>
        <v>5</v>
      </c>
      <c r="CZ53" s="120">
        <f t="shared" si="52"/>
        <v>55</v>
      </c>
      <c r="DA53" s="120">
        <f t="shared" si="53"/>
        <v>89</v>
      </c>
      <c r="DB53" s="134">
        <f t="shared" si="54"/>
        <v>5.1435518563546249E-3</v>
      </c>
      <c r="DC53" s="134">
        <f t="shared" si="55"/>
        <v>1.4650205761316872E-2</v>
      </c>
    </row>
    <row r="54" spans="1:107" x14ac:dyDescent="0.25">
      <c r="A54" s="115" t="s">
        <v>78</v>
      </c>
      <c r="B54" s="115" t="s">
        <v>78</v>
      </c>
      <c r="C54" s="86">
        <v>799.82999999998719</v>
      </c>
      <c r="D54" s="86">
        <v>16</v>
      </c>
      <c r="E54" s="86">
        <v>118.69904099999999</v>
      </c>
      <c r="F54" s="88">
        <v>286.13999999999214</v>
      </c>
      <c r="G54" s="86">
        <v>4</v>
      </c>
      <c r="H54" s="86">
        <v>41.946064999999997</v>
      </c>
      <c r="I54" s="86">
        <v>674.93000000000575</v>
      </c>
      <c r="J54" s="86">
        <v>10</v>
      </c>
      <c r="K54" s="86">
        <v>94.989384000000001</v>
      </c>
      <c r="L54" s="87">
        <v>509.16000000000531</v>
      </c>
      <c r="M54" s="86">
        <v>6</v>
      </c>
      <c r="N54" s="86">
        <v>71.804260999999997</v>
      </c>
      <c r="O54" s="86">
        <v>544.70000000000073</v>
      </c>
      <c r="P54" s="86">
        <v>8</v>
      </c>
      <c r="Q54" s="89">
        <v>79.434979999999996</v>
      </c>
      <c r="R54" s="86">
        <v>556.61999999999898</v>
      </c>
      <c r="S54" s="86">
        <v>7</v>
      </c>
      <c r="T54" s="86">
        <v>79.399507</v>
      </c>
      <c r="U54" s="86">
        <v>535.65999999999622</v>
      </c>
      <c r="V54" s="86">
        <v>9</v>
      </c>
      <c r="W54" s="90">
        <v>78.755432029999966</v>
      </c>
      <c r="X54" s="89">
        <v>483.38000000000466</v>
      </c>
      <c r="Y54" s="86">
        <v>9</v>
      </c>
      <c r="Z54" s="86">
        <v>69.961462970000028</v>
      </c>
      <c r="AA54" s="86">
        <v>579.90000000000146</v>
      </c>
      <c r="AB54" s="86">
        <v>9</v>
      </c>
      <c r="AC54" s="86">
        <v>90167114</v>
      </c>
      <c r="AD54" s="86">
        <v>620.02999999998792</v>
      </c>
      <c r="AE54" s="86">
        <v>12</v>
      </c>
      <c r="AF54" s="86">
        <v>107215611</v>
      </c>
      <c r="AG54" s="86">
        <v>18.000000000001819</v>
      </c>
      <c r="AH54" s="86">
        <v>1</v>
      </c>
      <c r="AI54" s="86">
        <v>8356917</v>
      </c>
      <c r="AJ54" s="43">
        <v>160.4700000000048</v>
      </c>
      <c r="AK54" s="44">
        <v>4</v>
      </c>
      <c r="AL54" s="44">
        <v>31444440</v>
      </c>
      <c r="AM54" s="45">
        <v>208.85999999999513</v>
      </c>
      <c r="AN54" s="45">
        <v>4</v>
      </c>
      <c r="AO54" s="45">
        <v>37596787</v>
      </c>
      <c r="AP54" s="37">
        <v>0</v>
      </c>
      <c r="AQ54">
        <v>0</v>
      </c>
      <c r="AR54">
        <v>0</v>
      </c>
      <c r="AV54">
        <v>0</v>
      </c>
      <c r="AW54">
        <v>0</v>
      </c>
      <c r="AX54">
        <v>0</v>
      </c>
      <c r="AY54" s="33"/>
      <c r="AZ54" s="33"/>
      <c r="BA54" s="33"/>
      <c r="BB54" s="33">
        <v>0</v>
      </c>
      <c r="BC54" s="33">
        <v>0</v>
      </c>
      <c r="BD54" s="33">
        <v>0</v>
      </c>
      <c r="BE54" s="52">
        <v>0</v>
      </c>
      <c r="BF54" s="52">
        <v>0</v>
      </c>
      <c r="BG54" s="52">
        <v>0</v>
      </c>
      <c r="BH54" s="35">
        <v>0</v>
      </c>
      <c r="BI54" s="33">
        <v>0</v>
      </c>
      <c r="BJ54" s="35">
        <v>0</v>
      </c>
      <c r="BK54" s="36"/>
      <c r="BL54" s="36"/>
      <c r="BM54" s="36"/>
      <c r="BN54" s="33"/>
      <c r="BO54" s="33"/>
      <c r="BP54" s="33"/>
      <c r="BQ54" s="33"/>
      <c r="BR54" s="33"/>
      <c r="BS54" s="33"/>
      <c r="BT54" s="37"/>
      <c r="BW54">
        <v>0</v>
      </c>
      <c r="BX54">
        <v>0</v>
      </c>
      <c r="BY54">
        <v>0</v>
      </c>
      <c r="BZ54" s="120"/>
      <c r="CA54" s="120">
        <f t="shared" si="36"/>
        <v>16</v>
      </c>
      <c r="CB54" s="120">
        <f t="shared" si="37"/>
        <v>4</v>
      </c>
      <c r="CC54" s="120">
        <f t="shared" si="38"/>
        <v>10</v>
      </c>
      <c r="CD54" s="120">
        <f t="shared" si="56"/>
        <v>6</v>
      </c>
      <c r="CE54" s="120">
        <f t="shared" si="39"/>
        <v>8</v>
      </c>
      <c r="CF54" s="120">
        <f t="shared" si="58"/>
        <v>7</v>
      </c>
      <c r="CG54" s="120">
        <f t="shared" si="40"/>
        <v>9</v>
      </c>
      <c r="CH54" s="120">
        <f t="shared" si="41"/>
        <v>9</v>
      </c>
      <c r="CI54" s="120">
        <f t="shared" si="42"/>
        <v>9</v>
      </c>
      <c r="CJ54" s="120">
        <f t="shared" si="43"/>
        <v>12</v>
      </c>
      <c r="CK54" s="120">
        <f t="shared" si="57"/>
        <v>1</v>
      </c>
      <c r="CL54" s="120">
        <f t="shared" si="59"/>
        <v>4</v>
      </c>
      <c r="CM54" s="120">
        <f t="shared" si="60"/>
        <v>4</v>
      </c>
      <c r="CN54" s="120">
        <f t="shared" si="61"/>
        <v>0</v>
      </c>
      <c r="CO54" s="120">
        <f t="shared" si="62"/>
        <v>0</v>
      </c>
      <c r="CP54" s="120">
        <f t="shared" si="63"/>
        <v>0</v>
      </c>
      <c r="CQ54" s="120">
        <f t="shared" si="44"/>
        <v>0</v>
      </c>
      <c r="CR54" s="120">
        <f t="shared" si="45"/>
        <v>0</v>
      </c>
      <c r="CS54" s="120">
        <f t="shared" si="34"/>
        <v>0</v>
      </c>
      <c r="CT54" s="120">
        <f t="shared" si="46"/>
        <v>0</v>
      </c>
      <c r="CU54" s="120">
        <f t="shared" si="47"/>
        <v>0</v>
      </c>
      <c r="CV54" s="120">
        <f t="shared" si="48"/>
        <v>0</v>
      </c>
      <c r="CW54" s="120">
        <f t="shared" si="49"/>
        <v>0</v>
      </c>
      <c r="CX54" s="120">
        <f t="shared" si="50"/>
        <v>0</v>
      </c>
      <c r="CY54">
        <f t="shared" si="51"/>
        <v>0</v>
      </c>
      <c r="CZ54" s="120">
        <f t="shared" si="52"/>
        <v>83</v>
      </c>
      <c r="DA54" s="120">
        <f t="shared" si="53"/>
        <v>0</v>
      </c>
      <c r="DB54" s="134">
        <f t="shared" si="54"/>
        <v>7.7620873468624337E-3</v>
      </c>
      <c r="DC54" s="134">
        <f t="shared" si="55"/>
        <v>0</v>
      </c>
    </row>
    <row r="55" spans="1:107" x14ac:dyDescent="0.25">
      <c r="A55" s="112" t="s">
        <v>79</v>
      </c>
      <c r="B55" s="112" t="s">
        <v>142</v>
      </c>
      <c r="C55" s="46">
        <v>48.05000000000004</v>
      </c>
      <c r="D55" s="46">
        <v>1</v>
      </c>
      <c r="E55" s="46">
        <v>5.0452500000000002</v>
      </c>
      <c r="F55" s="46"/>
      <c r="G55" s="46"/>
      <c r="H55" s="46"/>
      <c r="I55" s="46">
        <v>207.04999999999902</v>
      </c>
      <c r="J55" s="46">
        <v>3</v>
      </c>
      <c r="K55" s="46">
        <v>21.792400000000001</v>
      </c>
      <c r="L55" s="47">
        <v>264.15000000000077</v>
      </c>
      <c r="M55" s="46">
        <v>3</v>
      </c>
      <c r="N55" s="46">
        <v>28.363849999999999</v>
      </c>
      <c r="O55" s="46">
        <v>170.75000000000023</v>
      </c>
      <c r="P55" s="46">
        <v>3</v>
      </c>
      <c r="Q55" s="49">
        <v>18.184950000000001</v>
      </c>
      <c r="R55" s="46">
        <v>220.09000000000094</v>
      </c>
      <c r="S55" s="46">
        <v>4</v>
      </c>
      <c r="T55" s="46">
        <v>25.211122</v>
      </c>
      <c r="U55" s="46">
        <v>161.14999999999964</v>
      </c>
      <c r="V55" s="46">
        <v>3</v>
      </c>
      <c r="W55" s="50">
        <v>17.774574999999999</v>
      </c>
      <c r="X55" s="49">
        <v>627.96999999999889</v>
      </c>
      <c r="Y55" s="46">
        <v>9</v>
      </c>
      <c r="Z55" s="46">
        <v>68.796734999999998</v>
      </c>
      <c r="AA55" s="46">
        <v>1139.7200000000009</v>
      </c>
      <c r="AB55" s="46">
        <v>18</v>
      </c>
      <c r="AC55" s="46">
        <v>134064070</v>
      </c>
      <c r="AD55" s="46">
        <v>1220.9400000000087</v>
      </c>
      <c r="AE55" s="46">
        <v>21</v>
      </c>
      <c r="AF55" s="46">
        <v>140597763</v>
      </c>
      <c r="AG55" s="46">
        <v>1156.9999999999818</v>
      </c>
      <c r="AH55" s="46">
        <v>18</v>
      </c>
      <c r="AI55" s="46">
        <v>136306775</v>
      </c>
      <c r="AJ55" s="43">
        <v>1854.1399999999976</v>
      </c>
      <c r="AK55" s="44">
        <v>30</v>
      </c>
      <c r="AL55" s="44">
        <v>222897610</v>
      </c>
      <c r="AM55" s="45">
        <v>1354.0500000000247</v>
      </c>
      <c r="AN55" s="45">
        <v>21</v>
      </c>
      <c r="AO55" s="45">
        <v>168404698</v>
      </c>
      <c r="AP55" s="37">
        <v>300.54999999998654</v>
      </c>
      <c r="AQ55">
        <v>5</v>
      </c>
      <c r="AR55">
        <v>38036327</v>
      </c>
      <c r="AS55">
        <v>362.80000000001201</v>
      </c>
      <c r="AT55">
        <v>5</v>
      </c>
      <c r="AU55">
        <v>46263075</v>
      </c>
      <c r="AV55">
        <v>1013.9499999999771</v>
      </c>
      <c r="AW55">
        <v>13</v>
      </c>
      <c r="AX55">
        <v>128428125</v>
      </c>
      <c r="AY55" s="33">
        <v>369.05000000000655</v>
      </c>
      <c r="AZ55" s="33">
        <v>7</v>
      </c>
      <c r="BA55" s="33">
        <v>49457120</v>
      </c>
      <c r="BB55" s="33">
        <v>264.40000000001237</v>
      </c>
      <c r="BC55" s="33">
        <v>5</v>
      </c>
      <c r="BD55" s="33">
        <v>35305650</v>
      </c>
      <c r="BE55" s="34">
        <v>815.99999999998181</v>
      </c>
      <c r="BF55" s="34">
        <v>12</v>
      </c>
      <c r="BG55" s="34">
        <v>106524441</v>
      </c>
      <c r="BH55" s="35">
        <v>530.84999999999309</v>
      </c>
      <c r="BI55" s="33">
        <v>8</v>
      </c>
      <c r="BJ55" s="35">
        <v>69961790</v>
      </c>
      <c r="BK55" s="36">
        <v>324.10000000002401</v>
      </c>
      <c r="BL55" s="36">
        <v>4</v>
      </c>
      <c r="BM55" s="36">
        <v>42580685</v>
      </c>
      <c r="BN55" s="33">
        <v>793.92000000000189</v>
      </c>
      <c r="BO55" s="33">
        <v>12</v>
      </c>
      <c r="BP55" s="33">
        <v>105702327</v>
      </c>
      <c r="BQ55" s="33">
        <v>698.10999999999694</v>
      </c>
      <c r="BR55" s="33">
        <v>10</v>
      </c>
      <c r="BS55" s="33">
        <v>97497629.400000095</v>
      </c>
      <c r="BT55" s="37">
        <v>71.999999999989086</v>
      </c>
      <c r="BU55">
        <v>1</v>
      </c>
      <c r="BV55">
        <v>12945644</v>
      </c>
      <c r="BW55">
        <v>329.94000000001506</v>
      </c>
      <c r="BX55">
        <v>5</v>
      </c>
      <c r="BY55">
        <v>45995366</v>
      </c>
      <c r="BZ55" s="120"/>
      <c r="CA55" s="120">
        <f t="shared" si="36"/>
        <v>1</v>
      </c>
      <c r="CB55" s="120">
        <f t="shared" si="37"/>
        <v>0</v>
      </c>
      <c r="CC55" s="120">
        <f t="shared" si="38"/>
        <v>3</v>
      </c>
      <c r="CD55" s="120">
        <f t="shared" si="56"/>
        <v>3</v>
      </c>
      <c r="CE55" s="120">
        <f t="shared" si="39"/>
        <v>3</v>
      </c>
      <c r="CF55" s="120">
        <f t="shared" si="58"/>
        <v>4</v>
      </c>
      <c r="CG55" s="120">
        <f t="shared" si="40"/>
        <v>3</v>
      </c>
      <c r="CH55" s="120">
        <f t="shared" si="41"/>
        <v>9</v>
      </c>
      <c r="CI55" s="120">
        <f t="shared" si="42"/>
        <v>18</v>
      </c>
      <c r="CJ55" s="120">
        <f t="shared" si="43"/>
        <v>21</v>
      </c>
      <c r="CK55" s="120">
        <f t="shared" si="57"/>
        <v>18</v>
      </c>
      <c r="CL55" s="120">
        <f t="shared" si="59"/>
        <v>30</v>
      </c>
      <c r="CM55" s="120">
        <f t="shared" si="60"/>
        <v>21</v>
      </c>
      <c r="CN55" s="120">
        <f t="shared" si="61"/>
        <v>5</v>
      </c>
      <c r="CO55" s="120">
        <f t="shared" si="62"/>
        <v>5</v>
      </c>
      <c r="CP55" s="120">
        <f t="shared" si="63"/>
        <v>13</v>
      </c>
      <c r="CQ55" s="120">
        <f t="shared" si="44"/>
        <v>7</v>
      </c>
      <c r="CR55" s="120">
        <f t="shared" si="45"/>
        <v>5</v>
      </c>
      <c r="CS55" s="120">
        <f t="shared" si="34"/>
        <v>12</v>
      </c>
      <c r="CT55" s="120">
        <f t="shared" si="46"/>
        <v>8</v>
      </c>
      <c r="CU55" s="120">
        <f t="shared" si="47"/>
        <v>4</v>
      </c>
      <c r="CV55" s="120">
        <f t="shared" si="48"/>
        <v>12</v>
      </c>
      <c r="CW55" s="120">
        <f t="shared" si="49"/>
        <v>10</v>
      </c>
      <c r="CX55" s="120">
        <f t="shared" si="50"/>
        <v>1</v>
      </c>
      <c r="CY55">
        <f t="shared" si="51"/>
        <v>5</v>
      </c>
      <c r="CZ55" s="120">
        <f t="shared" si="52"/>
        <v>133</v>
      </c>
      <c r="DA55" s="120">
        <f t="shared" si="53"/>
        <v>87</v>
      </c>
      <c r="DB55" s="134">
        <f t="shared" si="54"/>
        <v>1.2438043579912092E-2</v>
      </c>
      <c r="DC55" s="134">
        <f t="shared" si="55"/>
        <v>1.4320987654320988E-2</v>
      </c>
    </row>
    <row r="56" spans="1:107" x14ac:dyDescent="0.25">
      <c r="A56" s="112" t="s">
        <v>80</v>
      </c>
      <c r="B56" s="112" t="s">
        <v>153</v>
      </c>
      <c r="C56" s="46">
        <v>0</v>
      </c>
      <c r="D56" s="46">
        <v>0</v>
      </c>
      <c r="E56" s="46">
        <v>0</v>
      </c>
      <c r="F56" s="46"/>
      <c r="G56" s="46"/>
      <c r="H56" s="46"/>
      <c r="I56" s="46">
        <v>38.30000000000291</v>
      </c>
      <c r="J56" s="46">
        <v>2</v>
      </c>
      <c r="K56" s="46">
        <v>30.479299999999999</v>
      </c>
      <c r="L56" s="47">
        <v>263.39999999999418</v>
      </c>
      <c r="M56" s="46">
        <v>4</v>
      </c>
      <c r="N56" s="46">
        <v>101.08602</v>
      </c>
      <c r="O56" s="46">
        <v>656.56999999999243</v>
      </c>
      <c r="P56" s="46">
        <v>4</v>
      </c>
      <c r="Q56" s="49">
        <v>103.2599</v>
      </c>
      <c r="R56" s="46">
        <v>207.5</v>
      </c>
      <c r="S56" s="46">
        <v>4</v>
      </c>
      <c r="T56" s="46">
        <v>59.091299999999997</v>
      </c>
      <c r="U56" s="46">
        <v>263.10000000000582</v>
      </c>
      <c r="V56" s="46">
        <v>4</v>
      </c>
      <c r="W56" s="50">
        <v>65.728200000000001</v>
      </c>
      <c r="X56" s="49">
        <v>101.5</v>
      </c>
      <c r="Y56" s="46">
        <v>1</v>
      </c>
      <c r="Z56" s="46">
        <v>51.603999999999999</v>
      </c>
      <c r="AA56" s="46">
        <v>320.10000000000582</v>
      </c>
      <c r="AB56" s="46">
        <v>5</v>
      </c>
      <c r="AC56" s="46">
        <v>78682500</v>
      </c>
      <c r="AD56" s="46">
        <v>1043.8999999999942</v>
      </c>
      <c r="AE56" s="46">
        <v>11</v>
      </c>
      <c r="AF56" s="46">
        <v>286576650</v>
      </c>
      <c r="AG56" s="46">
        <v>378.40000000000873</v>
      </c>
      <c r="AH56" s="46">
        <v>5</v>
      </c>
      <c r="AI56" s="46">
        <v>92801270</v>
      </c>
      <c r="AJ56" s="43">
        <v>225</v>
      </c>
      <c r="AK56" s="44">
        <v>3</v>
      </c>
      <c r="AL56" s="44">
        <v>40872700</v>
      </c>
      <c r="AM56" s="45">
        <v>326.0199999999968</v>
      </c>
      <c r="AN56" s="45">
        <v>6</v>
      </c>
      <c r="AO56" s="45">
        <v>183279659.28999996</v>
      </c>
      <c r="AP56" s="37">
        <v>124.79999999999927</v>
      </c>
      <c r="AQ56">
        <v>1</v>
      </c>
      <c r="AR56">
        <v>73797552.329990149</v>
      </c>
      <c r="AS56">
        <v>48.900000000001455</v>
      </c>
      <c r="AT56">
        <v>1</v>
      </c>
      <c r="AU56">
        <v>107387626.13000989</v>
      </c>
      <c r="AV56">
        <v>249.19999999999709</v>
      </c>
      <c r="AW56">
        <v>3</v>
      </c>
      <c r="AX56">
        <v>117963918.26999998</v>
      </c>
      <c r="AY56" s="33"/>
      <c r="AZ56" s="33"/>
      <c r="BA56" s="33"/>
      <c r="BB56" s="33">
        <v>0</v>
      </c>
      <c r="BC56" s="33">
        <v>0</v>
      </c>
      <c r="BD56" s="33">
        <v>0</v>
      </c>
      <c r="BE56" s="52">
        <v>0</v>
      </c>
      <c r="BF56" s="52">
        <v>0</v>
      </c>
      <c r="BG56" s="52">
        <v>0</v>
      </c>
      <c r="BH56" s="35">
        <v>0</v>
      </c>
      <c r="BI56" s="33">
        <v>0</v>
      </c>
      <c r="BJ56" s="35">
        <v>0</v>
      </c>
      <c r="BK56" s="36">
        <v>63.900000000001455</v>
      </c>
      <c r="BL56" s="36">
        <v>1</v>
      </c>
      <c r="BM56" s="36">
        <v>14789000</v>
      </c>
      <c r="BN56" s="33">
        <v>218.50000000000182</v>
      </c>
      <c r="BO56" s="33">
        <v>4</v>
      </c>
      <c r="BP56" s="33">
        <v>50180300</v>
      </c>
      <c r="BQ56" s="33">
        <v>205.40000000000146</v>
      </c>
      <c r="BR56" s="33">
        <v>2</v>
      </c>
      <c r="BS56" s="33">
        <v>56595500</v>
      </c>
      <c r="BT56" s="37"/>
      <c r="BW56">
        <v>0</v>
      </c>
      <c r="BX56">
        <v>0</v>
      </c>
      <c r="BY56">
        <v>0</v>
      </c>
      <c r="BZ56" s="120"/>
      <c r="CA56" s="120">
        <f t="shared" si="36"/>
        <v>0</v>
      </c>
      <c r="CB56" s="120">
        <f t="shared" si="37"/>
        <v>0</v>
      </c>
      <c r="CC56" s="120">
        <f t="shared" si="38"/>
        <v>2</v>
      </c>
      <c r="CD56" s="120">
        <f t="shared" si="56"/>
        <v>4</v>
      </c>
      <c r="CE56" s="120">
        <f t="shared" si="39"/>
        <v>4</v>
      </c>
      <c r="CF56" s="120">
        <f t="shared" si="58"/>
        <v>4</v>
      </c>
      <c r="CG56" s="120">
        <f t="shared" si="40"/>
        <v>4</v>
      </c>
      <c r="CH56" s="120">
        <f t="shared" si="41"/>
        <v>1</v>
      </c>
      <c r="CI56" s="120">
        <f t="shared" si="42"/>
        <v>5</v>
      </c>
      <c r="CJ56" s="120">
        <f t="shared" si="43"/>
        <v>11</v>
      </c>
      <c r="CK56" s="120">
        <f t="shared" si="57"/>
        <v>5</v>
      </c>
      <c r="CL56" s="120">
        <f t="shared" si="59"/>
        <v>3</v>
      </c>
      <c r="CM56" s="120">
        <f t="shared" si="60"/>
        <v>6</v>
      </c>
      <c r="CN56" s="120">
        <f t="shared" si="61"/>
        <v>1</v>
      </c>
      <c r="CO56" s="120">
        <f t="shared" si="62"/>
        <v>1</v>
      </c>
      <c r="CP56" s="120">
        <f t="shared" si="63"/>
        <v>3</v>
      </c>
      <c r="CQ56" s="120">
        <f t="shared" si="44"/>
        <v>0</v>
      </c>
      <c r="CR56" s="120">
        <f t="shared" si="45"/>
        <v>0</v>
      </c>
      <c r="CS56" s="120">
        <f t="shared" si="34"/>
        <v>0</v>
      </c>
      <c r="CT56" s="120">
        <f t="shared" si="46"/>
        <v>0</v>
      </c>
      <c r="CU56" s="120">
        <f t="shared" si="47"/>
        <v>1</v>
      </c>
      <c r="CV56" s="120">
        <f t="shared" si="48"/>
        <v>4</v>
      </c>
      <c r="CW56" s="120">
        <f t="shared" si="49"/>
        <v>2</v>
      </c>
      <c r="CX56" s="120">
        <f t="shared" si="50"/>
        <v>0</v>
      </c>
      <c r="CY56">
        <f t="shared" si="51"/>
        <v>0</v>
      </c>
      <c r="CZ56" s="120">
        <f t="shared" si="52"/>
        <v>49</v>
      </c>
      <c r="DA56" s="120">
        <f t="shared" si="53"/>
        <v>12</v>
      </c>
      <c r="DB56" s="134">
        <f t="shared" si="54"/>
        <v>4.5824371083886652E-3</v>
      </c>
      <c r="DC56" s="134">
        <f t="shared" si="55"/>
        <v>1.9753086419753087E-3</v>
      </c>
    </row>
    <row r="57" spans="1:107" x14ac:dyDescent="0.25">
      <c r="A57" s="112" t="s">
        <v>81</v>
      </c>
      <c r="B57" s="112" t="s">
        <v>162</v>
      </c>
      <c r="C57" s="46">
        <v>0</v>
      </c>
      <c r="D57" s="46">
        <v>0</v>
      </c>
      <c r="E57" s="46">
        <v>0</v>
      </c>
      <c r="F57" s="46"/>
      <c r="G57" s="46"/>
      <c r="H57" s="46"/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46">
        <v>0</v>
      </c>
      <c r="W57" s="50">
        <v>0</v>
      </c>
      <c r="X57" s="46">
        <v>0</v>
      </c>
      <c r="Y57" s="46">
        <v>0</v>
      </c>
      <c r="Z57" s="46">
        <v>0</v>
      </c>
      <c r="AA57" s="46">
        <v>0</v>
      </c>
      <c r="AB57" s="46">
        <v>0</v>
      </c>
      <c r="AC57" s="46">
        <v>0</v>
      </c>
      <c r="AD57" s="46">
        <v>0</v>
      </c>
      <c r="AE57" s="46">
        <v>0</v>
      </c>
      <c r="AF57" s="46">
        <v>0</v>
      </c>
      <c r="AG57" s="46">
        <v>0</v>
      </c>
      <c r="AH57" s="46">
        <v>0</v>
      </c>
      <c r="AI57" s="46">
        <v>0</v>
      </c>
      <c r="AJ57" s="43">
        <v>0</v>
      </c>
      <c r="AK57" s="44">
        <v>0</v>
      </c>
      <c r="AL57" s="44">
        <v>0</v>
      </c>
      <c r="AM57" s="45">
        <v>236.36999999998443</v>
      </c>
      <c r="AN57" s="45">
        <v>5</v>
      </c>
      <c r="AO57" s="45">
        <v>3883169.8000000119</v>
      </c>
      <c r="AP57" s="3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s="33"/>
      <c r="AZ57" s="33"/>
      <c r="BA57" s="33"/>
      <c r="BB57" s="33">
        <v>0</v>
      </c>
      <c r="BC57" s="33">
        <v>0</v>
      </c>
      <c r="BD57" s="33">
        <v>0</v>
      </c>
      <c r="BE57" s="52">
        <v>0</v>
      </c>
      <c r="BF57" s="52">
        <v>0</v>
      </c>
      <c r="BG57" s="52">
        <v>0</v>
      </c>
      <c r="BH57" s="35">
        <v>0</v>
      </c>
      <c r="BI57" s="33">
        <v>0</v>
      </c>
      <c r="BJ57" s="35">
        <v>0</v>
      </c>
      <c r="BK57" s="36"/>
      <c r="BL57" s="36"/>
      <c r="BM57" s="36"/>
      <c r="BN57" s="33"/>
      <c r="BO57" s="33"/>
      <c r="BP57" s="33"/>
      <c r="BQ57" s="33"/>
      <c r="BR57" s="33"/>
      <c r="BS57" s="33"/>
      <c r="BT57" s="37"/>
      <c r="BW57">
        <v>0</v>
      </c>
      <c r="BX57">
        <v>0</v>
      </c>
      <c r="BY57">
        <v>0</v>
      </c>
      <c r="BZ57" s="120"/>
      <c r="CA57" s="120">
        <f t="shared" si="36"/>
        <v>0</v>
      </c>
      <c r="CB57" s="120">
        <f t="shared" si="37"/>
        <v>0</v>
      </c>
      <c r="CC57" s="120">
        <f t="shared" si="38"/>
        <v>0</v>
      </c>
      <c r="CD57" s="120">
        <f t="shared" si="56"/>
        <v>0</v>
      </c>
      <c r="CE57" s="120">
        <f t="shared" si="39"/>
        <v>0</v>
      </c>
      <c r="CF57" s="120">
        <f t="shared" si="58"/>
        <v>0</v>
      </c>
      <c r="CG57" s="120">
        <f t="shared" si="40"/>
        <v>0</v>
      </c>
      <c r="CH57" s="120">
        <f t="shared" si="41"/>
        <v>0</v>
      </c>
      <c r="CI57" s="120">
        <f t="shared" si="42"/>
        <v>0</v>
      </c>
      <c r="CJ57" s="120">
        <f t="shared" si="43"/>
        <v>0</v>
      </c>
      <c r="CK57" s="120">
        <f t="shared" si="57"/>
        <v>0</v>
      </c>
      <c r="CL57" s="120">
        <f t="shared" si="59"/>
        <v>0</v>
      </c>
      <c r="CM57" s="120">
        <f t="shared" si="60"/>
        <v>5</v>
      </c>
      <c r="CN57" s="120">
        <f t="shared" si="61"/>
        <v>0</v>
      </c>
      <c r="CO57" s="120">
        <f t="shared" si="62"/>
        <v>0</v>
      </c>
      <c r="CP57" s="120">
        <f t="shared" si="63"/>
        <v>0</v>
      </c>
      <c r="CQ57" s="120">
        <f t="shared" si="44"/>
        <v>0</v>
      </c>
      <c r="CR57" s="120">
        <f t="shared" si="45"/>
        <v>0</v>
      </c>
      <c r="CS57" s="120">
        <f t="shared" si="34"/>
        <v>0</v>
      </c>
      <c r="CT57" s="120">
        <f t="shared" si="46"/>
        <v>0</v>
      </c>
      <c r="CU57" s="120">
        <f t="shared" si="47"/>
        <v>0</v>
      </c>
      <c r="CV57" s="120">
        <f t="shared" si="48"/>
        <v>0</v>
      </c>
      <c r="CW57" s="120">
        <f t="shared" si="49"/>
        <v>0</v>
      </c>
      <c r="CX57" s="120">
        <f t="shared" si="50"/>
        <v>0</v>
      </c>
      <c r="CY57">
        <f t="shared" si="51"/>
        <v>0</v>
      </c>
      <c r="CZ57" s="120">
        <f t="shared" si="52"/>
        <v>5</v>
      </c>
      <c r="DA57" s="120">
        <f t="shared" si="53"/>
        <v>0</v>
      </c>
      <c r="DB57" s="134">
        <f t="shared" si="54"/>
        <v>4.6759562330496587E-4</v>
      </c>
      <c r="DC57" s="134">
        <f t="shared" si="55"/>
        <v>0</v>
      </c>
    </row>
    <row r="58" spans="1:107" x14ac:dyDescent="0.25">
      <c r="A58" s="112" t="s">
        <v>82</v>
      </c>
      <c r="B58" s="112" t="s">
        <v>150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>
        <v>0</v>
      </c>
      <c r="S58" s="46">
        <v>0</v>
      </c>
      <c r="T58" s="46">
        <v>0</v>
      </c>
      <c r="U58" s="46"/>
      <c r="V58" s="46"/>
      <c r="W58" s="50"/>
      <c r="X58" s="46"/>
      <c r="Y58" s="46"/>
      <c r="Z58" s="46"/>
      <c r="AA58" s="46">
        <v>252.49999999999983</v>
      </c>
      <c r="AB58" s="46">
        <v>3</v>
      </c>
      <c r="AC58" s="46">
        <v>24640000</v>
      </c>
      <c r="AD58" s="46">
        <v>391.7</v>
      </c>
      <c r="AE58" s="46">
        <v>7</v>
      </c>
      <c r="AF58" s="46">
        <v>37880000</v>
      </c>
      <c r="AG58" s="46">
        <v>412.4000000000035</v>
      </c>
      <c r="AH58" s="46">
        <v>7</v>
      </c>
      <c r="AI58" s="46">
        <v>40700000</v>
      </c>
      <c r="AJ58" s="43">
        <v>498.49999999999704</v>
      </c>
      <c r="AK58" s="44">
        <v>8</v>
      </c>
      <c r="AL58" s="44">
        <v>48999000</v>
      </c>
      <c r="AM58" s="45">
        <v>107.20000000000277</v>
      </c>
      <c r="AN58" s="45">
        <v>2</v>
      </c>
      <c r="AO58" s="45">
        <v>10241000</v>
      </c>
      <c r="AP58" s="37">
        <v>107.59999999999604</v>
      </c>
      <c r="AQ58">
        <v>2</v>
      </c>
      <c r="AR58">
        <v>10450000</v>
      </c>
      <c r="AS58">
        <v>147.10000000000105</v>
      </c>
      <c r="AT58">
        <v>2</v>
      </c>
      <c r="AU58">
        <v>14300000</v>
      </c>
      <c r="AV58">
        <v>120.599999999999</v>
      </c>
      <c r="AW58">
        <v>2</v>
      </c>
      <c r="AX58">
        <v>13100000</v>
      </c>
      <c r="AY58" s="33">
        <v>176.59999999999832</v>
      </c>
      <c r="AZ58" s="33">
        <v>3</v>
      </c>
      <c r="BA58" s="33">
        <v>18550000</v>
      </c>
      <c r="BB58" s="33">
        <v>190.10000000000537</v>
      </c>
      <c r="BC58" s="33">
        <v>3</v>
      </c>
      <c r="BD58" s="33">
        <v>21300000</v>
      </c>
      <c r="BE58" s="34">
        <v>518.19999999999436</v>
      </c>
      <c r="BF58" s="34">
        <v>6</v>
      </c>
      <c r="BG58" s="34">
        <v>54250000</v>
      </c>
      <c r="BH58" s="35">
        <v>144.40000000000236</v>
      </c>
      <c r="BI58" s="33">
        <v>2</v>
      </c>
      <c r="BJ58" s="35">
        <v>14655000</v>
      </c>
      <c r="BK58" s="36">
        <v>137.90000000000146</v>
      </c>
      <c r="BL58" s="36">
        <v>2</v>
      </c>
      <c r="BM58" s="36">
        <v>13925000</v>
      </c>
      <c r="BN58" s="33"/>
      <c r="BO58" s="33"/>
      <c r="BP58" s="33"/>
      <c r="BQ58" s="33">
        <v>122.09999999999627</v>
      </c>
      <c r="BR58" s="33">
        <v>2</v>
      </c>
      <c r="BS58" s="33">
        <v>13850000</v>
      </c>
      <c r="BT58" s="37">
        <v>54.600000000005821</v>
      </c>
      <c r="BU58">
        <v>1</v>
      </c>
      <c r="BV58">
        <v>6415000</v>
      </c>
      <c r="BW58">
        <v>0</v>
      </c>
      <c r="BX58">
        <v>0</v>
      </c>
      <c r="BY58">
        <v>0</v>
      </c>
      <c r="BZ58" s="120"/>
      <c r="CA58" s="120">
        <f t="shared" si="36"/>
        <v>0</v>
      </c>
      <c r="CB58" s="120">
        <f t="shared" si="37"/>
        <v>0</v>
      </c>
      <c r="CC58" s="120">
        <f t="shared" si="38"/>
        <v>0</v>
      </c>
      <c r="CD58" s="120">
        <f t="shared" si="56"/>
        <v>0</v>
      </c>
      <c r="CE58" s="120">
        <f t="shared" si="39"/>
        <v>0</v>
      </c>
      <c r="CF58" s="120">
        <f t="shared" si="58"/>
        <v>0</v>
      </c>
      <c r="CG58" s="120">
        <f t="shared" si="40"/>
        <v>0</v>
      </c>
      <c r="CH58" s="120">
        <f t="shared" si="41"/>
        <v>0</v>
      </c>
      <c r="CI58" s="120">
        <f t="shared" si="42"/>
        <v>3</v>
      </c>
      <c r="CJ58" s="120">
        <f t="shared" si="43"/>
        <v>7</v>
      </c>
      <c r="CK58" s="120">
        <f t="shared" si="57"/>
        <v>7</v>
      </c>
      <c r="CL58" s="120">
        <f t="shared" si="59"/>
        <v>8</v>
      </c>
      <c r="CM58" s="120">
        <f t="shared" si="60"/>
        <v>2</v>
      </c>
      <c r="CN58" s="120">
        <f t="shared" si="61"/>
        <v>2</v>
      </c>
      <c r="CO58" s="120">
        <f t="shared" si="62"/>
        <v>2</v>
      </c>
      <c r="CP58" s="120">
        <f t="shared" si="63"/>
        <v>2</v>
      </c>
      <c r="CQ58" s="120">
        <f t="shared" si="44"/>
        <v>3</v>
      </c>
      <c r="CR58" s="120">
        <f t="shared" si="45"/>
        <v>3</v>
      </c>
      <c r="CS58" s="120">
        <f t="shared" si="34"/>
        <v>6</v>
      </c>
      <c r="CT58" s="120">
        <f t="shared" si="46"/>
        <v>2</v>
      </c>
      <c r="CU58" s="120">
        <f t="shared" si="47"/>
        <v>2</v>
      </c>
      <c r="CV58" s="120">
        <f t="shared" si="48"/>
        <v>0</v>
      </c>
      <c r="CW58" s="120">
        <f t="shared" si="49"/>
        <v>2</v>
      </c>
      <c r="CX58" s="120">
        <f t="shared" si="50"/>
        <v>1</v>
      </c>
      <c r="CY58">
        <f t="shared" si="51"/>
        <v>0</v>
      </c>
      <c r="CZ58" s="120">
        <f t="shared" si="52"/>
        <v>27</v>
      </c>
      <c r="DA58" s="120">
        <f t="shared" si="53"/>
        <v>25</v>
      </c>
      <c r="DB58" s="134">
        <f t="shared" si="54"/>
        <v>2.5250163658468157E-3</v>
      </c>
      <c r="DC58" s="134">
        <f t="shared" si="55"/>
        <v>4.11522633744856E-3</v>
      </c>
    </row>
    <row r="59" spans="1:107" x14ac:dyDescent="0.25">
      <c r="A59" s="116" t="s">
        <v>83</v>
      </c>
      <c r="B59" s="116" t="s">
        <v>144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91"/>
      <c r="Y59" s="25"/>
      <c r="Z59" s="25"/>
      <c r="AA59" s="25"/>
      <c r="AB59" s="25"/>
      <c r="AC59" s="25"/>
      <c r="AD59" s="25"/>
      <c r="AE59" s="25"/>
      <c r="AF59" s="25"/>
      <c r="AG59" s="25">
        <v>0</v>
      </c>
      <c r="AH59" s="25">
        <v>0</v>
      </c>
      <c r="AI59" s="25">
        <v>0</v>
      </c>
      <c r="AJ59" s="92">
        <v>94.78000000000003</v>
      </c>
      <c r="AK59" s="93">
        <v>2</v>
      </c>
      <c r="AL59" s="93">
        <v>5686800</v>
      </c>
      <c r="AM59" s="94">
        <v>0</v>
      </c>
      <c r="AN59" s="94">
        <v>2</v>
      </c>
      <c r="AO59" s="94">
        <v>0</v>
      </c>
      <c r="AP59" s="74"/>
      <c r="AQ59" s="67"/>
      <c r="AR59" s="67"/>
      <c r="AS59" s="67"/>
      <c r="AT59" s="67"/>
      <c r="AU59" s="67"/>
      <c r="AV59" s="67">
        <v>156.51999999999956</v>
      </c>
      <c r="AW59" s="67">
        <v>4</v>
      </c>
      <c r="AX59" s="67">
        <v>14851066</v>
      </c>
      <c r="AY59" s="67">
        <v>24.590000000000174</v>
      </c>
      <c r="AZ59" s="67">
        <v>1</v>
      </c>
      <c r="BA59" s="67">
        <v>2654900</v>
      </c>
      <c r="BB59" s="67">
        <v>537.14200000000017</v>
      </c>
      <c r="BC59" s="67">
        <v>19</v>
      </c>
      <c r="BD59" s="67">
        <v>48152602</v>
      </c>
      <c r="BE59" s="74">
        <v>919.04999999999927</v>
      </c>
      <c r="BF59" s="74">
        <v>18</v>
      </c>
      <c r="BG59" s="74">
        <v>104764947</v>
      </c>
      <c r="BH59" s="74">
        <v>541.6700000000028</v>
      </c>
      <c r="BI59" s="67">
        <v>10</v>
      </c>
      <c r="BJ59" s="74">
        <v>48531993.31999898</v>
      </c>
      <c r="BK59" s="75">
        <v>106.5799999999972</v>
      </c>
      <c r="BL59" s="75">
        <v>2</v>
      </c>
      <c r="BM59" s="75">
        <v>9319118</v>
      </c>
      <c r="BN59" s="67">
        <v>113</v>
      </c>
      <c r="BO59" s="67">
        <v>11</v>
      </c>
      <c r="BP59" s="67">
        <v>58089363</v>
      </c>
      <c r="BQ59" s="67"/>
      <c r="BR59" s="67"/>
      <c r="BS59" s="67"/>
      <c r="BT59" s="37"/>
      <c r="BW59">
        <v>62.419999999993706</v>
      </c>
      <c r="BX59">
        <v>1</v>
      </c>
      <c r="BY59">
        <v>6554036</v>
      </c>
      <c r="BZ59" s="120"/>
      <c r="CA59" s="120">
        <f t="shared" si="36"/>
        <v>0</v>
      </c>
      <c r="CB59" s="120">
        <f t="shared" si="37"/>
        <v>0</v>
      </c>
      <c r="CC59" s="120">
        <f t="shared" si="38"/>
        <v>0</v>
      </c>
      <c r="CD59" s="120">
        <f t="shared" si="56"/>
        <v>0</v>
      </c>
      <c r="CE59" s="120">
        <f t="shared" si="39"/>
        <v>0</v>
      </c>
      <c r="CF59" s="120">
        <f t="shared" si="58"/>
        <v>0</v>
      </c>
      <c r="CG59" s="120">
        <f t="shared" si="40"/>
        <v>0</v>
      </c>
      <c r="CH59" s="120">
        <f t="shared" si="41"/>
        <v>0</v>
      </c>
      <c r="CI59" s="120">
        <f t="shared" si="42"/>
        <v>0</v>
      </c>
      <c r="CJ59" s="120">
        <f t="shared" si="43"/>
        <v>0</v>
      </c>
      <c r="CK59" s="120">
        <f t="shared" si="57"/>
        <v>0</v>
      </c>
      <c r="CL59" s="120">
        <f t="shared" si="59"/>
        <v>2</v>
      </c>
      <c r="CM59" s="120">
        <f t="shared" si="60"/>
        <v>2</v>
      </c>
      <c r="CN59" s="120">
        <f t="shared" si="61"/>
        <v>0</v>
      </c>
      <c r="CO59" s="120">
        <f t="shared" si="62"/>
        <v>0</v>
      </c>
      <c r="CP59" s="120">
        <f t="shared" si="63"/>
        <v>4</v>
      </c>
      <c r="CQ59" s="120">
        <f t="shared" si="44"/>
        <v>1</v>
      </c>
      <c r="CR59" s="120">
        <f t="shared" si="45"/>
        <v>19</v>
      </c>
      <c r="CS59" s="120">
        <f t="shared" si="34"/>
        <v>18</v>
      </c>
      <c r="CT59" s="120">
        <f t="shared" si="46"/>
        <v>10</v>
      </c>
      <c r="CU59" s="120">
        <f t="shared" si="47"/>
        <v>2</v>
      </c>
      <c r="CV59" s="120">
        <f t="shared" si="48"/>
        <v>11</v>
      </c>
      <c r="CW59" s="120">
        <f t="shared" si="49"/>
        <v>0</v>
      </c>
      <c r="CX59" s="120">
        <f t="shared" si="50"/>
        <v>0</v>
      </c>
      <c r="CY59">
        <f t="shared" si="51"/>
        <v>1</v>
      </c>
      <c r="CZ59" s="120">
        <f t="shared" si="52"/>
        <v>4</v>
      </c>
      <c r="DA59" s="120">
        <f t="shared" si="53"/>
        <v>66</v>
      </c>
      <c r="DB59" s="134">
        <f t="shared" si="54"/>
        <v>3.7407649864397267E-4</v>
      </c>
      <c r="DC59" s="134">
        <f t="shared" si="55"/>
        <v>1.0864197530864197E-2</v>
      </c>
    </row>
    <row r="60" spans="1:107" x14ac:dyDescent="0.25">
      <c r="A60" s="117" t="s">
        <v>84</v>
      </c>
      <c r="B60" s="117" t="s">
        <v>84</v>
      </c>
      <c r="C60" s="95">
        <v>62.25</v>
      </c>
      <c r="D60" s="95">
        <v>1</v>
      </c>
      <c r="E60" s="95">
        <v>6.9</v>
      </c>
      <c r="F60" s="97">
        <v>45.450000000000728</v>
      </c>
      <c r="G60" s="95">
        <v>1</v>
      </c>
      <c r="H60" s="95">
        <v>4.5</v>
      </c>
      <c r="I60" s="95">
        <v>45.449999999998909</v>
      </c>
      <c r="J60" s="95">
        <v>1</v>
      </c>
      <c r="K60" s="95">
        <v>4.95</v>
      </c>
      <c r="L60" s="96">
        <v>45.399999999999636</v>
      </c>
      <c r="M60" s="95">
        <v>1</v>
      </c>
      <c r="N60" s="95">
        <v>4.75</v>
      </c>
      <c r="O60" s="95">
        <v>79.590000000001965</v>
      </c>
      <c r="P60" s="95">
        <v>1</v>
      </c>
      <c r="Q60" s="98">
        <v>7.8</v>
      </c>
      <c r="R60" s="95">
        <v>77.889999999999418</v>
      </c>
      <c r="S60" s="95">
        <v>1</v>
      </c>
      <c r="T60" s="95">
        <v>8</v>
      </c>
      <c r="U60" s="95">
        <v>79.590000000000146</v>
      </c>
      <c r="V60" s="95">
        <v>1</v>
      </c>
      <c r="W60" s="99">
        <v>8.1</v>
      </c>
      <c r="X60" s="98">
        <v>45.449999999998909</v>
      </c>
      <c r="Y60" s="95">
        <v>1</v>
      </c>
      <c r="Z60" s="95">
        <v>5</v>
      </c>
      <c r="AA60" s="95">
        <v>109</v>
      </c>
      <c r="AB60" s="95">
        <v>2</v>
      </c>
      <c r="AC60" s="95">
        <v>11900000</v>
      </c>
      <c r="AD60" s="95">
        <v>154.74999999999989</v>
      </c>
      <c r="AE60" s="95">
        <v>3</v>
      </c>
      <c r="AF60" s="95">
        <v>17100000</v>
      </c>
      <c r="AG60" s="95">
        <v>0</v>
      </c>
      <c r="AH60" s="95">
        <v>0</v>
      </c>
      <c r="AI60" s="95">
        <v>0</v>
      </c>
      <c r="AJ60" s="43">
        <v>0</v>
      </c>
      <c r="AK60" s="44">
        <v>0</v>
      </c>
      <c r="AL60" s="44">
        <v>0</v>
      </c>
      <c r="AM60" s="45">
        <v>0</v>
      </c>
      <c r="AN60" s="45">
        <v>0</v>
      </c>
      <c r="AO60" s="45">
        <v>0</v>
      </c>
      <c r="AP60" s="37">
        <v>0</v>
      </c>
      <c r="AQ60">
        <v>0</v>
      </c>
      <c r="AR60">
        <v>0</v>
      </c>
      <c r="AV60">
        <v>0</v>
      </c>
      <c r="AW60">
        <v>0</v>
      </c>
      <c r="AX60">
        <v>0</v>
      </c>
      <c r="AY60" s="33"/>
      <c r="AZ60" s="33"/>
      <c r="BA60" s="33"/>
      <c r="BB60" s="33">
        <v>0</v>
      </c>
      <c r="BC60" s="33">
        <v>0</v>
      </c>
      <c r="BD60" s="33">
        <v>0</v>
      </c>
      <c r="BE60" s="52">
        <v>0</v>
      </c>
      <c r="BF60" s="52">
        <v>0</v>
      </c>
      <c r="BG60" s="52">
        <v>0</v>
      </c>
      <c r="BH60" s="35">
        <v>0</v>
      </c>
      <c r="BI60" s="33">
        <v>0</v>
      </c>
      <c r="BJ60" s="35">
        <v>0</v>
      </c>
      <c r="BK60" s="36"/>
      <c r="BL60" s="36"/>
      <c r="BM60" s="36"/>
      <c r="BN60" s="33"/>
      <c r="BO60" s="33"/>
      <c r="BP60" s="33"/>
      <c r="BQ60" s="33"/>
      <c r="BR60" s="33"/>
      <c r="BS60" s="33"/>
      <c r="BT60" s="37"/>
      <c r="BW60">
        <v>0</v>
      </c>
      <c r="BX60">
        <v>0</v>
      </c>
      <c r="BY60">
        <v>0</v>
      </c>
      <c r="BZ60" s="120"/>
      <c r="CA60" s="120">
        <f t="shared" si="36"/>
        <v>1</v>
      </c>
      <c r="CB60" s="120">
        <f t="shared" si="37"/>
        <v>1</v>
      </c>
      <c r="CC60" s="120">
        <f t="shared" si="38"/>
        <v>1</v>
      </c>
      <c r="CD60" s="120">
        <f t="shared" si="56"/>
        <v>1</v>
      </c>
      <c r="CE60" s="120">
        <f t="shared" si="39"/>
        <v>1</v>
      </c>
      <c r="CF60" s="120">
        <f t="shared" si="58"/>
        <v>1</v>
      </c>
      <c r="CG60" s="120">
        <f t="shared" si="40"/>
        <v>1</v>
      </c>
      <c r="CH60" s="120">
        <f t="shared" si="41"/>
        <v>1</v>
      </c>
      <c r="CI60" s="120">
        <f t="shared" si="42"/>
        <v>2</v>
      </c>
      <c r="CJ60" s="120">
        <f t="shared" si="43"/>
        <v>3</v>
      </c>
      <c r="CK60" s="120">
        <f t="shared" si="57"/>
        <v>0</v>
      </c>
      <c r="CL60" s="120">
        <f t="shared" si="59"/>
        <v>0</v>
      </c>
      <c r="CM60" s="120">
        <f t="shared" si="60"/>
        <v>0</v>
      </c>
      <c r="CN60" s="120">
        <f t="shared" si="61"/>
        <v>0</v>
      </c>
      <c r="CO60" s="120">
        <f t="shared" si="62"/>
        <v>0</v>
      </c>
      <c r="CP60" s="120">
        <f t="shared" si="63"/>
        <v>0</v>
      </c>
      <c r="CQ60" s="120">
        <f t="shared" si="44"/>
        <v>0</v>
      </c>
      <c r="CR60" s="120">
        <f t="shared" si="45"/>
        <v>0</v>
      </c>
      <c r="CS60" s="120">
        <f t="shared" si="34"/>
        <v>0</v>
      </c>
      <c r="CT60" s="120">
        <f t="shared" si="46"/>
        <v>0</v>
      </c>
      <c r="CU60" s="120">
        <f t="shared" si="47"/>
        <v>0</v>
      </c>
      <c r="CV60" s="120">
        <f t="shared" si="48"/>
        <v>0</v>
      </c>
      <c r="CW60" s="120">
        <f t="shared" si="49"/>
        <v>0</v>
      </c>
      <c r="CX60" s="120">
        <f t="shared" si="50"/>
        <v>0</v>
      </c>
      <c r="CY60">
        <f t="shared" si="51"/>
        <v>0</v>
      </c>
      <c r="CZ60" s="120">
        <f t="shared" si="52"/>
        <v>12</v>
      </c>
      <c r="DA60" s="120">
        <f t="shared" si="53"/>
        <v>0</v>
      </c>
      <c r="DB60" s="134">
        <f t="shared" si="54"/>
        <v>1.1222294959319181E-3</v>
      </c>
      <c r="DC60" s="134">
        <f t="shared" si="55"/>
        <v>0</v>
      </c>
    </row>
    <row r="61" spans="1:107" x14ac:dyDescent="0.25">
      <c r="A61" s="112" t="s">
        <v>85</v>
      </c>
      <c r="B61" s="112" t="s">
        <v>85</v>
      </c>
      <c r="C61" s="46">
        <v>0</v>
      </c>
      <c r="D61" s="46">
        <v>0</v>
      </c>
      <c r="E61" s="46">
        <v>0</v>
      </c>
      <c r="F61" s="46"/>
      <c r="G61" s="46"/>
      <c r="H61" s="46"/>
      <c r="I61" s="46">
        <v>0</v>
      </c>
      <c r="J61" s="46">
        <v>0</v>
      </c>
      <c r="K61" s="46">
        <v>0</v>
      </c>
      <c r="L61" s="47">
        <v>32.700000000002547</v>
      </c>
      <c r="M61" s="46">
        <v>1</v>
      </c>
      <c r="N61" s="46">
        <v>2.2000000000000002</v>
      </c>
      <c r="O61" s="46"/>
      <c r="P61" s="46"/>
      <c r="Q61" s="46"/>
      <c r="R61" s="46">
        <v>0</v>
      </c>
      <c r="S61" s="46">
        <v>0</v>
      </c>
      <c r="T61" s="46">
        <v>0</v>
      </c>
      <c r="U61" s="46">
        <v>32.699999999997999</v>
      </c>
      <c r="V61" s="46">
        <v>1</v>
      </c>
      <c r="W61" s="50">
        <v>2.3216999999999999</v>
      </c>
      <c r="X61" s="49">
        <v>32.700000000003001</v>
      </c>
      <c r="Y61" s="46">
        <v>1</v>
      </c>
      <c r="Z61" s="46">
        <v>2.4525000000000001</v>
      </c>
      <c r="AA61" s="46">
        <v>0</v>
      </c>
      <c r="AB61" s="46">
        <v>0</v>
      </c>
      <c r="AC61" s="46">
        <v>0</v>
      </c>
      <c r="AD61" s="46"/>
      <c r="AE61" s="46"/>
      <c r="AF61" s="46"/>
      <c r="AG61" s="46">
        <v>0</v>
      </c>
      <c r="AH61" s="46">
        <v>0</v>
      </c>
      <c r="AI61" s="46">
        <v>0</v>
      </c>
      <c r="AJ61" s="43">
        <v>0</v>
      </c>
      <c r="AK61" s="44">
        <v>0</v>
      </c>
      <c r="AL61" s="44">
        <v>0</v>
      </c>
      <c r="AM61" s="45">
        <v>0</v>
      </c>
      <c r="AN61" s="45">
        <v>0</v>
      </c>
      <c r="AO61" s="45">
        <v>0</v>
      </c>
      <c r="AP61" s="37">
        <v>0</v>
      </c>
      <c r="AQ61">
        <v>0</v>
      </c>
      <c r="AR61">
        <v>0</v>
      </c>
      <c r="AV61">
        <v>0</v>
      </c>
      <c r="AW61">
        <v>0</v>
      </c>
      <c r="AX61">
        <v>0</v>
      </c>
      <c r="AY61" s="33"/>
      <c r="AZ61" s="33"/>
      <c r="BA61" s="33"/>
      <c r="BB61" s="33">
        <v>0</v>
      </c>
      <c r="BC61" s="33">
        <v>0</v>
      </c>
      <c r="BD61" s="33">
        <v>0</v>
      </c>
      <c r="BE61" s="52">
        <v>0</v>
      </c>
      <c r="BF61" s="52">
        <v>0</v>
      </c>
      <c r="BG61" s="52">
        <v>0</v>
      </c>
      <c r="BH61" s="35">
        <v>0</v>
      </c>
      <c r="BI61" s="33">
        <v>0</v>
      </c>
      <c r="BJ61" s="35">
        <v>0</v>
      </c>
      <c r="BK61" s="36"/>
      <c r="BL61" s="36"/>
      <c r="BM61" s="36"/>
      <c r="BN61" s="33"/>
      <c r="BO61" s="33"/>
      <c r="BP61" s="33"/>
      <c r="BQ61" s="33"/>
      <c r="BR61" s="33"/>
      <c r="BS61" s="33"/>
      <c r="BT61" s="37"/>
      <c r="BW61">
        <v>0</v>
      </c>
      <c r="BX61">
        <v>0</v>
      </c>
      <c r="BY61">
        <v>0</v>
      </c>
      <c r="BZ61" s="120"/>
      <c r="CA61" s="120">
        <f t="shared" si="36"/>
        <v>0</v>
      </c>
      <c r="CB61" s="120">
        <f t="shared" si="37"/>
        <v>0</v>
      </c>
      <c r="CC61" s="120">
        <f t="shared" si="38"/>
        <v>0</v>
      </c>
      <c r="CD61" s="120">
        <f t="shared" si="56"/>
        <v>1</v>
      </c>
      <c r="CE61" s="120">
        <f t="shared" si="39"/>
        <v>0</v>
      </c>
      <c r="CF61" s="120">
        <f t="shared" si="58"/>
        <v>0</v>
      </c>
      <c r="CG61" s="120">
        <f t="shared" si="40"/>
        <v>1</v>
      </c>
      <c r="CH61" s="120">
        <f t="shared" si="41"/>
        <v>1</v>
      </c>
      <c r="CI61" s="120">
        <f t="shared" si="42"/>
        <v>0</v>
      </c>
      <c r="CJ61" s="120">
        <f t="shared" si="43"/>
        <v>0</v>
      </c>
      <c r="CK61" s="120">
        <f t="shared" si="57"/>
        <v>0</v>
      </c>
      <c r="CL61" s="120">
        <f t="shared" si="59"/>
        <v>0</v>
      </c>
      <c r="CM61" s="120">
        <f t="shared" si="60"/>
        <v>0</v>
      </c>
      <c r="CN61" s="120">
        <f t="shared" si="61"/>
        <v>0</v>
      </c>
      <c r="CO61" s="120">
        <f t="shared" si="62"/>
        <v>0</v>
      </c>
      <c r="CP61" s="120">
        <f t="shared" si="63"/>
        <v>0</v>
      </c>
      <c r="CQ61" s="120">
        <f t="shared" si="44"/>
        <v>0</v>
      </c>
      <c r="CR61" s="120">
        <f t="shared" si="45"/>
        <v>0</v>
      </c>
      <c r="CS61" s="120">
        <f t="shared" si="34"/>
        <v>0</v>
      </c>
      <c r="CT61" s="120">
        <f t="shared" si="46"/>
        <v>0</v>
      </c>
      <c r="CU61" s="120">
        <f t="shared" si="47"/>
        <v>0</v>
      </c>
      <c r="CV61" s="120">
        <f t="shared" si="48"/>
        <v>0</v>
      </c>
      <c r="CW61" s="120">
        <f t="shared" si="49"/>
        <v>0</v>
      </c>
      <c r="CX61" s="120">
        <f t="shared" si="50"/>
        <v>0</v>
      </c>
      <c r="CY61">
        <f t="shared" si="51"/>
        <v>0</v>
      </c>
      <c r="CZ61" s="120">
        <f t="shared" si="52"/>
        <v>3</v>
      </c>
      <c r="DA61" s="120">
        <f t="shared" si="53"/>
        <v>0</v>
      </c>
      <c r="DB61" s="134">
        <f t="shared" si="54"/>
        <v>2.8055737398297953E-4</v>
      </c>
      <c r="DC61" s="134">
        <f t="shared" si="55"/>
        <v>0</v>
      </c>
    </row>
    <row r="62" spans="1:107" x14ac:dyDescent="0.25">
      <c r="A62" s="81" t="s">
        <v>86</v>
      </c>
      <c r="B62" s="81" t="s">
        <v>209</v>
      </c>
      <c r="X62" s="82"/>
      <c r="AJ62" s="83"/>
      <c r="AK62" s="14"/>
      <c r="AL62" s="14"/>
      <c r="AM62" s="84"/>
      <c r="AN62" s="84"/>
      <c r="AO62" s="84"/>
      <c r="BE62" s="37">
        <v>45017.207449462941</v>
      </c>
      <c r="BG62" s="37">
        <v>5175110850</v>
      </c>
      <c r="BH62" s="37"/>
      <c r="BJ62" s="37"/>
      <c r="BK62" s="36"/>
      <c r="BL62" s="36"/>
      <c r="BM62" s="36"/>
      <c r="BN62" s="33">
        <v>213.7999999999999</v>
      </c>
      <c r="BO62" s="33">
        <v>2</v>
      </c>
      <c r="BP62" s="33">
        <v>27794000</v>
      </c>
      <c r="BQ62" s="33"/>
      <c r="BR62" s="33"/>
      <c r="BS62" s="33"/>
      <c r="BT62" s="37"/>
      <c r="BW62">
        <v>0</v>
      </c>
      <c r="BX62">
        <v>0</v>
      </c>
      <c r="BY62">
        <v>0</v>
      </c>
      <c r="BZ62" s="120"/>
      <c r="CA62" s="120">
        <f t="shared" si="36"/>
        <v>0</v>
      </c>
      <c r="CB62" s="120">
        <f t="shared" si="37"/>
        <v>0</v>
      </c>
      <c r="CC62" s="120">
        <f t="shared" si="38"/>
        <v>0</v>
      </c>
      <c r="CD62" s="120">
        <f t="shared" si="56"/>
        <v>0</v>
      </c>
      <c r="CE62" s="120">
        <f t="shared" si="39"/>
        <v>0</v>
      </c>
      <c r="CF62" s="120">
        <f t="shared" si="58"/>
        <v>0</v>
      </c>
      <c r="CG62" s="120">
        <f t="shared" si="40"/>
        <v>0</v>
      </c>
      <c r="CH62" s="120">
        <f t="shared" si="41"/>
        <v>0</v>
      </c>
      <c r="CI62" s="120">
        <f t="shared" si="42"/>
        <v>0</v>
      </c>
      <c r="CJ62" s="120">
        <f t="shared" si="43"/>
        <v>0</v>
      </c>
      <c r="CK62" s="120">
        <f t="shared" si="57"/>
        <v>0</v>
      </c>
      <c r="CL62" s="120">
        <f t="shared" si="59"/>
        <v>0</v>
      </c>
      <c r="CM62" s="120">
        <f t="shared" si="60"/>
        <v>0</v>
      </c>
      <c r="CN62" s="120">
        <f t="shared" si="61"/>
        <v>0</v>
      </c>
      <c r="CO62" s="120">
        <f t="shared" si="62"/>
        <v>0</v>
      </c>
      <c r="CP62" s="120">
        <f t="shared" si="63"/>
        <v>0</v>
      </c>
      <c r="CQ62" s="120">
        <f t="shared" si="44"/>
        <v>0</v>
      </c>
      <c r="CR62" s="120">
        <f t="shared" si="45"/>
        <v>0</v>
      </c>
      <c r="CS62" s="120"/>
      <c r="CT62" s="120">
        <f t="shared" si="46"/>
        <v>0</v>
      </c>
      <c r="CU62" s="120">
        <f t="shared" si="47"/>
        <v>0</v>
      </c>
      <c r="CV62" s="120">
        <f t="shared" si="48"/>
        <v>2</v>
      </c>
      <c r="CW62" s="120">
        <f t="shared" si="49"/>
        <v>0</v>
      </c>
      <c r="CX62" s="120">
        <f t="shared" si="50"/>
        <v>0</v>
      </c>
      <c r="CY62">
        <f t="shared" si="51"/>
        <v>0</v>
      </c>
      <c r="CZ62" s="120">
        <f t="shared" si="52"/>
        <v>0</v>
      </c>
      <c r="DA62" s="120">
        <f t="shared" si="53"/>
        <v>2</v>
      </c>
      <c r="DB62" s="134">
        <f t="shared" si="54"/>
        <v>0</v>
      </c>
      <c r="DC62" s="134">
        <f t="shared" si="55"/>
        <v>3.292181069958848E-4</v>
      </c>
    </row>
    <row r="63" spans="1:107" x14ac:dyDescent="0.25">
      <c r="A63" s="81" t="s">
        <v>87</v>
      </c>
      <c r="B63" s="81" t="s">
        <v>159</v>
      </c>
      <c r="X63" s="82"/>
      <c r="AJ63" s="83"/>
      <c r="AK63" s="14"/>
      <c r="AL63" s="14"/>
      <c r="AM63" s="100"/>
      <c r="AN63" s="84"/>
      <c r="AO63" s="84"/>
      <c r="AY63" s="33"/>
      <c r="AZ63" s="33"/>
      <c r="BA63" s="33"/>
      <c r="BH63" s="35"/>
      <c r="BI63" s="33"/>
      <c r="BJ63" s="35"/>
      <c r="BK63" s="36">
        <v>104.51999999999992</v>
      </c>
      <c r="BL63" s="36">
        <v>1</v>
      </c>
      <c r="BM63" s="36">
        <v>20904000</v>
      </c>
      <c r="BN63" s="33">
        <v>171.3599999999999</v>
      </c>
      <c r="BO63" s="33">
        <v>2</v>
      </c>
      <c r="BP63" s="33">
        <v>27417600</v>
      </c>
      <c r="BQ63" s="33"/>
      <c r="BR63" s="33"/>
      <c r="BS63" s="33"/>
      <c r="BT63" s="37"/>
      <c r="BW63">
        <v>0</v>
      </c>
      <c r="BX63">
        <v>0</v>
      </c>
      <c r="BY63">
        <v>0</v>
      </c>
      <c r="BZ63" s="120"/>
      <c r="CA63" s="120">
        <f t="shared" si="36"/>
        <v>0</v>
      </c>
      <c r="CB63" s="120">
        <f t="shared" si="37"/>
        <v>0</v>
      </c>
      <c r="CC63" s="120">
        <f t="shared" si="38"/>
        <v>0</v>
      </c>
      <c r="CD63" s="120">
        <f t="shared" si="56"/>
        <v>0</v>
      </c>
      <c r="CE63" s="120">
        <f t="shared" si="39"/>
        <v>0</v>
      </c>
      <c r="CF63" s="120">
        <f t="shared" si="58"/>
        <v>0</v>
      </c>
      <c r="CG63" s="120">
        <f t="shared" si="40"/>
        <v>0</v>
      </c>
      <c r="CH63" s="120">
        <f t="shared" si="41"/>
        <v>0</v>
      </c>
      <c r="CI63" s="120">
        <f t="shared" si="42"/>
        <v>0</v>
      </c>
      <c r="CJ63" s="120">
        <f t="shared" si="43"/>
        <v>0</v>
      </c>
      <c r="CK63" s="120">
        <f t="shared" si="57"/>
        <v>0</v>
      </c>
      <c r="CL63" s="120">
        <f t="shared" si="59"/>
        <v>0</v>
      </c>
      <c r="CM63" s="120">
        <f t="shared" si="60"/>
        <v>0</v>
      </c>
      <c r="CN63" s="120">
        <f t="shared" si="61"/>
        <v>0</v>
      </c>
      <c r="CO63" s="120">
        <f t="shared" si="62"/>
        <v>0</v>
      </c>
      <c r="CP63" s="120">
        <f t="shared" si="63"/>
        <v>0</v>
      </c>
      <c r="CQ63" s="120">
        <f t="shared" si="44"/>
        <v>0</v>
      </c>
      <c r="CR63" s="120">
        <f t="shared" si="45"/>
        <v>0</v>
      </c>
      <c r="CS63" s="120">
        <f t="shared" ref="CS63:CS72" si="64">BF63</f>
        <v>0</v>
      </c>
      <c r="CT63" s="120">
        <f t="shared" si="46"/>
        <v>0</v>
      </c>
      <c r="CU63" s="120">
        <f t="shared" si="47"/>
        <v>1</v>
      </c>
      <c r="CV63" s="120">
        <f t="shared" si="48"/>
        <v>2</v>
      </c>
      <c r="CW63" s="120">
        <f t="shared" si="49"/>
        <v>0</v>
      </c>
      <c r="CX63" s="120">
        <f t="shared" si="50"/>
        <v>0</v>
      </c>
      <c r="CY63">
        <f t="shared" si="51"/>
        <v>0</v>
      </c>
      <c r="CZ63" s="120">
        <f t="shared" si="52"/>
        <v>0</v>
      </c>
      <c r="DA63" s="120">
        <f t="shared" si="53"/>
        <v>3</v>
      </c>
      <c r="DB63" s="134">
        <f t="shared" si="54"/>
        <v>0</v>
      </c>
      <c r="DC63" s="134">
        <f t="shared" si="55"/>
        <v>4.9382716049382717E-4</v>
      </c>
    </row>
    <row r="64" spans="1:107" x14ac:dyDescent="0.25">
      <c r="A64" s="112" t="s">
        <v>88</v>
      </c>
      <c r="B64" s="148" t="s">
        <v>88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>
        <v>0</v>
      </c>
      <c r="S64" s="46">
        <v>0</v>
      </c>
      <c r="T64" s="46">
        <v>0</v>
      </c>
      <c r="U64" s="46">
        <v>113.05999999999997</v>
      </c>
      <c r="V64" s="46">
        <v>1</v>
      </c>
      <c r="W64" s="50">
        <v>22.611999999999998</v>
      </c>
      <c r="X64" s="46">
        <v>0</v>
      </c>
      <c r="Y64" s="46">
        <v>1</v>
      </c>
      <c r="Z64" s="46">
        <v>0</v>
      </c>
      <c r="AA64" s="46">
        <v>0</v>
      </c>
      <c r="AB64" s="46">
        <v>0</v>
      </c>
      <c r="AC64" s="46">
        <v>0</v>
      </c>
      <c r="AD64" s="46">
        <v>0</v>
      </c>
      <c r="AE64" s="46">
        <v>0</v>
      </c>
      <c r="AF64" s="46">
        <v>0</v>
      </c>
      <c r="AG64" s="46">
        <v>0</v>
      </c>
      <c r="AH64" s="46">
        <v>0</v>
      </c>
      <c r="AI64" s="46">
        <v>0</v>
      </c>
      <c r="AJ64" s="43">
        <v>0</v>
      </c>
      <c r="AK64" s="44">
        <v>0</v>
      </c>
      <c r="AL64" s="44">
        <v>0</v>
      </c>
      <c r="AM64" s="45">
        <v>0</v>
      </c>
      <c r="AN64" s="45">
        <v>1</v>
      </c>
      <c r="AO64" s="45">
        <v>0</v>
      </c>
      <c r="AP64" s="37">
        <v>0</v>
      </c>
      <c r="AQ64">
        <v>0</v>
      </c>
      <c r="AR64">
        <v>0</v>
      </c>
      <c r="AS64">
        <v>175.29999999999876</v>
      </c>
      <c r="AT64">
        <v>3</v>
      </c>
      <c r="AU64">
        <v>15541765</v>
      </c>
      <c r="AV64">
        <v>308.50000000000006</v>
      </c>
      <c r="AW64">
        <v>4</v>
      </c>
      <c r="AX64">
        <v>71081615</v>
      </c>
      <c r="AY64" s="33">
        <v>129.60000000000002</v>
      </c>
      <c r="AZ64" s="33">
        <v>1</v>
      </c>
      <c r="BA64" s="33">
        <v>22680000</v>
      </c>
      <c r="BB64" s="33">
        <v>0</v>
      </c>
      <c r="BC64" s="33">
        <v>0</v>
      </c>
      <c r="BD64" s="33">
        <v>0</v>
      </c>
      <c r="BE64" s="34">
        <v>378.29999999999995</v>
      </c>
      <c r="BF64" s="34">
        <v>3</v>
      </c>
      <c r="BG64" s="34">
        <v>64438755</v>
      </c>
      <c r="BH64" s="35">
        <v>0</v>
      </c>
      <c r="BI64" s="33">
        <v>0</v>
      </c>
      <c r="BJ64" s="35">
        <v>0</v>
      </c>
      <c r="BK64" s="36"/>
      <c r="BL64" s="36"/>
      <c r="BM64" s="36"/>
      <c r="BN64" s="33">
        <v>363.94000000000096</v>
      </c>
      <c r="BO64" s="33">
        <v>3</v>
      </c>
      <c r="BP64" s="33">
        <v>56196547</v>
      </c>
      <c r="BQ64" s="33"/>
      <c r="BR64" s="33"/>
      <c r="BS64" s="33"/>
      <c r="BT64" s="37">
        <v>102.70000000000027</v>
      </c>
      <c r="BU64">
        <v>1</v>
      </c>
      <c r="BV64">
        <v>16000660</v>
      </c>
      <c r="BW64">
        <v>0</v>
      </c>
      <c r="BX64">
        <v>0</v>
      </c>
      <c r="BY64">
        <v>0</v>
      </c>
      <c r="BZ64" s="120"/>
      <c r="CA64" s="120">
        <f t="shared" si="36"/>
        <v>0</v>
      </c>
      <c r="CB64" s="120">
        <f t="shared" si="37"/>
        <v>0</v>
      </c>
      <c r="CC64" s="120">
        <f t="shared" si="38"/>
        <v>0</v>
      </c>
      <c r="CD64" s="120">
        <f t="shared" si="56"/>
        <v>0</v>
      </c>
      <c r="CE64" s="120">
        <f t="shared" si="39"/>
        <v>0</v>
      </c>
      <c r="CF64" s="120">
        <f t="shared" si="58"/>
        <v>0</v>
      </c>
      <c r="CG64" s="120">
        <f t="shared" si="40"/>
        <v>1</v>
      </c>
      <c r="CH64" s="120">
        <f t="shared" si="41"/>
        <v>1</v>
      </c>
      <c r="CI64" s="120">
        <f t="shared" si="42"/>
        <v>0</v>
      </c>
      <c r="CJ64" s="120">
        <f t="shared" si="43"/>
        <v>0</v>
      </c>
      <c r="CK64" s="120">
        <f t="shared" si="57"/>
        <v>0</v>
      </c>
      <c r="CL64" s="120">
        <f t="shared" si="59"/>
        <v>0</v>
      </c>
      <c r="CM64" s="120">
        <f t="shared" si="60"/>
        <v>1</v>
      </c>
      <c r="CN64" s="120">
        <f t="shared" si="61"/>
        <v>0</v>
      </c>
      <c r="CO64" s="120">
        <f t="shared" si="62"/>
        <v>3</v>
      </c>
      <c r="CP64" s="120">
        <f t="shared" si="63"/>
        <v>4</v>
      </c>
      <c r="CQ64" s="120">
        <f t="shared" si="44"/>
        <v>1</v>
      </c>
      <c r="CR64" s="120">
        <f t="shared" si="45"/>
        <v>0</v>
      </c>
      <c r="CS64" s="120">
        <f t="shared" si="64"/>
        <v>3</v>
      </c>
      <c r="CT64" s="120">
        <f t="shared" si="46"/>
        <v>0</v>
      </c>
      <c r="CU64" s="120">
        <f t="shared" si="47"/>
        <v>0</v>
      </c>
      <c r="CV64" s="120">
        <f t="shared" si="48"/>
        <v>3</v>
      </c>
      <c r="CW64" s="120">
        <f t="shared" si="49"/>
        <v>0</v>
      </c>
      <c r="CX64" s="120">
        <f t="shared" si="50"/>
        <v>1</v>
      </c>
      <c r="CY64">
        <f t="shared" si="51"/>
        <v>0</v>
      </c>
      <c r="CZ64" s="120">
        <f t="shared" si="52"/>
        <v>3</v>
      </c>
      <c r="DA64" s="120">
        <f t="shared" si="53"/>
        <v>15</v>
      </c>
      <c r="DB64" s="134">
        <f t="shared" si="54"/>
        <v>2.8055737398297953E-4</v>
      </c>
      <c r="DC64" s="134">
        <f t="shared" si="55"/>
        <v>2.4691358024691358E-3</v>
      </c>
    </row>
    <row r="65" spans="1:107" x14ac:dyDescent="0.25">
      <c r="A65" s="112" t="s">
        <v>89</v>
      </c>
      <c r="B65" s="112" t="s">
        <v>155</v>
      </c>
      <c r="C65" s="46">
        <v>0</v>
      </c>
      <c r="D65" s="46">
        <v>0</v>
      </c>
      <c r="E65" s="46">
        <v>0</v>
      </c>
      <c r="F65" s="48">
        <v>99.329999999997199</v>
      </c>
      <c r="G65" s="46">
        <v>1</v>
      </c>
      <c r="H65" s="46">
        <v>5.3105000000000002</v>
      </c>
      <c r="I65" s="46">
        <v>149.86000000000604</v>
      </c>
      <c r="J65" s="46">
        <v>3</v>
      </c>
      <c r="K65" s="46">
        <v>12.5068</v>
      </c>
      <c r="L65" s="47">
        <v>379.13999999999305</v>
      </c>
      <c r="M65" s="46">
        <v>5</v>
      </c>
      <c r="N65" s="46">
        <v>24.489100000000001</v>
      </c>
      <c r="O65" s="46">
        <v>152.92000000000735</v>
      </c>
      <c r="P65" s="46">
        <v>3</v>
      </c>
      <c r="Q65" s="49">
        <v>20.016400000000001</v>
      </c>
      <c r="R65" s="46">
        <v>387.94999999999527</v>
      </c>
      <c r="S65" s="46">
        <v>6</v>
      </c>
      <c r="T65" s="46">
        <v>51.2438</v>
      </c>
      <c r="U65" s="46">
        <v>342.84999999999854</v>
      </c>
      <c r="V65" s="46">
        <v>4</v>
      </c>
      <c r="W65" s="50">
        <v>38.421590620000003</v>
      </c>
      <c r="X65" s="49">
        <v>215.17000000000553</v>
      </c>
      <c r="Y65" s="46">
        <v>3</v>
      </c>
      <c r="Z65" s="46">
        <v>24.609449999999999</v>
      </c>
      <c r="AA65" s="46">
        <v>89.709999999997308</v>
      </c>
      <c r="AB65" s="46">
        <v>2</v>
      </c>
      <c r="AC65" s="46">
        <v>14083700</v>
      </c>
      <c r="AD65" s="46">
        <v>124.98999999999614</v>
      </c>
      <c r="AE65" s="46">
        <v>2</v>
      </c>
      <c r="AF65" s="46">
        <v>14801870</v>
      </c>
      <c r="AG65" s="46">
        <v>384.21000000000276</v>
      </c>
      <c r="AH65" s="46">
        <v>4</v>
      </c>
      <c r="AI65" s="46">
        <v>30600450</v>
      </c>
      <c r="AJ65" s="43">
        <v>239.81999999999971</v>
      </c>
      <c r="AK65" s="44">
        <v>4</v>
      </c>
      <c r="AL65" s="44">
        <v>23746550</v>
      </c>
      <c r="AM65" s="45">
        <v>95.940000000000509</v>
      </c>
      <c r="AN65" s="45">
        <v>1</v>
      </c>
      <c r="AO65" s="45">
        <v>10000000</v>
      </c>
      <c r="AP65" s="37">
        <v>214.8799999999992</v>
      </c>
      <c r="AQ65">
        <v>2</v>
      </c>
      <c r="AR65">
        <v>17342070</v>
      </c>
      <c r="AS65">
        <v>0</v>
      </c>
      <c r="AT65">
        <v>0</v>
      </c>
      <c r="AU65">
        <v>1423030</v>
      </c>
      <c r="AV65">
        <v>0</v>
      </c>
      <c r="AW65">
        <v>0</v>
      </c>
      <c r="AX65">
        <v>0</v>
      </c>
      <c r="AY65" s="33"/>
      <c r="AZ65" s="33"/>
      <c r="BA65" s="33"/>
      <c r="BB65" s="33">
        <v>0</v>
      </c>
      <c r="BC65" s="33">
        <v>0</v>
      </c>
      <c r="BD65" s="33">
        <v>0</v>
      </c>
      <c r="BE65" s="52">
        <v>0</v>
      </c>
      <c r="BF65" s="52">
        <v>0</v>
      </c>
      <c r="BG65" s="52">
        <v>0</v>
      </c>
      <c r="BH65" s="35">
        <v>0</v>
      </c>
      <c r="BI65" s="33">
        <v>0</v>
      </c>
      <c r="BJ65" s="35">
        <v>0</v>
      </c>
      <c r="BK65" s="36"/>
      <c r="BL65" s="36"/>
      <c r="BM65" s="36"/>
      <c r="BN65" s="33">
        <v>358.22999999999956</v>
      </c>
      <c r="BO65" s="33">
        <v>4</v>
      </c>
      <c r="BP65" s="33">
        <v>39311070</v>
      </c>
      <c r="BQ65" s="33">
        <v>95.940000000000509</v>
      </c>
      <c r="BR65" s="33">
        <v>1</v>
      </c>
      <c r="BS65" s="33">
        <v>13815410</v>
      </c>
      <c r="BT65" s="37"/>
      <c r="BW65">
        <v>93.170000000001892</v>
      </c>
      <c r="BX65">
        <v>1</v>
      </c>
      <c r="BY65">
        <v>10903150</v>
      </c>
      <c r="BZ65" s="120"/>
      <c r="CA65" s="120">
        <f t="shared" si="36"/>
        <v>0</v>
      </c>
      <c r="CB65" s="120">
        <f t="shared" si="37"/>
        <v>1</v>
      </c>
      <c r="CC65" s="120">
        <f t="shared" si="38"/>
        <v>3</v>
      </c>
      <c r="CD65" s="120">
        <f t="shared" si="56"/>
        <v>5</v>
      </c>
      <c r="CE65" s="120">
        <f t="shared" si="39"/>
        <v>3</v>
      </c>
      <c r="CF65" s="120">
        <f t="shared" si="58"/>
        <v>6</v>
      </c>
      <c r="CG65" s="120">
        <f t="shared" si="40"/>
        <v>4</v>
      </c>
      <c r="CH65" s="120">
        <f t="shared" si="41"/>
        <v>3</v>
      </c>
      <c r="CI65" s="120">
        <f t="shared" si="42"/>
        <v>2</v>
      </c>
      <c r="CJ65" s="120">
        <f t="shared" si="43"/>
        <v>2</v>
      </c>
      <c r="CK65" s="120">
        <f t="shared" si="57"/>
        <v>4</v>
      </c>
      <c r="CL65" s="120">
        <f t="shared" si="59"/>
        <v>4</v>
      </c>
      <c r="CM65" s="120">
        <f t="shared" si="60"/>
        <v>1</v>
      </c>
      <c r="CN65" s="120">
        <f t="shared" si="61"/>
        <v>2</v>
      </c>
      <c r="CO65" s="120">
        <f t="shared" si="62"/>
        <v>0</v>
      </c>
      <c r="CP65" s="120">
        <f t="shared" si="63"/>
        <v>0</v>
      </c>
      <c r="CQ65" s="120">
        <f t="shared" si="44"/>
        <v>0</v>
      </c>
      <c r="CR65" s="120">
        <f t="shared" si="45"/>
        <v>0</v>
      </c>
      <c r="CS65" s="120">
        <f t="shared" si="64"/>
        <v>0</v>
      </c>
      <c r="CT65" s="120">
        <f t="shared" si="46"/>
        <v>0</v>
      </c>
      <c r="CU65" s="120">
        <f t="shared" si="47"/>
        <v>0</v>
      </c>
      <c r="CV65" s="120">
        <f t="shared" si="48"/>
        <v>4</v>
      </c>
      <c r="CW65" s="120">
        <f t="shared" si="49"/>
        <v>1</v>
      </c>
      <c r="CX65" s="120">
        <f t="shared" si="50"/>
        <v>0</v>
      </c>
      <c r="CY65">
        <f t="shared" si="51"/>
        <v>1</v>
      </c>
      <c r="CZ65" s="120">
        <f t="shared" si="52"/>
        <v>38</v>
      </c>
      <c r="DA65" s="120">
        <f t="shared" si="53"/>
        <v>8</v>
      </c>
      <c r="DB65" s="134">
        <f t="shared" si="54"/>
        <v>3.5537267371177407E-3</v>
      </c>
      <c r="DC65" s="134">
        <f t="shared" si="55"/>
        <v>1.3168724279835392E-3</v>
      </c>
    </row>
    <row r="66" spans="1:107" x14ac:dyDescent="0.25">
      <c r="A66" s="112" t="s">
        <v>90</v>
      </c>
      <c r="B66" s="112" t="s">
        <v>90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>
        <v>51.19999999999991</v>
      </c>
      <c r="P66" s="46">
        <v>1</v>
      </c>
      <c r="Q66" s="49">
        <v>6.1440000000000001</v>
      </c>
      <c r="R66" s="46">
        <v>185.90000000000015</v>
      </c>
      <c r="S66" s="46">
        <v>4</v>
      </c>
      <c r="T66" s="46">
        <v>23.841000000000001</v>
      </c>
      <c r="U66" s="46"/>
      <c r="V66" s="46"/>
      <c r="W66" s="50"/>
      <c r="X66" s="49">
        <v>253.30000000000055</v>
      </c>
      <c r="Y66" s="46">
        <v>5</v>
      </c>
      <c r="Z66" s="46">
        <v>34.456499999999998</v>
      </c>
      <c r="AA66" s="46">
        <v>50.999999999999147</v>
      </c>
      <c r="AB66" s="46">
        <v>1</v>
      </c>
      <c r="AC66" s="46">
        <v>6375000</v>
      </c>
      <c r="AD66" s="46">
        <v>169.29999999999984</v>
      </c>
      <c r="AE66" s="46">
        <v>2</v>
      </c>
      <c r="AF66" s="46">
        <v>20824000</v>
      </c>
      <c r="AG66" s="46">
        <v>0</v>
      </c>
      <c r="AH66" s="46">
        <v>0</v>
      </c>
      <c r="AI66" s="46">
        <v>0</v>
      </c>
      <c r="AJ66" s="43">
        <v>310.5</v>
      </c>
      <c r="AK66" s="44">
        <v>3</v>
      </c>
      <c r="AL66" s="44">
        <v>36724000</v>
      </c>
      <c r="AM66" s="45">
        <v>95.100000000000136</v>
      </c>
      <c r="AN66" s="45">
        <v>1</v>
      </c>
      <c r="AO66" s="45">
        <v>11887500</v>
      </c>
      <c r="AP66" s="37">
        <v>89.799999999999727</v>
      </c>
      <c r="AQ66">
        <v>1</v>
      </c>
      <c r="AR66">
        <v>30722000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s="33"/>
      <c r="AZ66" s="33"/>
      <c r="BA66" s="33"/>
      <c r="BB66" s="33">
        <v>0</v>
      </c>
      <c r="BC66" s="33">
        <v>0</v>
      </c>
      <c r="BD66" s="33">
        <v>0</v>
      </c>
      <c r="BE66" s="52">
        <v>0</v>
      </c>
      <c r="BF66" s="52">
        <v>0</v>
      </c>
      <c r="BG66" s="52">
        <v>0</v>
      </c>
      <c r="BH66" s="35">
        <v>184.89999999999986</v>
      </c>
      <c r="BI66" s="33">
        <v>2</v>
      </c>
      <c r="BJ66" s="35">
        <v>8497000</v>
      </c>
      <c r="BK66" s="36"/>
      <c r="BL66" s="36"/>
      <c r="BM66" s="36"/>
      <c r="BN66" s="33"/>
      <c r="BO66" s="33"/>
      <c r="BP66" s="33"/>
      <c r="BQ66" s="33">
        <v>118.40000000000032</v>
      </c>
      <c r="BR66" s="33">
        <v>1</v>
      </c>
      <c r="BS66" s="33">
        <v>17600000</v>
      </c>
      <c r="BT66" s="37"/>
      <c r="BW66">
        <v>0</v>
      </c>
      <c r="BX66">
        <v>0</v>
      </c>
      <c r="BY66">
        <v>0</v>
      </c>
      <c r="BZ66" s="120"/>
      <c r="CA66" s="120">
        <f t="shared" si="36"/>
        <v>0</v>
      </c>
      <c r="CB66" s="120">
        <f t="shared" si="37"/>
        <v>0</v>
      </c>
      <c r="CC66" s="120">
        <f t="shared" si="38"/>
        <v>0</v>
      </c>
      <c r="CD66" s="120">
        <f t="shared" si="56"/>
        <v>0</v>
      </c>
      <c r="CE66" s="120">
        <f t="shared" si="39"/>
        <v>1</v>
      </c>
      <c r="CF66" s="120">
        <f t="shared" si="58"/>
        <v>4</v>
      </c>
      <c r="CG66" s="120">
        <f t="shared" si="40"/>
        <v>0</v>
      </c>
      <c r="CH66" s="120">
        <f t="shared" si="41"/>
        <v>5</v>
      </c>
      <c r="CI66" s="120">
        <f t="shared" si="42"/>
        <v>1</v>
      </c>
      <c r="CJ66" s="120">
        <f t="shared" si="43"/>
        <v>2</v>
      </c>
      <c r="CK66" s="120">
        <f t="shared" si="57"/>
        <v>0</v>
      </c>
      <c r="CL66" s="120">
        <f t="shared" si="59"/>
        <v>3</v>
      </c>
      <c r="CM66" s="120">
        <f t="shared" si="60"/>
        <v>1</v>
      </c>
      <c r="CN66" s="120">
        <f t="shared" si="61"/>
        <v>1</v>
      </c>
      <c r="CO66" s="120">
        <f t="shared" si="62"/>
        <v>0</v>
      </c>
      <c r="CP66" s="120">
        <f t="shared" si="63"/>
        <v>0</v>
      </c>
      <c r="CQ66" s="120">
        <f t="shared" si="44"/>
        <v>0</v>
      </c>
      <c r="CR66" s="120">
        <f t="shared" si="45"/>
        <v>0</v>
      </c>
      <c r="CS66" s="120">
        <f t="shared" si="64"/>
        <v>0</v>
      </c>
      <c r="CT66" s="120">
        <f t="shared" si="46"/>
        <v>2</v>
      </c>
      <c r="CU66" s="120">
        <f t="shared" si="47"/>
        <v>0</v>
      </c>
      <c r="CV66" s="120">
        <f t="shared" si="48"/>
        <v>0</v>
      </c>
      <c r="CW66" s="120">
        <f t="shared" si="49"/>
        <v>1</v>
      </c>
      <c r="CX66" s="120">
        <f t="shared" si="50"/>
        <v>0</v>
      </c>
      <c r="CY66">
        <f t="shared" si="51"/>
        <v>0</v>
      </c>
      <c r="CZ66" s="120">
        <f t="shared" si="52"/>
        <v>17</v>
      </c>
      <c r="DA66" s="120">
        <f t="shared" si="53"/>
        <v>4</v>
      </c>
      <c r="DB66" s="134">
        <f t="shared" si="54"/>
        <v>1.589825119236884E-3</v>
      </c>
      <c r="DC66" s="134">
        <f t="shared" si="55"/>
        <v>6.584362139917696E-4</v>
      </c>
    </row>
    <row r="67" spans="1:107" x14ac:dyDescent="0.25">
      <c r="A67" s="111" t="s">
        <v>91</v>
      </c>
      <c r="B67" s="111" t="s">
        <v>91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01"/>
      <c r="Y67" s="15"/>
      <c r="Z67" s="15"/>
      <c r="AA67" s="15"/>
      <c r="AB67" s="15"/>
      <c r="AC67" s="15"/>
      <c r="AD67" s="15"/>
      <c r="AE67" s="15"/>
      <c r="AF67" s="15"/>
      <c r="AG67" s="15"/>
      <c r="AH67" s="15">
        <v>1263</v>
      </c>
      <c r="AI67" s="15">
        <v>0</v>
      </c>
      <c r="AJ67" s="43">
        <v>0</v>
      </c>
      <c r="AK67" s="44">
        <v>0</v>
      </c>
      <c r="AL67" s="44">
        <v>0</v>
      </c>
      <c r="AM67" s="45">
        <v>0</v>
      </c>
      <c r="AN67" s="45">
        <v>0</v>
      </c>
      <c r="AO67" s="45">
        <v>0</v>
      </c>
      <c r="AP67" s="3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s="33"/>
      <c r="AZ67" s="33"/>
      <c r="BA67" s="33"/>
      <c r="BB67" s="33">
        <v>0</v>
      </c>
      <c r="BC67" s="33">
        <v>0</v>
      </c>
      <c r="BD67" s="33">
        <v>0</v>
      </c>
      <c r="BE67" s="52">
        <v>0</v>
      </c>
      <c r="BF67" s="52">
        <v>0</v>
      </c>
      <c r="BG67" s="52">
        <v>0</v>
      </c>
      <c r="BH67" s="35">
        <v>0</v>
      </c>
      <c r="BI67" s="33">
        <v>0</v>
      </c>
      <c r="BJ67" s="35">
        <v>0</v>
      </c>
      <c r="BK67" s="36"/>
      <c r="BL67" s="36"/>
      <c r="BM67" s="36"/>
      <c r="BN67" s="33"/>
      <c r="BO67" s="33"/>
      <c r="BP67" s="33"/>
      <c r="BQ67" s="33"/>
      <c r="BR67" s="33"/>
      <c r="BS67" s="33"/>
      <c r="BT67" s="37"/>
      <c r="BW67">
        <v>0</v>
      </c>
      <c r="BX67">
        <v>0</v>
      </c>
      <c r="BY67">
        <v>0</v>
      </c>
      <c r="BZ67" s="120"/>
      <c r="CA67" s="120">
        <f t="shared" ref="CA67:CA78" si="65">D67</f>
        <v>0</v>
      </c>
      <c r="CB67" s="120">
        <f t="shared" ref="CB67:CB78" si="66">G67</f>
        <v>0</v>
      </c>
      <c r="CC67" s="120">
        <f t="shared" ref="CC67:CC78" si="67">J67</f>
        <v>0</v>
      </c>
      <c r="CD67" s="120">
        <f t="shared" si="56"/>
        <v>0</v>
      </c>
      <c r="CE67" s="120">
        <f t="shared" ref="CE67:CE78" si="68">P67</f>
        <v>0</v>
      </c>
      <c r="CF67" s="120">
        <f t="shared" si="58"/>
        <v>0</v>
      </c>
      <c r="CG67" s="120">
        <f t="shared" ref="CG67:CG78" si="69">V67</f>
        <v>0</v>
      </c>
      <c r="CH67" s="120">
        <f t="shared" ref="CH67:CH78" si="70">Y67</f>
        <v>0</v>
      </c>
      <c r="CI67" s="120">
        <f t="shared" ref="CI67:CI74" si="71">AB67</f>
        <v>0</v>
      </c>
      <c r="CJ67" s="120">
        <f t="shared" ref="CJ67:CJ72" si="72">AE67</f>
        <v>0</v>
      </c>
      <c r="CK67" s="120">
        <v>0</v>
      </c>
      <c r="CL67" s="120">
        <f t="shared" si="59"/>
        <v>0</v>
      </c>
      <c r="CM67" s="120">
        <f t="shared" si="60"/>
        <v>0</v>
      </c>
      <c r="CN67" s="120">
        <f t="shared" si="61"/>
        <v>0</v>
      </c>
      <c r="CO67" s="120">
        <f t="shared" si="62"/>
        <v>0</v>
      </c>
      <c r="CP67" s="120">
        <f t="shared" si="63"/>
        <v>0</v>
      </c>
      <c r="CQ67" s="120">
        <f t="shared" ref="CQ67:CQ78" si="73">AZ67</f>
        <v>0</v>
      </c>
      <c r="CR67" s="120">
        <f t="shared" ref="CR67:CR72" si="74">BC67</f>
        <v>0</v>
      </c>
      <c r="CS67" s="120">
        <f t="shared" si="64"/>
        <v>0</v>
      </c>
      <c r="CT67" s="120">
        <f t="shared" si="46"/>
        <v>0</v>
      </c>
      <c r="CU67" s="120">
        <f t="shared" ref="CU67:CU78" si="75">BL67</f>
        <v>0</v>
      </c>
      <c r="CV67" s="120">
        <f t="shared" ref="CV67:CV78" si="76">BO67</f>
        <v>0</v>
      </c>
      <c r="CW67" s="120">
        <f t="shared" ref="CW67:CW78" si="77">BR67</f>
        <v>0</v>
      </c>
      <c r="CX67" s="120">
        <f t="shared" ref="CX67:CX78" si="78">BU67</f>
        <v>0</v>
      </c>
      <c r="CY67">
        <f t="shared" ref="CY67:CY81" si="79">BX67</f>
        <v>0</v>
      </c>
      <c r="CZ67" s="120">
        <f t="shared" ref="CZ67:CZ86" si="80">SUM(CB67:CM67)</f>
        <v>0</v>
      </c>
      <c r="DA67" s="120">
        <f t="shared" ref="DA67:DA82" si="81">SUM(CN67:CY67)</f>
        <v>0</v>
      </c>
      <c r="DB67" s="134">
        <f t="shared" ref="DB67:DB82" si="82">CZ67/$CZ$82</f>
        <v>0</v>
      </c>
      <c r="DC67" s="134">
        <f t="shared" ref="DC67:DC82" si="83">DA67/$DA$82</f>
        <v>0</v>
      </c>
    </row>
    <row r="68" spans="1:107" x14ac:dyDescent="0.25">
      <c r="A68" s="118" t="s">
        <v>92</v>
      </c>
      <c r="B68" s="118" t="s">
        <v>157</v>
      </c>
      <c r="C68" s="46"/>
      <c r="D68" s="46"/>
      <c r="E68" s="46"/>
      <c r="F68" s="46"/>
      <c r="G68" s="46"/>
      <c r="H68" s="46"/>
      <c r="I68" s="46">
        <v>0</v>
      </c>
      <c r="J68" s="46">
        <v>0</v>
      </c>
      <c r="K68" s="46">
        <v>0</v>
      </c>
      <c r="L68" s="46" t="e">
        <v>#N/A</v>
      </c>
      <c r="M68" s="46" t="e">
        <v>#N/A</v>
      </c>
      <c r="N68" s="46" t="e">
        <v>#N/A</v>
      </c>
      <c r="O68" s="46"/>
      <c r="P68" s="46"/>
      <c r="Q68" s="46"/>
      <c r="R68" s="46">
        <v>0</v>
      </c>
      <c r="S68" s="46">
        <v>0</v>
      </c>
      <c r="T68" s="46">
        <v>0</v>
      </c>
      <c r="U68" s="46">
        <v>494.88</v>
      </c>
      <c r="V68" s="46">
        <v>9</v>
      </c>
      <c r="W68" s="50">
        <v>46.482990000000001</v>
      </c>
      <c r="X68" s="49">
        <v>589.51000000000101</v>
      </c>
      <c r="Y68" s="46">
        <v>8</v>
      </c>
      <c r="Z68" s="46">
        <v>53.782139999999998</v>
      </c>
      <c r="AA68" s="46">
        <v>380.81999999999584</v>
      </c>
      <c r="AB68" s="46">
        <v>7</v>
      </c>
      <c r="AC68" s="46">
        <v>36774490</v>
      </c>
      <c r="AD68" s="46">
        <v>847.23000000000275</v>
      </c>
      <c r="AE68" s="46">
        <v>12</v>
      </c>
      <c r="AF68" s="46">
        <v>47027270</v>
      </c>
      <c r="AG68" s="46">
        <v>404.29000000000451</v>
      </c>
      <c r="AH68" s="46">
        <v>5</v>
      </c>
      <c r="AI68" s="46">
        <v>38031070</v>
      </c>
      <c r="AJ68" s="39">
        <v>98.189999999995052</v>
      </c>
      <c r="AK68" s="39">
        <v>1</v>
      </c>
      <c r="AL68" s="39">
        <v>12077370</v>
      </c>
      <c r="AM68" s="39">
        <v>0</v>
      </c>
      <c r="AN68" s="39">
        <v>0</v>
      </c>
      <c r="AO68" s="39">
        <v>0</v>
      </c>
      <c r="AP68" s="37">
        <v>0</v>
      </c>
      <c r="AQ68">
        <v>0</v>
      </c>
      <c r="AR68">
        <v>0</v>
      </c>
      <c r="AS68">
        <v>74.720000000004347</v>
      </c>
      <c r="AT68">
        <v>1</v>
      </c>
      <c r="AU68">
        <v>7397280</v>
      </c>
      <c r="AV68">
        <v>0</v>
      </c>
      <c r="AW68">
        <v>0</v>
      </c>
      <c r="AX68">
        <v>0</v>
      </c>
      <c r="AY68" s="33"/>
      <c r="AZ68" s="33"/>
      <c r="BA68" s="33"/>
      <c r="BB68" s="33">
        <v>98.189999999995507</v>
      </c>
      <c r="BC68" s="33">
        <v>1</v>
      </c>
      <c r="BD68" s="33">
        <v>12764700</v>
      </c>
      <c r="BE68" s="52">
        <v>0</v>
      </c>
      <c r="BF68" s="52">
        <v>0</v>
      </c>
      <c r="BG68" s="52">
        <v>0</v>
      </c>
      <c r="BH68" s="35">
        <v>0</v>
      </c>
      <c r="BI68" s="33">
        <v>0</v>
      </c>
      <c r="BJ68" s="35">
        <v>0</v>
      </c>
      <c r="BK68" s="36">
        <v>45.790000000000418</v>
      </c>
      <c r="BL68" s="36">
        <v>1</v>
      </c>
      <c r="BM68" s="36">
        <v>6868500</v>
      </c>
      <c r="BN68" s="33"/>
      <c r="BO68" s="33"/>
      <c r="BP68" s="33"/>
      <c r="BQ68" s="33">
        <v>96.369999999999891</v>
      </c>
      <c r="BR68" s="33">
        <v>1</v>
      </c>
      <c r="BS68" s="33">
        <v>12865395</v>
      </c>
      <c r="BT68" s="37"/>
      <c r="BW68">
        <v>76.109999999999673</v>
      </c>
      <c r="BX68">
        <v>1</v>
      </c>
      <c r="BY68">
        <v>10158782.25</v>
      </c>
      <c r="BZ68" s="120"/>
      <c r="CA68" s="120">
        <f t="shared" si="65"/>
        <v>0</v>
      </c>
      <c r="CB68" s="120">
        <f t="shared" si="66"/>
        <v>0</v>
      </c>
      <c r="CC68" s="120">
        <f t="shared" si="67"/>
        <v>0</v>
      </c>
      <c r="CD68" s="120"/>
      <c r="CE68" s="120">
        <f t="shared" si="68"/>
        <v>0</v>
      </c>
      <c r="CF68" s="120">
        <f t="shared" si="58"/>
        <v>0</v>
      </c>
      <c r="CG68" s="120">
        <f t="shared" si="69"/>
        <v>9</v>
      </c>
      <c r="CH68" s="120">
        <f t="shared" si="70"/>
        <v>8</v>
      </c>
      <c r="CI68" s="120">
        <f t="shared" si="71"/>
        <v>7</v>
      </c>
      <c r="CJ68" s="120">
        <f t="shared" si="72"/>
        <v>12</v>
      </c>
      <c r="CK68" s="120">
        <f t="shared" ref="CK68:CK78" si="84">AH68</f>
        <v>5</v>
      </c>
      <c r="CL68" s="120">
        <f t="shared" si="59"/>
        <v>1</v>
      </c>
      <c r="CM68" s="120">
        <f t="shared" si="60"/>
        <v>0</v>
      </c>
      <c r="CN68" s="120">
        <f t="shared" si="61"/>
        <v>0</v>
      </c>
      <c r="CO68" s="120">
        <f t="shared" si="62"/>
        <v>1</v>
      </c>
      <c r="CP68" s="120">
        <f t="shared" si="63"/>
        <v>0</v>
      </c>
      <c r="CQ68" s="120">
        <f t="shared" si="73"/>
        <v>0</v>
      </c>
      <c r="CR68" s="120">
        <f t="shared" si="74"/>
        <v>1</v>
      </c>
      <c r="CS68" s="120">
        <f t="shared" si="64"/>
        <v>0</v>
      </c>
      <c r="CT68" s="120">
        <f t="shared" si="46"/>
        <v>0</v>
      </c>
      <c r="CU68" s="120">
        <f t="shared" si="75"/>
        <v>1</v>
      </c>
      <c r="CV68" s="120">
        <f t="shared" si="76"/>
        <v>0</v>
      </c>
      <c r="CW68" s="120">
        <f t="shared" si="77"/>
        <v>1</v>
      </c>
      <c r="CX68" s="120">
        <f t="shared" si="78"/>
        <v>0</v>
      </c>
      <c r="CY68">
        <f t="shared" si="79"/>
        <v>1</v>
      </c>
      <c r="CZ68" s="120">
        <f t="shared" si="80"/>
        <v>42</v>
      </c>
      <c r="DA68" s="120">
        <f t="shared" si="81"/>
        <v>5</v>
      </c>
      <c r="DB68" s="134">
        <f t="shared" si="82"/>
        <v>3.9278032357617136E-3</v>
      </c>
      <c r="DC68" s="134">
        <f t="shared" si="83"/>
        <v>8.2304526748971192E-4</v>
      </c>
    </row>
    <row r="69" spans="1:107" x14ac:dyDescent="0.25">
      <c r="A69" s="118" t="s">
        <v>93</v>
      </c>
      <c r="B69" s="118" t="s">
        <v>146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50"/>
      <c r="X69" s="51"/>
      <c r="Y69" s="46"/>
      <c r="Z69" s="46"/>
      <c r="AA69" s="46"/>
      <c r="AB69" s="46"/>
      <c r="AC69" s="46"/>
      <c r="AD69" s="46">
        <v>82.300000000000068</v>
      </c>
      <c r="AE69" s="46">
        <v>2</v>
      </c>
      <c r="AF69" s="46">
        <v>7629500</v>
      </c>
      <c r="AG69" s="46">
        <v>828.40000000000236</v>
      </c>
      <c r="AH69" s="46">
        <v>18</v>
      </c>
      <c r="AI69" s="46">
        <v>78295400</v>
      </c>
      <c r="AJ69" s="39">
        <v>494.19999999999879</v>
      </c>
      <c r="AK69" s="39">
        <v>9</v>
      </c>
      <c r="AL69" s="39">
        <v>49774600</v>
      </c>
      <c r="AM69" s="39">
        <v>729.40000000000123</v>
      </c>
      <c r="AN69" s="39">
        <v>12</v>
      </c>
      <c r="AO69" s="39">
        <v>75510000</v>
      </c>
      <c r="AP69" s="37">
        <v>83.799999999996544</v>
      </c>
      <c r="AQ69">
        <v>2</v>
      </c>
      <c r="AR69">
        <v>9546300</v>
      </c>
      <c r="AS69">
        <v>557.30000000000427</v>
      </c>
      <c r="AT69">
        <v>11</v>
      </c>
      <c r="AU69">
        <v>59659300</v>
      </c>
      <c r="AV69">
        <v>695.99999999999454</v>
      </c>
      <c r="AW69">
        <v>10</v>
      </c>
      <c r="AX69">
        <v>73879000</v>
      </c>
      <c r="AY69" s="33">
        <v>519.500000000005</v>
      </c>
      <c r="AZ69" s="33">
        <v>8</v>
      </c>
      <c r="BA69" s="33">
        <v>58204600</v>
      </c>
      <c r="BB69" s="33">
        <v>336.39999999999645</v>
      </c>
      <c r="BC69" s="33">
        <v>6</v>
      </c>
      <c r="BD69" s="33">
        <v>31806500</v>
      </c>
      <c r="BE69" s="34">
        <v>129.10000000000309</v>
      </c>
      <c r="BF69" s="34">
        <v>2</v>
      </c>
      <c r="BG69" s="34">
        <v>14846500</v>
      </c>
      <c r="BH69" s="35">
        <v>68.499999999997272</v>
      </c>
      <c r="BI69" s="33">
        <v>1</v>
      </c>
      <c r="BJ69" s="35">
        <v>7877500</v>
      </c>
      <c r="BK69" s="36">
        <v>256.09999999999764</v>
      </c>
      <c r="BL69" s="36">
        <v>4</v>
      </c>
      <c r="BM69" s="36">
        <v>31490500</v>
      </c>
      <c r="BN69" s="33">
        <v>132.80000000000473</v>
      </c>
      <c r="BO69" s="33">
        <v>3</v>
      </c>
      <c r="BP69" s="33">
        <v>15676500</v>
      </c>
      <c r="BQ69" s="33">
        <v>132.70000000000073</v>
      </c>
      <c r="BR69" s="33">
        <v>2</v>
      </c>
      <c r="BS69" s="33">
        <v>15493000</v>
      </c>
      <c r="BT69" s="37">
        <v>44.499999999998181</v>
      </c>
      <c r="BU69">
        <v>1</v>
      </c>
      <c r="BV69">
        <v>4900000</v>
      </c>
      <c r="BW69">
        <v>285.800000000002</v>
      </c>
      <c r="BX69">
        <v>5</v>
      </c>
      <c r="BY69">
        <v>35907631</v>
      </c>
      <c r="BZ69" s="120"/>
      <c r="CA69" s="120">
        <f t="shared" si="65"/>
        <v>0</v>
      </c>
      <c r="CB69" s="120">
        <f t="shared" si="66"/>
        <v>0</v>
      </c>
      <c r="CC69" s="120">
        <f t="shared" si="67"/>
        <v>0</v>
      </c>
      <c r="CD69" s="120">
        <f t="shared" ref="CD69:CD78" si="85">M69</f>
        <v>0</v>
      </c>
      <c r="CE69" s="120">
        <f t="shared" si="68"/>
        <v>0</v>
      </c>
      <c r="CF69" s="120">
        <f t="shared" si="58"/>
        <v>0</v>
      </c>
      <c r="CG69" s="120">
        <f t="shared" si="69"/>
        <v>0</v>
      </c>
      <c r="CH69" s="120">
        <f t="shared" si="70"/>
        <v>0</v>
      </c>
      <c r="CI69" s="120">
        <f t="shared" si="71"/>
        <v>0</v>
      </c>
      <c r="CJ69" s="120">
        <f t="shared" si="72"/>
        <v>2</v>
      </c>
      <c r="CK69" s="120">
        <f t="shared" si="84"/>
        <v>18</v>
      </c>
      <c r="CL69" s="120">
        <f t="shared" si="59"/>
        <v>9</v>
      </c>
      <c r="CM69" s="120">
        <f t="shared" si="60"/>
        <v>12</v>
      </c>
      <c r="CN69" s="120">
        <f t="shared" si="61"/>
        <v>2</v>
      </c>
      <c r="CO69" s="120">
        <f t="shared" si="62"/>
        <v>11</v>
      </c>
      <c r="CP69" s="120">
        <f t="shared" si="63"/>
        <v>10</v>
      </c>
      <c r="CQ69" s="120">
        <f t="shared" si="73"/>
        <v>8</v>
      </c>
      <c r="CR69" s="120">
        <f t="shared" si="74"/>
        <v>6</v>
      </c>
      <c r="CS69" s="120">
        <f t="shared" si="64"/>
        <v>2</v>
      </c>
      <c r="CT69" s="120">
        <f t="shared" si="46"/>
        <v>1</v>
      </c>
      <c r="CU69" s="120">
        <f t="shared" si="75"/>
        <v>4</v>
      </c>
      <c r="CV69" s="120">
        <f t="shared" si="76"/>
        <v>3</v>
      </c>
      <c r="CW69" s="120">
        <f t="shared" si="77"/>
        <v>2</v>
      </c>
      <c r="CX69" s="120">
        <f t="shared" si="78"/>
        <v>1</v>
      </c>
      <c r="CY69">
        <f t="shared" si="79"/>
        <v>5</v>
      </c>
      <c r="CZ69" s="120">
        <f t="shared" si="80"/>
        <v>41</v>
      </c>
      <c r="DA69" s="120">
        <f t="shared" si="81"/>
        <v>55</v>
      </c>
      <c r="DB69" s="134">
        <f t="shared" si="82"/>
        <v>3.8342841111007201E-3</v>
      </c>
      <c r="DC69" s="134">
        <f t="shared" si="83"/>
        <v>9.0534979423868307E-3</v>
      </c>
    </row>
    <row r="70" spans="1:107" x14ac:dyDescent="0.25">
      <c r="A70" s="118" t="s">
        <v>94</v>
      </c>
      <c r="B70" s="118" t="s">
        <v>94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51"/>
      <c r="Y70" s="46"/>
      <c r="Z70" s="46"/>
      <c r="AA70" s="46">
        <v>0</v>
      </c>
      <c r="AB70" s="46">
        <v>0</v>
      </c>
      <c r="AC70" s="46">
        <v>0</v>
      </c>
      <c r="AD70" s="46">
        <v>0</v>
      </c>
      <c r="AE70" s="46">
        <v>0</v>
      </c>
      <c r="AF70" s="46">
        <v>0</v>
      </c>
      <c r="AG70" s="46">
        <v>0</v>
      </c>
      <c r="AH70" s="46">
        <v>0</v>
      </c>
      <c r="AI70" s="46">
        <v>0</v>
      </c>
      <c r="AJ70" s="39">
        <v>0</v>
      </c>
      <c r="AK70" s="39">
        <v>0</v>
      </c>
      <c r="AL70" s="39">
        <v>0</v>
      </c>
      <c r="AM70" s="39">
        <v>0</v>
      </c>
      <c r="AN70" s="39">
        <v>0</v>
      </c>
      <c r="AO70" s="39">
        <v>0</v>
      </c>
      <c r="AP70" s="37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s="33">
        <v>148.47</v>
      </c>
      <c r="AZ70" s="33">
        <v>1</v>
      </c>
      <c r="BA70" s="33">
        <v>19500000</v>
      </c>
      <c r="BB70" s="33"/>
      <c r="BC70" s="33"/>
      <c r="BD70" s="33"/>
      <c r="BE70" s="52">
        <v>0</v>
      </c>
      <c r="BF70" s="52">
        <v>0</v>
      </c>
      <c r="BG70" s="52">
        <v>0</v>
      </c>
      <c r="BH70" s="35">
        <v>0</v>
      </c>
      <c r="BI70" s="33">
        <v>0</v>
      </c>
      <c r="BJ70" s="35">
        <v>0</v>
      </c>
      <c r="BK70" s="36"/>
      <c r="BL70" s="36"/>
      <c r="BM70" s="36"/>
      <c r="BN70" s="33">
        <v>148.47</v>
      </c>
      <c r="BO70" s="33">
        <v>1</v>
      </c>
      <c r="BP70" s="33">
        <v>17000000</v>
      </c>
      <c r="BQ70" s="33">
        <v>148.47999999999996</v>
      </c>
      <c r="BR70" s="33">
        <v>1</v>
      </c>
      <c r="BS70" s="33">
        <v>18500000</v>
      </c>
      <c r="BT70" s="37"/>
      <c r="BW70">
        <v>0</v>
      </c>
      <c r="BX70">
        <v>0</v>
      </c>
      <c r="BY70">
        <v>0</v>
      </c>
      <c r="BZ70" s="120"/>
      <c r="CA70" s="120">
        <f t="shared" si="65"/>
        <v>0</v>
      </c>
      <c r="CB70" s="120">
        <f t="shared" si="66"/>
        <v>0</v>
      </c>
      <c r="CC70" s="120">
        <f t="shared" si="67"/>
        <v>0</v>
      </c>
      <c r="CD70" s="120">
        <f t="shared" si="85"/>
        <v>0</v>
      </c>
      <c r="CE70" s="120">
        <f t="shared" si="68"/>
        <v>0</v>
      </c>
      <c r="CF70" s="120">
        <f t="shared" si="58"/>
        <v>0</v>
      </c>
      <c r="CG70" s="120">
        <f t="shared" si="69"/>
        <v>0</v>
      </c>
      <c r="CH70" s="120">
        <f t="shared" si="70"/>
        <v>0</v>
      </c>
      <c r="CI70" s="120">
        <f t="shared" si="71"/>
        <v>0</v>
      </c>
      <c r="CJ70" s="120">
        <f t="shared" si="72"/>
        <v>0</v>
      </c>
      <c r="CK70" s="120">
        <f t="shared" si="84"/>
        <v>0</v>
      </c>
      <c r="CL70" s="120">
        <f t="shared" si="59"/>
        <v>0</v>
      </c>
      <c r="CM70" s="120">
        <f t="shared" si="60"/>
        <v>0</v>
      </c>
      <c r="CN70" s="120">
        <f t="shared" si="61"/>
        <v>0</v>
      </c>
      <c r="CO70" s="120">
        <f t="shared" si="62"/>
        <v>0</v>
      </c>
      <c r="CP70" s="120">
        <f t="shared" si="63"/>
        <v>0</v>
      </c>
      <c r="CQ70" s="120">
        <f t="shared" si="73"/>
        <v>1</v>
      </c>
      <c r="CR70" s="120">
        <f t="shared" si="74"/>
        <v>0</v>
      </c>
      <c r="CS70" s="120">
        <f t="shared" si="64"/>
        <v>0</v>
      </c>
      <c r="CT70" s="120">
        <f t="shared" si="46"/>
        <v>0</v>
      </c>
      <c r="CU70" s="120">
        <f t="shared" si="75"/>
        <v>0</v>
      </c>
      <c r="CV70" s="120">
        <f t="shared" si="76"/>
        <v>1</v>
      </c>
      <c r="CW70" s="120">
        <f t="shared" si="77"/>
        <v>1</v>
      </c>
      <c r="CX70" s="120">
        <f t="shared" si="78"/>
        <v>0</v>
      </c>
      <c r="CY70">
        <f t="shared" si="79"/>
        <v>0</v>
      </c>
      <c r="CZ70" s="120">
        <f t="shared" si="80"/>
        <v>0</v>
      </c>
      <c r="DA70" s="120">
        <f t="shared" si="81"/>
        <v>3</v>
      </c>
      <c r="DB70" s="134">
        <f t="shared" si="82"/>
        <v>0</v>
      </c>
      <c r="DC70" s="134">
        <f t="shared" si="83"/>
        <v>4.9382716049382717E-4</v>
      </c>
    </row>
    <row r="71" spans="1:107" x14ac:dyDescent="0.25">
      <c r="A71" s="102" t="s">
        <v>95</v>
      </c>
      <c r="B71" s="102" t="s">
        <v>210</v>
      </c>
      <c r="X71" s="82"/>
      <c r="AM71" s="36"/>
      <c r="AP71" s="37"/>
      <c r="BB71" s="33"/>
      <c r="BC71" s="33"/>
      <c r="BD71" s="33"/>
      <c r="BH71" s="35">
        <v>15549.839999999978</v>
      </c>
      <c r="BI71" s="33"/>
      <c r="BJ71" s="35"/>
      <c r="BK71" s="36"/>
      <c r="BL71" s="36"/>
      <c r="BM71" s="36"/>
      <c r="BN71" s="33"/>
      <c r="BO71" s="33"/>
      <c r="BP71" s="33"/>
      <c r="BQ71" s="33"/>
      <c r="BR71" s="33"/>
      <c r="BS71" s="33"/>
      <c r="BT71" s="37"/>
      <c r="BW71">
        <v>0</v>
      </c>
      <c r="BX71">
        <v>0</v>
      </c>
      <c r="BY71">
        <v>0</v>
      </c>
      <c r="BZ71" s="120"/>
      <c r="CA71" s="120">
        <f t="shared" si="65"/>
        <v>0</v>
      </c>
      <c r="CB71" s="120">
        <f t="shared" si="66"/>
        <v>0</v>
      </c>
      <c r="CC71" s="120">
        <f t="shared" si="67"/>
        <v>0</v>
      </c>
      <c r="CD71" s="120">
        <f t="shared" si="85"/>
        <v>0</v>
      </c>
      <c r="CE71" s="120">
        <f t="shared" si="68"/>
        <v>0</v>
      </c>
      <c r="CF71" s="120">
        <f t="shared" si="58"/>
        <v>0</v>
      </c>
      <c r="CG71" s="120">
        <f t="shared" si="69"/>
        <v>0</v>
      </c>
      <c r="CH71" s="120">
        <f t="shared" si="70"/>
        <v>0</v>
      </c>
      <c r="CI71" s="120">
        <f t="shared" si="71"/>
        <v>0</v>
      </c>
      <c r="CJ71" s="120">
        <f t="shared" si="72"/>
        <v>0</v>
      </c>
      <c r="CK71" s="120">
        <f t="shared" si="84"/>
        <v>0</v>
      </c>
      <c r="CL71" s="120">
        <f t="shared" si="59"/>
        <v>0</v>
      </c>
      <c r="CM71" s="120">
        <f t="shared" si="60"/>
        <v>0</v>
      </c>
      <c r="CN71" s="120">
        <f t="shared" si="61"/>
        <v>0</v>
      </c>
      <c r="CO71" s="120">
        <f t="shared" si="62"/>
        <v>0</v>
      </c>
      <c r="CP71" s="120">
        <f t="shared" si="63"/>
        <v>0</v>
      </c>
      <c r="CQ71" s="120">
        <f t="shared" si="73"/>
        <v>0</v>
      </c>
      <c r="CR71" s="120">
        <f t="shared" si="74"/>
        <v>0</v>
      </c>
      <c r="CS71" s="120">
        <f t="shared" si="64"/>
        <v>0</v>
      </c>
      <c r="CT71" s="120"/>
      <c r="CU71" s="120">
        <f t="shared" si="75"/>
        <v>0</v>
      </c>
      <c r="CV71" s="120">
        <f t="shared" si="76"/>
        <v>0</v>
      </c>
      <c r="CW71" s="120">
        <f t="shared" si="77"/>
        <v>0</v>
      </c>
      <c r="CX71" s="120">
        <f t="shared" si="78"/>
        <v>0</v>
      </c>
      <c r="CY71">
        <f t="shared" si="79"/>
        <v>0</v>
      </c>
      <c r="CZ71" s="120">
        <f t="shared" si="80"/>
        <v>0</v>
      </c>
      <c r="DA71" s="120">
        <f t="shared" si="81"/>
        <v>0</v>
      </c>
      <c r="DB71" s="134">
        <f t="shared" si="82"/>
        <v>0</v>
      </c>
      <c r="DC71" s="134">
        <f t="shared" si="83"/>
        <v>0</v>
      </c>
    </row>
    <row r="72" spans="1:107" ht="15.75" thickBot="1" x14ac:dyDescent="0.3">
      <c r="A72" s="118" t="s">
        <v>96</v>
      </c>
      <c r="B72" s="118" t="s">
        <v>156</v>
      </c>
      <c r="C72" s="46">
        <v>225.67999999999734</v>
      </c>
      <c r="D72" s="46">
        <v>4</v>
      </c>
      <c r="E72" s="46">
        <v>31.683119999999999</v>
      </c>
      <c r="F72" s="48">
        <v>126.57999999999947</v>
      </c>
      <c r="G72" s="46">
        <v>2</v>
      </c>
      <c r="H72" s="46">
        <v>17.687259999999998</v>
      </c>
      <c r="I72" s="46">
        <v>355.76999999999816</v>
      </c>
      <c r="J72" s="46">
        <v>6</v>
      </c>
      <c r="K72" s="46">
        <v>48.358420000000002</v>
      </c>
      <c r="L72" s="47">
        <v>493.01000000000477</v>
      </c>
      <c r="M72" s="46">
        <v>9</v>
      </c>
      <c r="N72" s="46">
        <v>68.931303999999997</v>
      </c>
      <c r="O72" s="46">
        <v>341.17999999999665</v>
      </c>
      <c r="P72" s="46">
        <v>7</v>
      </c>
      <c r="Q72" s="49">
        <v>49.226410999999999</v>
      </c>
      <c r="R72" s="46">
        <v>374.91000000000122</v>
      </c>
      <c r="S72" s="46">
        <v>7</v>
      </c>
      <c r="T72" s="46">
        <v>53.126165</v>
      </c>
      <c r="U72" s="46">
        <v>461.13000000000193</v>
      </c>
      <c r="V72" s="46">
        <v>9</v>
      </c>
      <c r="W72" s="50">
        <v>63.635314999999999</v>
      </c>
      <c r="X72" s="49">
        <v>388.82999999999902</v>
      </c>
      <c r="Y72" s="46">
        <v>7</v>
      </c>
      <c r="Z72" s="46">
        <v>57.175055</v>
      </c>
      <c r="AA72" s="46">
        <v>1169.3199999999997</v>
      </c>
      <c r="AB72" s="46">
        <v>20</v>
      </c>
      <c r="AC72" s="46">
        <v>164155630</v>
      </c>
      <c r="AD72" s="46">
        <v>817.51999999999953</v>
      </c>
      <c r="AE72" s="46">
        <v>16</v>
      </c>
      <c r="AF72" s="46">
        <v>121383880</v>
      </c>
      <c r="AG72" s="46">
        <v>642.89000000000033</v>
      </c>
      <c r="AH72" s="46">
        <v>12</v>
      </c>
      <c r="AI72" s="46">
        <v>97963925</v>
      </c>
      <c r="AJ72" s="39">
        <v>213.23000000000411</v>
      </c>
      <c r="AK72" s="39">
        <v>4</v>
      </c>
      <c r="AL72" s="39">
        <v>35914245</v>
      </c>
      <c r="AM72" s="39">
        <v>266.35999999999422</v>
      </c>
      <c r="AN72" s="39">
        <v>5</v>
      </c>
      <c r="AO72" s="39">
        <v>47060590</v>
      </c>
      <c r="AP72" s="37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s="33">
        <v>237.17999999999847</v>
      </c>
      <c r="AZ72" s="33">
        <v>4</v>
      </c>
      <c r="BA72" s="33">
        <v>38896821</v>
      </c>
      <c r="BB72" s="33">
        <v>0</v>
      </c>
      <c r="BC72" s="33">
        <v>0</v>
      </c>
      <c r="BD72" s="33">
        <v>0</v>
      </c>
      <c r="BE72" s="34">
        <v>64.920000000006439</v>
      </c>
      <c r="BF72" s="34">
        <v>1</v>
      </c>
      <c r="BG72" s="34">
        <v>12010200</v>
      </c>
      <c r="BH72" s="35">
        <v>0</v>
      </c>
      <c r="BI72" s="33">
        <v>0</v>
      </c>
      <c r="BJ72" s="35">
        <v>0</v>
      </c>
      <c r="BK72" s="36"/>
      <c r="BL72" s="36"/>
      <c r="BM72" s="36"/>
      <c r="BN72" s="33">
        <v>49.069999999994252</v>
      </c>
      <c r="BO72" s="33">
        <v>1</v>
      </c>
      <c r="BP72" s="33">
        <v>9318393</v>
      </c>
      <c r="BQ72" s="33"/>
      <c r="BR72" s="33"/>
      <c r="BS72" s="33"/>
      <c r="BT72" s="37">
        <v>64.920000000006439</v>
      </c>
      <c r="BU72">
        <v>1</v>
      </c>
      <c r="BV72">
        <v>11750520</v>
      </c>
      <c r="BW72">
        <v>0</v>
      </c>
      <c r="BX72">
        <v>0</v>
      </c>
      <c r="BY72">
        <v>0</v>
      </c>
      <c r="BZ72" s="120"/>
      <c r="CA72" s="120">
        <f t="shared" si="65"/>
        <v>4</v>
      </c>
      <c r="CB72" s="120">
        <f t="shared" si="66"/>
        <v>2</v>
      </c>
      <c r="CC72" s="120">
        <f t="shared" si="67"/>
        <v>6</v>
      </c>
      <c r="CD72" s="120">
        <f t="shared" si="85"/>
        <v>9</v>
      </c>
      <c r="CE72" s="120">
        <f t="shared" si="68"/>
        <v>7</v>
      </c>
      <c r="CF72" s="120">
        <f t="shared" si="58"/>
        <v>7</v>
      </c>
      <c r="CG72" s="120">
        <f t="shared" si="69"/>
        <v>9</v>
      </c>
      <c r="CH72" s="120">
        <f t="shared" si="70"/>
        <v>7</v>
      </c>
      <c r="CI72" s="120">
        <f t="shared" si="71"/>
        <v>20</v>
      </c>
      <c r="CJ72" s="120">
        <f t="shared" si="72"/>
        <v>16</v>
      </c>
      <c r="CK72" s="120">
        <f t="shared" si="84"/>
        <v>12</v>
      </c>
      <c r="CL72" s="120">
        <f t="shared" si="59"/>
        <v>4</v>
      </c>
      <c r="CM72" s="120">
        <f t="shared" si="60"/>
        <v>5</v>
      </c>
      <c r="CN72" s="120">
        <f t="shared" si="61"/>
        <v>0</v>
      </c>
      <c r="CO72" s="120">
        <f t="shared" si="62"/>
        <v>0</v>
      </c>
      <c r="CP72" s="120">
        <f t="shared" si="63"/>
        <v>0</v>
      </c>
      <c r="CQ72" s="120">
        <f t="shared" si="73"/>
        <v>4</v>
      </c>
      <c r="CR72" s="120">
        <f t="shared" si="74"/>
        <v>0</v>
      </c>
      <c r="CS72" s="120">
        <f t="shared" si="64"/>
        <v>1</v>
      </c>
      <c r="CT72" s="120">
        <f t="shared" ref="CT72:CT78" si="86">BI72</f>
        <v>0</v>
      </c>
      <c r="CU72" s="120">
        <f t="shared" si="75"/>
        <v>0</v>
      </c>
      <c r="CV72" s="120">
        <f t="shared" si="76"/>
        <v>1</v>
      </c>
      <c r="CW72" s="120">
        <f t="shared" si="77"/>
        <v>0</v>
      </c>
      <c r="CX72" s="120">
        <f t="shared" si="78"/>
        <v>1</v>
      </c>
      <c r="CY72">
        <f t="shared" si="79"/>
        <v>0</v>
      </c>
      <c r="CZ72" s="120">
        <f t="shared" si="80"/>
        <v>104</v>
      </c>
      <c r="DA72" s="120">
        <f t="shared" si="81"/>
        <v>7</v>
      </c>
      <c r="DB72" s="134">
        <f t="shared" si="82"/>
        <v>9.7259889647432901E-3</v>
      </c>
      <c r="DC72" s="134">
        <f t="shared" si="83"/>
        <v>1.1522633744855968E-3</v>
      </c>
    </row>
    <row r="73" spans="1:107" ht="15.75" thickBot="1" x14ac:dyDescent="0.3">
      <c r="A73" s="102" t="s">
        <v>97</v>
      </c>
      <c r="B73" s="102" t="s">
        <v>211</v>
      </c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4"/>
      <c r="Y73" s="103"/>
      <c r="Z73" s="103"/>
      <c r="AA73" s="103"/>
      <c r="AB73" s="103"/>
      <c r="AC73" s="103"/>
      <c r="AD73" s="103">
        <v>83089.419999999984</v>
      </c>
      <c r="AE73" s="103"/>
      <c r="AF73" s="103"/>
      <c r="AG73" s="103"/>
      <c r="AH73" s="103"/>
      <c r="AI73" s="103"/>
      <c r="AJ73" s="105">
        <v>62757.680000000044</v>
      </c>
      <c r="AK73" s="103"/>
      <c r="AL73" s="103"/>
      <c r="AM73" s="105">
        <v>50747.77000000004</v>
      </c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>
        <v>29175.731999999927</v>
      </c>
      <c r="BC73" s="103"/>
      <c r="BD73" s="103"/>
      <c r="BE73" s="103">
        <v>92665.964898925871</v>
      </c>
      <c r="BF73" s="103"/>
      <c r="BG73" s="103"/>
      <c r="BH73" s="103"/>
      <c r="BI73" s="103"/>
      <c r="BJ73" s="103"/>
      <c r="BK73" s="106"/>
      <c r="BL73" s="106"/>
      <c r="BM73" s="106"/>
      <c r="BN73" s="33"/>
      <c r="BO73" s="33"/>
      <c r="BP73" s="33"/>
      <c r="BQ73" s="33"/>
      <c r="BR73" s="33"/>
      <c r="BS73" s="33"/>
      <c r="BT73" s="37"/>
      <c r="BW73">
        <v>0</v>
      </c>
      <c r="BX73">
        <v>0</v>
      </c>
      <c r="BY73">
        <v>0</v>
      </c>
      <c r="BZ73" s="120"/>
      <c r="CA73" s="120">
        <f t="shared" si="65"/>
        <v>0</v>
      </c>
      <c r="CB73" s="120">
        <f t="shared" si="66"/>
        <v>0</v>
      </c>
      <c r="CC73" s="120">
        <f t="shared" si="67"/>
        <v>0</v>
      </c>
      <c r="CD73" s="120">
        <f t="shared" si="85"/>
        <v>0</v>
      </c>
      <c r="CE73" s="120">
        <f t="shared" si="68"/>
        <v>0</v>
      </c>
      <c r="CF73" s="120">
        <f t="shared" si="58"/>
        <v>0</v>
      </c>
      <c r="CG73" s="120">
        <f t="shared" si="69"/>
        <v>0</v>
      </c>
      <c r="CH73" s="120">
        <f t="shared" si="70"/>
        <v>0</v>
      </c>
      <c r="CI73" s="120">
        <f t="shared" si="71"/>
        <v>0</v>
      </c>
      <c r="CJ73" s="120"/>
      <c r="CK73" s="120">
        <f t="shared" si="84"/>
        <v>0</v>
      </c>
      <c r="CL73" s="120"/>
      <c r="CM73" s="120"/>
      <c r="CN73" s="120">
        <f t="shared" si="61"/>
        <v>0</v>
      </c>
      <c r="CO73" s="120">
        <f t="shared" si="62"/>
        <v>0</v>
      </c>
      <c r="CP73" s="120">
        <f t="shared" si="63"/>
        <v>0</v>
      </c>
      <c r="CQ73" s="120">
        <f t="shared" si="73"/>
        <v>0</v>
      </c>
      <c r="CR73" s="120"/>
      <c r="CS73" s="120"/>
      <c r="CT73" s="120">
        <f t="shared" si="86"/>
        <v>0</v>
      </c>
      <c r="CU73" s="120">
        <f t="shared" si="75"/>
        <v>0</v>
      </c>
      <c r="CV73" s="120">
        <f t="shared" si="76"/>
        <v>0</v>
      </c>
      <c r="CW73" s="120">
        <f t="shared" si="77"/>
        <v>0</v>
      </c>
      <c r="CX73" s="120">
        <f t="shared" si="78"/>
        <v>0</v>
      </c>
      <c r="CY73">
        <f t="shared" si="79"/>
        <v>0</v>
      </c>
      <c r="CZ73" s="120">
        <f t="shared" si="80"/>
        <v>0</v>
      </c>
      <c r="DA73" s="120">
        <f t="shared" si="81"/>
        <v>0</v>
      </c>
      <c r="DB73" s="134">
        <f t="shared" si="82"/>
        <v>0</v>
      </c>
      <c r="DC73" s="134">
        <f t="shared" si="83"/>
        <v>0</v>
      </c>
    </row>
    <row r="74" spans="1:107" ht="15.75" thickBot="1" x14ac:dyDescent="0.3">
      <c r="A74" s="118" t="s">
        <v>98</v>
      </c>
      <c r="B74" s="118" t="s">
        <v>98</v>
      </c>
      <c r="C74" s="46">
        <v>169.4399999999996</v>
      </c>
      <c r="D74" s="46">
        <v>3</v>
      </c>
      <c r="E74" s="46">
        <v>20.055479999999999</v>
      </c>
      <c r="F74" s="48">
        <v>83</v>
      </c>
      <c r="G74" s="46">
        <v>2</v>
      </c>
      <c r="H74" s="46">
        <v>11.00028</v>
      </c>
      <c r="I74" s="46">
        <v>233.86999999999762</v>
      </c>
      <c r="J74" s="46">
        <v>5</v>
      </c>
      <c r="K74" s="46">
        <v>28.792950000000001</v>
      </c>
      <c r="L74" s="47">
        <v>148.400000000001</v>
      </c>
      <c r="M74" s="46">
        <v>2</v>
      </c>
      <c r="N74" s="46">
        <v>17.352180000000001</v>
      </c>
      <c r="O74" s="46">
        <v>109.82000000000153</v>
      </c>
      <c r="P74" s="46">
        <v>2</v>
      </c>
      <c r="Q74" s="49">
        <v>13.424799999999999</v>
      </c>
      <c r="R74" s="46">
        <v>74.049999999997453</v>
      </c>
      <c r="S74" s="46">
        <v>1</v>
      </c>
      <c r="T74" s="46">
        <v>8.1455000000000002</v>
      </c>
      <c r="U74" s="46">
        <v>251.70000000000141</v>
      </c>
      <c r="V74" s="46">
        <v>4</v>
      </c>
      <c r="W74" s="50">
        <v>29.058389999999999</v>
      </c>
      <c r="X74" s="49">
        <v>89.460000000000946</v>
      </c>
      <c r="Y74" s="46">
        <v>3</v>
      </c>
      <c r="Z74" s="46">
        <v>12.890639999999999</v>
      </c>
      <c r="AA74" s="46">
        <v>137.38000000000056</v>
      </c>
      <c r="AB74" s="46">
        <v>3</v>
      </c>
      <c r="AC74" s="46">
        <v>15954444</v>
      </c>
      <c r="AD74" s="46">
        <v>98.979999999998654</v>
      </c>
      <c r="AE74" s="46">
        <v>3</v>
      </c>
      <c r="AF74" s="46">
        <v>14577900</v>
      </c>
      <c r="AG74" s="46">
        <v>231.51999999999862</v>
      </c>
      <c r="AH74" s="46">
        <v>3</v>
      </c>
      <c r="AI74" s="46">
        <v>31912760</v>
      </c>
      <c r="AJ74" s="107">
        <v>237.46000000000276</v>
      </c>
      <c r="AK74" s="39">
        <v>4</v>
      </c>
      <c r="AL74" s="107">
        <v>34029580</v>
      </c>
      <c r="AM74" s="107">
        <v>0</v>
      </c>
      <c r="AN74" s="39">
        <v>0</v>
      </c>
      <c r="AO74" s="107">
        <v>0</v>
      </c>
      <c r="AP74" s="37">
        <v>48.620000000000346</v>
      </c>
      <c r="AQ74">
        <v>1</v>
      </c>
      <c r="AR74">
        <v>7438860</v>
      </c>
      <c r="AS74">
        <v>74.989999999997053</v>
      </c>
      <c r="AT74">
        <v>2</v>
      </c>
      <c r="AU74">
        <v>12556500</v>
      </c>
      <c r="AV74">
        <v>0</v>
      </c>
      <c r="AW74">
        <v>0</v>
      </c>
      <c r="AX74">
        <v>0</v>
      </c>
      <c r="AY74" s="33">
        <v>61.5600000000004</v>
      </c>
      <c r="AZ74" s="33">
        <v>1</v>
      </c>
      <c r="BA74" s="33">
        <v>9664920</v>
      </c>
      <c r="BB74" s="33">
        <v>48.620000000000346</v>
      </c>
      <c r="BC74" s="33">
        <v>1</v>
      </c>
      <c r="BD74" s="33">
        <v>7584720</v>
      </c>
      <c r="BE74" s="52">
        <v>0</v>
      </c>
      <c r="BF74" s="52">
        <v>0</v>
      </c>
      <c r="BG74" s="52">
        <v>0</v>
      </c>
      <c r="BH74" s="35">
        <v>0</v>
      </c>
      <c r="BI74" s="33">
        <v>0</v>
      </c>
      <c r="BJ74" s="35">
        <v>0</v>
      </c>
      <c r="BK74" s="36"/>
      <c r="BL74" s="36"/>
      <c r="BM74" s="36"/>
      <c r="BN74" s="33">
        <v>48.620000000000346</v>
      </c>
      <c r="BO74" s="33">
        <v>1</v>
      </c>
      <c r="BP74" s="33">
        <v>7584720</v>
      </c>
      <c r="BQ74" s="33"/>
      <c r="BR74" s="33"/>
      <c r="BS74" s="33"/>
      <c r="BT74" s="37"/>
      <c r="BW74">
        <v>0</v>
      </c>
      <c r="BX74">
        <v>0</v>
      </c>
      <c r="BY74">
        <v>0</v>
      </c>
      <c r="BZ74" s="120"/>
      <c r="CA74" s="120">
        <f t="shared" si="65"/>
        <v>3</v>
      </c>
      <c r="CB74" s="120">
        <f t="shared" si="66"/>
        <v>2</v>
      </c>
      <c r="CC74" s="120">
        <f t="shared" si="67"/>
        <v>5</v>
      </c>
      <c r="CD74" s="120">
        <f t="shared" si="85"/>
        <v>2</v>
      </c>
      <c r="CE74" s="120">
        <f t="shared" si="68"/>
        <v>2</v>
      </c>
      <c r="CF74" s="120">
        <f t="shared" si="58"/>
        <v>1</v>
      </c>
      <c r="CG74" s="120">
        <f t="shared" si="69"/>
        <v>4</v>
      </c>
      <c r="CH74" s="120">
        <f t="shared" si="70"/>
        <v>3</v>
      </c>
      <c r="CI74" s="120">
        <f t="shared" si="71"/>
        <v>3</v>
      </c>
      <c r="CJ74" s="120">
        <f>AE74</f>
        <v>3</v>
      </c>
      <c r="CK74" s="120">
        <f t="shared" si="84"/>
        <v>3</v>
      </c>
      <c r="CL74" s="120">
        <f>AK74</f>
        <v>4</v>
      </c>
      <c r="CM74" s="120">
        <f>AN74</f>
        <v>0</v>
      </c>
      <c r="CN74" s="120">
        <f t="shared" si="61"/>
        <v>1</v>
      </c>
      <c r="CO74" s="120">
        <f t="shared" si="62"/>
        <v>2</v>
      </c>
      <c r="CP74" s="120">
        <f t="shared" si="63"/>
        <v>0</v>
      </c>
      <c r="CQ74" s="120">
        <f t="shared" si="73"/>
        <v>1</v>
      </c>
      <c r="CR74" s="120">
        <f>BC74</f>
        <v>1</v>
      </c>
      <c r="CS74" s="120">
        <f>BF74</f>
        <v>0</v>
      </c>
      <c r="CT74" s="120">
        <f t="shared" si="86"/>
        <v>0</v>
      </c>
      <c r="CU74" s="120">
        <f t="shared" si="75"/>
        <v>0</v>
      </c>
      <c r="CV74" s="120">
        <f t="shared" si="76"/>
        <v>1</v>
      </c>
      <c r="CW74" s="120">
        <f t="shared" si="77"/>
        <v>0</v>
      </c>
      <c r="CX74" s="120">
        <f t="shared" si="78"/>
        <v>0</v>
      </c>
      <c r="CY74">
        <f t="shared" si="79"/>
        <v>0</v>
      </c>
      <c r="CZ74" s="120">
        <f t="shared" si="80"/>
        <v>32</v>
      </c>
      <c r="DA74" s="120">
        <f t="shared" si="81"/>
        <v>6</v>
      </c>
      <c r="DB74" s="134">
        <f t="shared" si="82"/>
        <v>2.9926119891517814E-3</v>
      </c>
      <c r="DC74" s="134">
        <f t="shared" si="83"/>
        <v>9.8765432098765434E-4</v>
      </c>
    </row>
    <row r="75" spans="1:107" x14ac:dyDescent="0.25">
      <c r="A75" s="102" t="s">
        <v>99</v>
      </c>
      <c r="B75" s="102" t="s">
        <v>99</v>
      </c>
      <c r="X75" s="82"/>
      <c r="AB75">
        <v>1279</v>
      </c>
      <c r="AC75">
        <v>1692</v>
      </c>
      <c r="AL75">
        <v>1.0065308238204433</v>
      </c>
      <c r="AM75" s="108">
        <v>-7.1637640860529816E-2</v>
      </c>
      <c r="AO75" s="108">
        <v>0.3884872395388157</v>
      </c>
      <c r="AS75" s="109">
        <v>0.54236939531050021</v>
      </c>
      <c r="BK75" s="36"/>
      <c r="BL75" s="36"/>
      <c r="BM75" s="36"/>
      <c r="BN75" s="33"/>
      <c r="BO75" s="33"/>
      <c r="BP75" s="33"/>
      <c r="BQ75" s="33"/>
      <c r="BR75" s="33"/>
      <c r="BS75" s="33"/>
      <c r="BT75" s="37"/>
      <c r="BW75">
        <v>0</v>
      </c>
      <c r="BX75">
        <v>0</v>
      </c>
      <c r="BY75">
        <v>0</v>
      </c>
      <c r="BZ75" s="120"/>
      <c r="CA75" s="120">
        <f t="shared" si="65"/>
        <v>0</v>
      </c>
      <c r="CB75" s="120">
        <f t="shared" si="66"/>
        <v>0</v>
      </c>
      <c r="CC75" s="120">
        <f t="shared" si="67"/>
        <v>0</v>
      </c>
      <c r="CD75" s="120">
        <f t="shared" si="85"/>
        <v>0</v>
      </c>
      <c r="CE75" s="120">
        <f t="shared" si="68"/>
        <v>0</v>
      </c>
      <c r="CF75" s="120">
        <f t="shared" si="58"/>
        <v>0</v>
      </c>
      <c r="CG75" s="120">
        <f t="shared" si="69"/>
        <v>0</v>
      </c>
      <c r="CH75" s="120">
        <f t="shared" si="70"/>
        <v>0</v>
      </c>
      <c r="CI75" s="120">
        <v>0</v>
      </c>
      <c r="CJ75" s="120">
        <f>AE75</f>
        <v>0</v>
      </c>
      <c r="CK75" s="120">
        <f t="shared" si="84"/>
        <v>0</v>
      </c>
      <c r="CL75" s="120">
        <f>AK75</f>
        <v>0</v>
      </c>
      <c r="CM75" s="120">
        <f>AN75</f>
        <v>0</v>
      </c>
      <c r="CN75" s="120">
        <f t="shared" si="61"/>
        <v>0</v>
      </c>
      <c r="CO75" s="120"/>
      <c r="CP75" s="120">
        <f t="shared" si="63"/>
        <v>0</v>
      </c>
      <c r="CQ75" s="120">
        <f t="shared" si="73"/>
        <v>0</v>
      </c>
      <c r="CR75" s="120">
        <f>BC75</f>
        <v>0</v>
      </c>
      <c r="CS75" s="120">
        <f>BF75</f>
        <v>0</v>
      </c>
      <c r="CT75" s="120">
        <f t="shared" si="86"/>
        <v>0</v>
      </c>
      <c r="CU75" s="120">
        <f t="shared" si="75"/>
        <v>0</v>
      </c>
      <c r="CV75" s="120">
        <f t="shared" si="76"/>
        <v>0</v>
      </c>
      <c r="CW75" s="120">
        <f t="shared" si="77"/>
        <v>0</v>
      </c>
      <c r="CX75" s="120">
        <f t="shared" si="78"/>
        <v>0</v>
      </c>
      <c r="CY75">
        <f t="shared" si="79"/>
        <v>0</v>
      </c>
      <c r="CZ75" s="120">
        <f t="shared" si="80"/>
        <v>0</v>
      </c>
      <c r="DA75" s="120">
        <f t="shared" si="81"/>
        <v>0</v>
      </c>
      <c r="DB75" s="134">
        <f t="shared" si="82"/>
        <v>0</v>
      </c>
      <c r="DC75" s="134">
        <f t="shared" si="83"/>
        <v>0</v>
      </c>
    </row>
    <row r="76" spans="1:107" x14ac:dyDescent="0.25">
      <c r="A76" s="102" t="s">
        <v>100</v>
      </c>
      <c r="B76" s="102" t="s">
        <v>100</v>
      </c>
      <c r="X76" s="82"/>
      <c r="BK76" s="36"/>
      <c r="BL76" s="36"/>
      <c r="BM76" s="36"/>
      <c r="BN76" s="33"/>
      <c r="BO76" s="33"/>
      <c r="BP76" s="33"/>
      <c r="BQ76" s="33"/>
      <c r="BR76" s="33"/>
      <c r="BS76" s="33"/>
      <c r="BT76" s="37"/>
      <c r="BW76">
        <v>0</v>
      </c>
      <c r="BX76">
        <v>0</v>
      </c>
      <c r="BY76">
        <v>0</v>
      </c>
      <c r="BZ76" s="120"/>
      <c r="CA76" s="120">
        <f t="shared" si="65"/>
        <v>0</v>
      </c>
      <c r="CB76" s="120">
        <f t="shared" si="66"/>
        <v>0</v>
      </c>
      <c r="CC76" s="120">
        <f t="shared" si="67"/>
        <v>0</v>
      </c>
      <c r="CD76" s="120">
        <f t="shared" si="85"/>
        <v>0</v>
      </c>
      <c r="CE76" s="120">
        <f t="shared" si="68"/>
        <v>0</v>
      </c>
      <c r="CF76" s="120">
        <f t="shared" si="58"/>
        <v>0</v>
      </c>
      <c r="CG76" s="120">
        <f t="shared" si="69"/>
        <v>0</v>
      </c>
      <c r="CH76" s="120">
        <f t="shared" si="70"/>
        <v>0</v>
      </c>
      <c r="CI76" s="120">
        <f>AB76</f>
        <v>0</v>
      </c>
      <c r="CJ76" s="120">
        <f>AE76</f>
        <v>0</v>
      </c>
      <c r="CK76" s="120">
        <f t="shared" si="84"/>
        <v>0</v>
      </c>
      <c r="CL76" s="120">
        <f>AK76</f>
        <v>0</v>
      </c>
      <c r="CM76" s="120">
        <f>AN76</f>
        <v>0</v>
      </c>
      <c r="CN76" s="120">
        <f t="shared" si="61"/>
        <v>0</v>
      </c>
      <c r="CO76" s="120">
        <f>AT76</f>
        <v>0</v>
      </c>
      <c r="CP76" s="120">
        <f t="shared" si="63"/>
        <v>0</v>
      </c>
      <c r="CQ76" s="120">
        <f t="shared" si="73"/>
        <v>0</v>
      </c>
      <c r="CR76" s="120">
        <f>BC76</f>
        <v>0</v>
      </c>
      <c r="CS76" s="120">
        <f>BF76</f>
        <v>0</v>
      </c>
      <c r="CT76" s="120">
        <f t="shared" si="86"/>
        <v>0</v>
      </c>
      <c r="CU76" s="120">
        <f t="shared" si="75"/>
        <v>0</v>
      </c>
      <c r="CV76" s="120">
        <f t="shared" si="76"/>
        <v>0</v>
      </c>
      <c r="CW76" s="120">
        <f t="shared" si="77"/>
        <v>0</v>
      </c>
      <c r="CX76" s="120">
        <f t="shared" si="78"/>
        <v>0</v>
      </c>
      <c r="CY76">
        <f t="shared" si="79"/>
        <v>0</v>
      </c>
      <c r="CZ76" s="120">
        <f t="shared" si="80"/>
        <v>0</v>
      </c>
      <c r="DA76" s="120">
        <f t="shared" si="81"/>
        <v>0</v>
      </c>
      <c r="DB76" s="134">
        <f t="shared" si="82"/>
        <v>0</v>
      </c>
      <c r="DC76" s="134">
        <f t="shared" si="83"/>
        <v>0</v>
      </c>
    </row>
    <row r="77" spans="1:107" x14ac:dyDescent="0.25">
      <c r="A77" s="102" t="s">
        <v>101</v>
      </c>
      <c r="B77" s="102" t="s">
        <v>212</v>
      </c>
      <c r="X77" s="82"/>
      <c r="BK77" s="36"/>
      <c r="BL77" s="36"/>
      <c r="BM77" s="36"/>
      <c r="BN77" s="33"/>
      <c r="BO77" s="33"/>
      <c r="BP77" s="33"/>
      <c r="BQ77" s="33"/>
      <c r="BR77" s="33"/>
      <c r="BS77" s="33"/>
      <c r="BT77" s="37"/>
      <c r="BW77">
        <v>0</v>
      </c>
      <c r="BX77">
        <v>0</v>
      </c>
      <c r="BY77">
        <v>0</v>
      </c>
      <c r="BZ77" s="120"/>
      <c r="CA77" s="120">
        <f t="shared" si="65"/>
        <v>0</v>
      </c>
      <c r="CB77" s="120">
        <f t="shared" si="66"/>
        <v>0</v>
      </c>
      <c r="CC77" s="120">
        <f t="shared" si="67"/>
        <v>0</v>
      </c>
      <c r="CD77" s="120">
        <f t="shared" si="85"/>
        <v>0</v>
      </c>
      <c r="CE77" s="120">
        <f t="shared" si="68"/>
        <v>0</v>
      </c>
      <c r="CF77" s="120">
        <f t="shared" si="58"/>
        <v>0</v>
      </c>
      <c r="CG77" s="120">
        <f t="shared" si="69"/>
        <v>0</v>
      </c>
      <c r="CH77" s="120">
        <f t="shared" si="70"/>
        <v>0</v>
      </c>
      <c r="CI77" s="120">
        <f>AB77</f>
        <v>0</v>
      </c>
      <c r="CJ77" s="120">
        <f>AE77</f>
        <v>0</v>
      </c>
      <c r="CK77" s="120">
        <f t="shared" si="84"/>
        <v>0</v>
      </c>
      <c r="CL77" s="120">
        <f>AK77</f>
        <v>0</v>
      </c>
      <c r="CM77" s="120">
        <f>AN77</f>
        <v>0</v>
      </c>
      <c r="CN77" s="120">
        <f t="shared" si="61"/>
        <v>0</v>
      </c>
      <c r="CO77" s="120">
        <f>AT77</f>
        <v>0</v>
      </c>
      <c r="CP77" s="120">
        <f t="shared" si="63"/>
        <v>0</v>
      </c>
      <c r="CQ77" s="120">
        <f t="shared" si="73"/>
        <v>0</v>
      </c>
      <c r="CR77" s="120">
        <f>BC77</f>
        <v>0</v>
      </c>
      <c r="CS77" s="120">
        <f>BF77</f>
        <v>0</v>
      </c>
      <c r="CT77" s="120">
        <f t="shared" si="86"/>
        <v>0</v>
      </c>
      <c r="CU77" s="120">
        <f t="shared" si="75"/>
        <v>0</v>
      </c>
      <c r="CV77" s="120">
        <f t="shared" si="76"/>
        <v>0</v>
      </c>
      <c r="CW77" s="120">
        <f t="shared" si="77"/>
        <v>0</v>
      </c>
      <c r="CX77" s="120">
        <f t="shared" si="78"/>
        <v>0</v>
      </c>
      <c r="CY77">
        <f t="shared" si="79"/>
        <v>0</v>
      </c>
      <c r="CZ77" s="120">
        <f t="shared" si="80"/>
        <v>0</v>
      </c>
      <c r="DA77" s="120">
        <f t="shared" si="81"/>
        <v>0</v>
      </c>
      <c r="DB77" s="134">
        <f t="shared" si="82"/>
        <v>0</v>
      </c>
      <c r="DC77" s="134">
        <f t="shared" si="83"/>
        <v>0</v>
      </c>
    </row>
    <row r="78" spans="1:107" x14ac:dyDescent="0.25">
      <c r="A78" s="118" t="s">
        <v>102</v>
      </c>
      <c r="B78" s="118" t="s">
        <v>102</v>
      </c>
      <c r="C78" s="46">
        <v>80.999999999998181</v>
      </c>
      <c r="D78" s="46">
        <v>2</v>
      </c>
      <c r="E78" s="46">
        <v>9.4</v>
      </c>
      <c r="F78" s="48">
        <v>40.5</v>
      </c>
      <c r="G78" s="46">
        <v>1</v>
      </c>
      <c r="H78" s="46">
        <v>4.7</v>
      </c>
      <c r="I78" s="46">
        <v>62.580000000001746</v>
      </c>
      <c r="J78" s="46">
        <v>1</v>
      </c>
      <c r="K78" s="46">
        <v>6.9</v>
      </c>
      <c r="L78" s="47">
        <v>40.5</v>
      </c>
      <c r="M78" s="46">
        <v>1</v>
      </c>
      <c r="N78" s="46">
        <v>4.7</v>
      </c>
      <c r="O78" s="46">
        <v>103.02000000000044</v>
      </c>
      <c r="P78" s="46">
        <v>2</v>
      </c>
      <c r="Q78" s="49">
        <v>12.1</v>
      </c>
      <c r="R78" s="46">
        <v>206.15999999999985</v>
      </c>
      <c r="S78" s="46">
        <v>4</v>
      </c>
      <c r="T78" s="46">
        <v>23.1</v>
      </c>
      <c r="U78" s="46">
        <v>103.01999999999862</v>
      </c>
      <c r="V78" s="46">
        <v>2</v>
      </c>
      <c r="W78" s="50">
        <v>11.85</v>
      </c>
      <c r="X78" s="46"/>
      <c r="Y78" s="46"/>
      <c r="Z78" s="46"/>
      <c r="AA78" s="46">
        <v>184.07999999999993</v>
      </c>
      <c r="AB78" s="46">
        <v>4</v>
      </c>
      <c r="AC78" s="46">
        <v>22000000</v>
      </c>
      <c r="AD78" s="46">
        <v>415.92000000000007</v>
      </c>
      <c r="AE78" s="46">
        <v>7</v>
      </c>
      <c r="AF78" s="46">
        <v>48800000</v>
      </c>
      <c r="AG78" s="46">
        <v>228.48000000000047</v>
      </c>
      <c r="AH78" s="46">
        <v>4</v>
      </c>
      <c r="AI78" s="46">
        <v>25800000</v>
      </c>
      <c r="AJ78" s="39">
        <v>40.500000000000909</v>
      </c>
      <c r="AK78" s="39">
        <v>1</v>
      </c>
      <c r="AL78" s="39">
        <v>5300000</v>
      </c>
      <c r="AM78" s="39">
        <v>165.94999999999709</v>
      </c>
      <c r="AN78" s="39">
        <v>3</v>
      </c>
      <c r="AO78" s="39">
        <v>19400000</v>
      </c>
      <c r="AP78" s="37">
        <v>0</v>
      </c>
      <c r="AQ78">
        <v>0</v>
      </c>
      <c r="AR78">
        <v>0</v>
      </c>
      <c r="AS78">
        <v>62.580000000001746</v>
      </c>
      <c r="AT78">
        <v>1</v>
      </c>
      <c r="AU78">
        <v>7500000</v>
      </c>
      <c r="AV78">
        <v>0</v>
      </c>
      <c r="AW78">
        <v>0</v>
      </c>
      <c r="AX78">
        <v>0</v>
      </c>
      <c r="AY78" s="33"/>
      <c r="AZ78" s="33"/>
      <c r="BA78" s="33"/>
      <c r="BB78" s="33">
        <v>103.20000000000073</v>
      </c>
      <c r="BC78" s="33">
        <v>2</v>
      </c>
      <c r="BD78" s="33">
        <v>12600000</v>
      </c>
      <c r="BE78" s="34">
        <v>80.999999999998181</v>
      </c>
      <c r="BF78" s="34">
        <v>2</v>
      </c>
      <c r="BG78" s="34">
        <v>11400000</v>
      </c>
      <c r="BH78" s="35">
        <v>103.02000000000044</v>
      </c>
      <c r="BI78" s="33">
        <v>2</v>
      </c>
      <c r="BJ78" s="35">
        <v>13800000</v>
      </c>
      <c r="BK78" s="36">
        <v>125.14999999999873</v>
      </c>
      <c r="BL78" s="36">
        <v>2</v>
      </c>
      <c r="BM78" s="36">
        <v>15500000</v>
      </c>
      <c r="BN78" s="33">
        <v>40.500000000000909</v>
      </c>
      <c r="BO78" s="33">
        <v>1</v>
      </c>
      <c r="BP78" s="33">
        <v>5900000</v>
      </c>
      <c r="BQ78" s="33"/>
      <c r="BR78" s="33"/>
      <c r="BS78" s="33"/>
      <c r="BT78" s="37"/>
      <c r="BW78">
        <v>62.519999999998618</v>
      </c>
      <c r="BX78">
        <v>1</v>
      </c>
      <c r="BY78">
        <v>8600000</v>
      </c>
      <c r="BZ78" s="120"/>
      <c r="CA78" s="120">
        <f t="shared" si="65"/>
        <v>2</v>
      </c>
      <c r="CB78" s="120">
        <f t="shared" si="66"/>
        <v>1</v>
      </c>
      <c r="CC78" s="120">
        <f t="shared" si="67"/>
        <v>1</v>
      </c>
      <c r="CD78" s="120">
        <f t="shared" si="85"/>
        <v>1</v>
      </c>
      <c r="CE78" s="120">
        <f t="shared" si="68"/>
        <v>2</v>
      </c>
      <c r="CF78" s="120">
        <f t="shared" si="58"/>
        <v>4</v>
      </c>
      <c r="CG78" s="120">
        <f t="shared" si="69"/>
        <v>2</v>
      </c>
      <c r="CH78" s="120">
        <f t="shared" si="70"/>
        <v>0</v>
      </c>
      <c r="CI78" s="120">
        <f>AB78</f>
        <v>4</v>
      </c>
      <c r="CJ78" s="120">
        <f>AE78</f>
        <v>7</v>
      </c>
      <c r="CK78" s="120">
        <f t="shared" si="84"/>
        <v>4</v>
      </c>
      <c r="CL78" s="120">
        <f>AK78</f>
        <v>1</v>
      </c>
      <c r="CM78" s="120">
        <f>AN78</f>
        <v>3</v>
      </c>
      <c r="CN78" s="120">
        <f t="shared" si="61"/>
        <v>0</v>
      </c>
      <c r="CO78" s="120">
        <f>AT78</f>
        <v>1</v>
      </c>
      <c r="CP78" s="120">
        <f t="shared" si="63"/>
        <v>0</v>
      </c>
      <c r="CQ78" s="120">
        <f t="shared" si="73"/>
        <v>0</v>
      </c>
      <c r="CR78" s="120">
        <f>BC78</f>
        <v>2</v>
      </c>
      <c r="CS78" s="120">
        <f>BF78</f>
        <v>2</v>
      </c>
      <c r="CT78" s="120">
        <f t="shared" si="86"/>
        <v>2</v>
      </c>
      <c r="CU78" s="120">
        <f t="shared" si="75"/>
        <v>2</v>
      </c>
      <c r="CV78" s="120">
        <f t="shared" si="76"/>
        <v>1</v>
      </c>
      <c r="CW78" s="120">
        <f t="shared" si="77"/>
        <v>0</v>
      </c>
      <c r="CX78" s="120">
        <f t="shared" si="78"/>
        <v>0</v>
      </c>
      <c r="CY78">
        <f t="shared" si="79"/>
        <v>1</v>
      </c>
      <c r="CZ78" s="120">
        <f t="shared" si="80"/>
        <v>30</v>
      </c>
      <c r="DA78" s="120">
        <f t="shared" si="81"/>
        <v>11</v>
      </c>
      <c r="DB78" s="134">
        <f t="shared" si="82"/>
        <v>2.8055737398297951E-3</v>
      </c>
      <c r="DC78" s="134">
        <f t="shared" si="83"/>
        <v>1.8106995884773663E-3</v>
      </c>
    </row>
    <row r="79" spans="1:107" x14ac:dyDescent="0.25">
      <c r="A79" s="118" t="s">
        <v>107</v>
      </c>
      <c r="B79" s="118" t="s">
        <v>161</v>
      </c>
      <c r="C79" s="46"/>
      <c r="D79" s="46"/>
      <c r="E79" s="46"/>
      <c r="F79" s="48"/>
      <c r="G79" s="46"/>
      <c r="H79" s="46"/>
      <c r="I79" s="46"/>
      <c r="J79" s="46"/>
      <c r="K79" s="46"/>
      <c r="L79" s="47"/>
      <c r="M79" s="46"/>
      <c r="N79" s="46"/>
      <c r="O79" s="46"/>
      <c r="P79" s="46"/>
      <c r="Q79" s="49"/>
      <c r="R79" s="46"/>
      <c r="S79" s="46"/>
      <c r="T79" s="46"/>
      <c r="U79" s="46"/>
      <c r="V79" s="46"/>
      <c r="W79" s="50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39"/>
      <c r="AK79" s="39"/>
      <c r="AL79" s="39"/>
      <c r="AM79" s="39"/>
      <c r="AN79" s="39"/>
      <c r="AO79" s="39"/>
      <c r="AP79" s="37"/>
      <c r="AY79" s="33"/>
      <c r="AZ79" s="33"/>
      <c r="BA79" s="33"/>
      <c r="BB79" s="33"/>
      <c r="BC79" s="33"/>
      <c r="BD79" s="33"/>
      <c r="BE79" s="34"/>
      <c r="BF79" s="34"/>
      <c r="BG79" s="34"/>
      <c r="BH79" s="35"/>
      <c r="BI79" s="33"/>
      <c r="BJ79" s="35"/>
      <c r="BK79" s="36"/>
      <c r="BL79" s="36"/>
      <c r="BM79" s="36"/>
      <c r="BN79" s="33"/>
      <c r="BO79" s="33"/>
      <c r="BP79" s="33"/>
      <c r="BQ79" s="33"/>
      <c r="BR79" s="33"/>
      <c r="BS79" s="33"/>
      <c r="BT79" s="37"/>
      <c r="BW79">
        <v>63.899999999999984</v>
      </c>
      <c r="BX79">
        <v>1</v>
      </c>
      <c r="BY79">
        <v>7795800</v>
      </c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  <c r="CX79" s="120"/>
      <c r="CY79">
        <f t="shared" si="79"/>
        <v>1</v>
      </c>
      <c r="CZ79" s="120">
        <f t="shared" si="80"/>
        <v>0</v>
      </c>
      <c r="DA79" s="120">
        <f t="shared" si="81"/>
        <v>1</v>
      </c>
      <c r="DB79" s="134">
        <f t="shared" si="82"/>
        <v>0</v>
      </c>
      <c r="DC79" s="134">
        <f t="shared" si="83"/>
        <v>1.646090534979424E-4</v>
      </c>
    </row>
    <row r="80" spans="1:107" x14ac:dyDescent="0.25">
      <c r="A80" s="81" t="s">
        <v>108</v>
      </c>
      <c r="B80" s="81" t="s">
        <v>158</v>
      </c>
      <c r="C80" s="46"/>
      <c r="D80" s="46"/>
      <c r="E80" s="46"/>
      <c r="F80" s="48"/>
      <c r="G80" s="46"/>
      <c r="H80" s="46"/>
      <c r="I80" s="46"/>
      <c r="J80" s="46"/>
      <c r="K80" s="46"/>
      <c r="L80" s="47"/>
      <c r="M80" s="46"/>
      <c r="N80" s="46"/>
      <c r="O80" s="46"/>
      <c r="P80" s="46"/>
      <c r="Q80" s="49"/>
      <c r="R80" s="46"/>
      <c r="S80" s="46"/>
      <c r="T80" s="46"/>
      <c r="U80" s="46"/>
      <c r="V80" s="46"/>
      <c r="W80" s="50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39"/>
      <c r="AK80" s="39"/>
      <c r="AL80" s="39"/>
      <c r="AM80" s="39"/>
      <c r="AN80" s="39"/>
      <c r="AO80" s="39"/>
      <c r="AP80" s="37"/>
      <c r="AY80" s="33"/>
      <c r="AZ80" s="33"/>
      <c r="BA80" s="33"/>
      <c r="BB80" s="33"/>
      <c r="BC80" s="33"/>
      <c r="BD80" s="33"/>
      <c r="BE80" s="34"/>
      <c r="BF80" s="34"/>
      <c r="BG80" s="34"/>
      <c r="BH80" s="35"/>
      <c r="BI80" s="33"/>
      <c r="BJ80" s="35"/>
      <c r="BK80" s="36"/>
      <c r="BL80" s="36"/>
      <c r="BM80" s="36"/>
      <c r="BN80" s="33"/>
      <c r="BO80" s="33"/>
      <c r="BP80" s="33"/>
      <c r="BQ80" s="33"/>
      <c r="BR80" s="33"/>
      <c r="BS80" s="33"/>
      <c r="BT80" s="37"/>
      <c r="BW80">
        <v>225.47999999999976</v>
      </c>
      <c r="BX80">
        <v>4</v>
      </c>
      <c r="BY80">
        <v>28281000</v>
      </c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>
        <f>CT80*CS81</f>
        <v>2092</v>
      </c>
      <c r="CT80" s="168">
        <f>CN81/CS81</f>
        <v>1.7758913412563668</v>
      </c>
      <c r="CU80" s="109">
        <f>100%-CU81</f>
        <v>0.43690248565965584</v>
      </c>
      <c r="CV80" s="109">
        <f>100%-CV81</f>
        <v>0.15384615384615385</v>
      </c>
      <c r="CW80" s="120"/>
      <c r="CX80" s="120"/>
      <c r="CY80">
        <f t="shared" si="79"/>
        <v>4</v>
      </c>
      <c r="CZ80" s="120">
        <f t="shared" si="80"/>
        <v>0</v>
      </c>
      <c r="DA80" s="120">
        <f t="shared" si="81"/>
        <v>2098.3666399807621</v>
      </c>
      <c r="DB80" s="134">
        <f t="shared" si="82"/>
        <v>0</v>
      </c>
      <c r="DC80" s="134">
        <f t="shared" si="83"/>
        <v>0.3454101464988909</v>
      </c>
    </row>
    <row r="81" spans="1:107" x14ac:dyDescent="0.25">
      <c r="A81" s="81" t="s">
        <v>109</v>
      </c>
      <c r="B81" s="81" t="s">
        <v>154</v>
      </c>
      <c r="C81" s="46"/>
      <c r="D81" s="46"/>
      <c r="E81" s="46"/>
      <c r="F81" s="48"/>
      <c r="G81" s="46"/>
      <c r="H81" s="46"/>
      <c r="I81" s="46"/>
      <c r="J81" s="46"/>
      <c r="K81" s="46"/>
      <c r="L81" s="47"/>
      <c r="M81" s="46"/>
      <c r="N81" s="46"/>
      <c r="O81" s="46"/>
      <c r="P81" s="46"/>
      <c r="Q81" s="49"/>
      <c r="R81" s="46"/>
      <c r="S81" s="46"/>
      <c r="T81" s="46"/>
      <c r="U81" s="46"/>
      <c r="V81" s="46"/>
      <c r="W81" s="50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39"/>
      <c r="AK81" s="39"/>
      <c r="AL81" s="39"/>
      <c r="AM81" s="39"/>
      <c r="AN81" s="39"/>
      <c r="AO81" s="39"/>
      <c r="AP81" s="37"/>
      <c r="AY81" s="33"/>
      <c r="AZ81" s="33"/>
      <c r="BA81" s="33"/>
      <c r="BB81" s="33"/>
      <c r="BC81" s="33"/>
      <c r="BD81" s="33"/>
      <c r="BE81" s="34"/>
      <c r="BF81" s="34"/>
      <c r="BG81" s="34"/>
      <c r="BH81" s="35"/>
      <c r="BI81" s="33"/>
      <c r="BJ81" s="35"/>
      <c r="BK81" s="36"/>
      <c r="BL81" s="36"/>
      <c r="BM81" s="36"/>
      <c r="BN81" s="33"/>
      <c r="BO81" s="33"/>
      <c r="BP81" s="33"/>
      <c r="BQ81" s="33"/>
      <c r="BR81" s="33"/>
      <c r="BS81" s="33"/>
      <c r="BT81" s="37"/>
      <c r="BW81">
        <v>585.43000000000006</v>
      </c>
      <c r="BX81">
        <v>10</v>
      </c>
      <c r="BY81">
        <v>105800000</v>
      </c>
      <c r="BZ81" s="120"/>
      <c r="CA81" s="120"/>
      <c r="CB81" s="128">
        <f>CB82+CC82+CD82+CE82</f>
        <v>1778</v>
      </c>
      <c r="CC81" s="128">
        <f>CB8+CC8+CD8+CE8</f>
        <v>157</v>
      </c>
      <c r="CD81" s="128"/>
      <c r="CE81" s="128"/>
      <c r="CF81" s="120"/>
      <c r="CG81" s="120"/>
      <c r="CH81" s="120"/>
      <c r="CI81" s="120"/>
      <c r="CJ81" s="120"/>
      <c r="CK81" s="120"/>
      <c r="CL81" s="120"/>
      <c r="CM81" s="120"/>
      <c r="CN81" s="128">
        <f>CN82+CO82+CP82+CQ82</f>
        <v>2092</v>
      </c>
      <c r="CO81" s="128">
        <f>CN8+CO8+CP8+CQ8</f>
        <v>104</v>
      </c>
      <c r="CP81" s="128"/>
      <c r="CQ81" s="128"/>
      <c r="CR81" s="120"/>
      <c r="CS81" s="120">
        <v>1178</v>
      </c>
      <c r="CT81" s="120">
        <v>88</v>
      </c>
      <c r="CU81" s="109">
        <f>CS81/CN81</f>
        <v>0.56309751434034416</v>
      </c>
      <c r="CV81" s="109">
        <f>CT81/CO81</f>
        <v>0.84615384615384615</v>
      </c>
      <c r="CW81" s="109"/>
      <c r="CX81" s="109"/>
      <c r="CY81">
        <f t="shared" si="79"/>
        <v>10</v>
      </c>
      <c r="CZ81" s="120">
        <f t="shared" si="80"/>
        <v>1935</v>
      </c>
      <c r="DA81" s="120">
        <f t="shared" si="81"/>
        <v>3473.4092513604942</v>
      </c>
      <c r="DB81" s="134">
        <f t="shared" si="82"/>
        <v>0.18095950621902179</v>
      </c>
      <c r="DC81" s="134">
        <f t="shared" si="83"/>
        <v>0.57175460927744759</v>
      </c>
    </row>
    <row r="82" spans="1:107" x14ac:dyDescent="0.25">
      <c r="A82" s="102" t="s">
        <v>105</v>
      </c>
      <c r="B82" s="102" t="s">
        <v>105</v>
      </c>
      <c r="BZ82" s="121"/>
      <c r="CA82" s="121">
        <f t="shared" ref="CA82:CX82" si="87">SUM(CA3:CA78)</f>
        <v>1533</v>
      </c>
      <c r="CB82" s="121">
        <f t="shared" si="87"/>
        <v>275</v>
      </c>
      <c r="CC82" s="121">
        <f t="shared" si="87"/>
        <v>379</v>
      </c>
      <c r="CD82" s="121">
        <f t="shared" si="87"/>
        <v>598</v>
      </c>
      <c r="CE82" s="121">
        <f t="shared" si="87"/>
        <v>526</v>
      </c>
      <c r="CF82" s="121">
        <f t="shared" si="87"/>
        <v>771</v>
      </c>
      <c r="CG82" s="121">
        <f t="shared" si="87"/>
        <v>805</v>
      </c>
      <c r="CH82" s="121">
        <f t="shared" si="87"/>
        <v>868</v>
      </c>
      <c r="CI82" s="121">
        <f t="shared" si="87"/>
        <v>1282</v>
      </c>
      <c r="CJ82" s="121">
        <f t="shared" si="87"/>
        <v>1692</v>
      </c>
      <c r="CK82" s="121">
        <f t="shared" si="87"/>
        <v>1290</v>
      </c>
      <c r="CL82" s="121">
        <f t="shared" si="87"/>
        <v>1180</v>
      </c>
      <c r="CM82" s="121">
        <f t="shared" si="87"/>
        <v>1027</v>
      </c>
      <c r="CN82" s="121">
        <f t="shared" si="87"/>
        <v>642</v>
      </c>
      <c r="CO82" s="121">
        <f t="shared" si="87"/>
        <v>444</v>
      </c>
      <c r="CP82" s="121">
        <f t="shared" si="87"/>
        <v>523</v>
      </c>
      <c r="CQ82" s="121">
        <f t="shared" si="87"/>
        <v>483</v>
      </c>
      <c r="CR82" s="121">
        <f t="shared" si="87"/>
        <v>592</v>
      </c>
      <c r="CS82" s="121">
        <f t="shared" si="87"/>
        <v>931</v>
      </c>
      <c r="CT82" s="121">
        <f t="shared" si="87"/>
        <v>284</v>
      </c>
      <c r="CU82" s="121">
        <f t="shared" si="87"/>
        <v>322</v>
      </c>
      <c r="CV82" s="121">
        <f t="shared" si="87"/>
        <v>652</v>
      </c>
      <c r="CW82" s="121">
        <f t="shared" si="87"/>
        <v>502</v>
      </c>
      <c r="CX82" s="121">
        <f t="shared" si="87"/>
        <v>387</v>
      </c>
      <c r="CY82" s="121">
        <f>SUM(CY3:CY81)</f>
        <v>313</v>
      </c>
      <c r="CZ82" s="120">
        <f t="shared" si="80"/>
        <v>10693</v>
      </c>
      <c r="DA82" s="120">
        <f t="shared" si="81"/>
        <v>6075</v>
      </c>
      <c r="DB82" s="134">
        <f t="shared" si="82"/>
        <v>1</v>
      </c>
      <c r="DC82" s="134">
        <f t="shared" si="83"/>
        <v>1</v>
      </c>
    </row>
    <row r="83" spans="1:107" x14ac:dyDescent="0.25">
      <c r="A83" s="131" t="s">
        <v>103</v>
      </c>
      <c r="B83" s="131" t="s">
        <v>103</v>
      </c>
      <c r="CB83" s="132">
        <f t="shared" ref="CB83:CY83" si="88">CB38+CB34+CB9+CB7+CB5+CB4+CB3</f>
        <v>72</v>
      </c>
      <c r="CC83" s="132">
        <f t="shared" si="88"/>
        <v>84</v>
      </c>
      <c r="CD83" s="132">
        <f t="shared" si="88"/>
        <v>137</v>
      </c>
      <c r="CE83" s="132">
        <f t="shared" si="88"/>
        <v>109</v>
      </c>
      <c r="CF83" s="132">
        <f t="shared" si="88"/>
        <v>167</v>
      </c>
      <c r="CG83" s="132">
        <f t="shared" si="88"/>
        <v>208</v>
      </c>
      <c r="CH83" s="132">
        <f t="shared" si="88"/>
        <v>300</v>
      </c>
      <c r="CI83" s="132">
        <f t="shared" si="88"/>
        <v>408</v>
      </c>
      <c r="CJ83" s="132">
        <f t="shared" si="88"/>
        <v>408</v>
      </c>
      <c r="CK83" s="132">
        <f t="shared" si="88"/>
        <v>376</v>
      </c>
      <c r="CL83" s="132">
        <f t="shared" si="88"/>
        <v>385</v>
      </c>
      <c r="CM83" s="132">
        <f t="shared" si="88"/>
        <v>397</v>
      </c>
      <c r="CN83" s="132">
        <f t="shared" si="88"/>
        <v>184</v>
      </c>
      <c r="CO83" s="132">
        <f t="shared" si="88"/>
        <v>152</v>
      </c>
      <c r="CP83" s="132">
        <f t="shared" si="88"/>
        <v>227</v>
      </c>
      <c r="CQ83" s="132">
        <f t="shared" si="88"/>
        <v>219</v>
      </c>
      <c r="CR83" s="132">
        <f t="shared" si="88"/>
        <v>260</v>
      </c>
      <c r="CS83" s="132">
        <f t="shared" si="88"/>
        <v>460</v>
      </c>
      <c r="CT83" s="132">
        <f t="shared" si="88"/>
        <v>138</v>
      </c>
      <c r="CU83" s="132">
        <f t="shared" si="88"/>
        <v>165</v>
      </c>
      <c r="CV83" s="132">
        <f t="shared" si="88"/>
        <v>173</v>
      </c>
      <c r="CW83" s="132">
        <f t="shared" si="88"/>
        <v>258</v>
      </c>
      <c r="CX83" s="132">
        <f t="shared" si="88"/>
        <v>224</v>
      </c>
      <c r="CY83" s="132">
        <f t="shared" si="88"/>
        <v>125</v>
      </c>
      <c r="CZ83" s="120">
        <f t="shared" si="80"/>
        <v>3051</v>
      </c>
      <c r="DB83" s="134"/>
      <c r="DC83" s="134"/>
    </row>
    <row r="84" spans="1:107" x14ac:dyDescent="0.25">
      <c r="A84" s="131" t="s">
        <v>104</v>
      </c>
      <c r="B84" s="131" t="s">
        <v>104</v>
      </c>
      <c r="CB84" s="133">
        <f t="shared" ref="CB84:CY84" si="89">CB49+CB19+CB17+CB16+CB13+CB10+CB11</f>
        <v>17</v>
      </c>
      <c r="CC84" s="133">
        <f t="shared" si="89"/>
        <v>62</v>
      </c>
      <c r="CD84" s="133">
        <f t="shared" si="89"/>
        <v>56</v>
      </c>
      <c r="CE84" s="133">
        <f t="shared" si="89"/>
        <v>49</v>
      </c>
      <c r="CF84" s="133">
        <f t="shared" si="89"/>
        <v>122</v>
      </c>
      <c r="CG84" s="133">
        <f t="shared" si="89"/>
        <v>96</v>
      </c>
      <c r="CH84" s="133">
        <f t="shared" si="89"/>
        <v>152</v>
      </c>
      <c r="CI84" s="133">
        <f t="shared" si="89"/>
        <v>224</v>
      </c>
      <c r="CJ84" s="133">
        <f t="shared" si="89"/>
        <v>243</v>
      </c>
      <c r="CK84" s="133">
        <f t="shared" si="89"/>
        <v>158</v>
      </c>
      <c r="CL84" s="133">
        <f t="shared" si="89"/>
        <v>246</v>
      </c>
      <c r="CM84" s="133">
        <f t="shared" si="89"/>
        <v>216</v>
      </c>
      <c r="CN84" s="133">
        <f t="shared" si="89"/>
        <v>235</v>
      </c>
      <c r="CO84" s="133">
        <f t="shared" si="89"/>
        <v>139</v>
      </c>
      <c r="CP84" s="133">
        <f t="shared" si="89"/>
        <v>130</v>
      </c>
      <c r="CQ84" s="133">
        <f t="shared" si="89"/>
        <v>124</v>
      </c>
      <c r="CR84" s="133">
        <f t="shared" si="89"/>
        <v>108</v>
      </c>
      <c r="CS84" s="133">
        <f t="shared" si="89"/>
        <v>176</v>
      </c>
      <c r="CT84" s="133">
        <f t="shared" si="89"/>
        <v>44</v>
      </c>
      <c r="CU84" s="133">
        <f t="shared" si="89"/>
        <v>47</v>
      </c>
      <c r="CV84" s="133">
        <f t="shared" si="89"/>
        <v>92</v>
      </c>
      <c r="CW84" s="133">
        <f t="shared" si="89"/>
        <v>74</v>
      </c>
      <c r="CX84" s="133">
        <f t="shared" si="89"/>
        <v>62</v>
      </c>
      <c r="CY84" s="133">
        <f t="shared" si="89"/>
        <v>45</v>
      </c>
      <c r="CZ84" s="120">
        <f t="shared" si="80"/>
        <v>1641</v>
      </c>
      <c r="DB84" s="134"/>
      <c r="DC84" s="134"/>
    </row>
    <row r="85" spans="1:107" x14ac:dyDescent="0.25">
      <c r="A85" s="131" t="s">
        <v>32</v>
      </c>
      <c r="B85" s="131" t="s">
        <v>32</v>
      </c>
      <c r="CB85" s="133">
        <f t="shared" ref="CB85:CY85" si="90">CB8</f>
        <v>20</v>
      </c>
      <c r="CC85" s="133">
        <f t="shared" si="90"/>
        <v>41</v>
      </c>
      <c r="CD85" s="133">
        <f t="shared" si="90"/>
        <v>53</v>
      </c>
      <c r="CE85" s="133">
        <f t="shared" si="90"/>
        <v>43</v>
      </c>
      <c r="CF85" s="133">
        <f t="shared" si="90"/>
        <v>31</v>
      </c>
      <c r="CG85" s="133">
        <f t="shared" si="90"/>
        <v>34</v>
      </c>
      <c r="CH85" s="133">
        <f t="shared" si="90"/>
        <v>31</v>
      </c>
      <c r="CI85" s="133">
        <f t="shared" si="90"/>
        <v>40</v>
      </c>
      <c r="CJ85" s="133">
        <f t="shared" si="90"/>
        <v>98</v>
      </c>
      <c r="CK85" s="133">
        <f t="shared" si="90"/>
        <v>20</v>
      </c>
      <c r="CL85" s="133">
        <f t="shared" si="90"/>
        <v>59</v>
      </c>
      <c r="CM85" s="133">
        <f t="shared" si="90"/>
        <v>44</v>
      </c>
      <c r="CN85" s="133">
        <f t="shared" si="90"/>
        <v>25</v>
      </c>
      <c r="CO85" s="133">
        <f t="shared" si="90"/>
        <v>14</v>
      </c>
      <c r="CP85" s="133">
        <f t="shared" si="90"/>
        <v>37</v>
      </c>
      <c r="CQ85" s="133">
        <f t="shared" si="90"/>
        <v>28</v>
      </c>
      <c r="CR85" s="133">
        <f t="shared" si="90"/>
        <v>40</v>
      </c>
      <c r="CS85" s="133">
        <f t="shared" si="90"/>
        <v>57</v>
      </c>
      <c r="CT85" s="133">
        <f t="shared" si="90"/>
        <v>16</v>
      </c>
      <c r="CU85" s="133">
        <f t="shared" si="90"/>
        <v>20</v>
      </c>
      <c r="CV85" s="133">
        <f t="shared" si="90"/>
        <v>12</v>
      </c>
      <c r="CW85" s="133">
        <f t="shared" si="90"/>
        <v>38</v>
      </c>
      <c r="CX85" s="133">
        <f t="shared" si="90"/>
        <v>17</v>
      </c>
      <c r="CY85" s="133">
        <f t="shared" si="90"/>
        <v>23</v>
      </c>
      <c r="CZ85" s="120">
        <f t="shared" si="80"/>
        <v>514</v>
      </c>
      <c r="DB85" s="134"/>
      <c r="DC85" s="134"/>
    </row>
    <row r="86" spans="1:107" x14ac:dyDescent="0.25">
      <c r="CX86" s="130"/>
      <c r="CZ86" s="120">
        <f t="shared" si="80"/>
        <v>0</v>
      </c>
      <c r="DB86" s="134"/>
      <c r="DC86" s="134"/>
    </row>
    <row r="87" spans="1:107" x14ac:dyDescent="0.25">
      <c r="BZ87" s="134"/>
      <c r="CA87" s="134">
        <f t="shared" ref="CA87:DC87" si="91">CA8/CA82</f>
        <v>3.0006523157208087E-2</v>
      </c>
      <c r="CB87" s="134">
        <f t="shared" si="91"/>
        <v>7.2727272727272724E-2</v>
      </c>
      <c r="CC87" s="134">
        <f t="shared" si="91"/>
        <v>0.10817941952506596</v>
      </c>
      <c r="CD87" s="134">
        <f t="shared" si="91"/>
        <v>8.8628762541806017E-2</v>
      </c>
      <c r="CE87" s="134">
        <f t="shared" si="91"/>
        <v>8.17490494296578E-2</v>
      </c>
      <c r="CF87" s="134">
        <f t="shared" si="91"/>
        <v>4.0207522697795074E-2</v>
      </c>
      <c r="CG87" s="134">
        <f t="shared" si="91"/>
        <v>4.2236024844720499E-2</v>
      </c>
      <c r="CH87" s="134">
        <f t="shared" si="91"/>
        <v>3.5714285714285712E-2</v>
      </c>
      <c r="CI87" s="134">
        <f t="shared" si="91"/>
        <v>3.1201248049921998E-2</v>
      </c>
      <c r="CJ87" s="134">
        <f t="shared" si="91"/>
        <v>5.7919621749408984E-2</v>
      </c>
      <c r="CK87" s="134">
        <f t="shared" si="91"/>
        <v>1.5503875968992248E-2</v>
      </c>
      <c r="CL87" s="134">
        <f t="shared" si="91"/>
        <v>0.05</v>
      </c>
      <c r="CM87" s="134">
        <f t="shared" si="91"/>
        <v>4.2843232716650435E-2</v>
      </c>
      <c r="CN87" s="134">
        <f t="shared" si="91"/>
        <v>3.8940809968847349E-2</v>
      </c>
      <c r="CO87" s="134">
        <f t="shared" si="91"/>
        <v>3.1531531531531529E-2</v>
      </c>
      <c r="CP87" s="134">
        <f t="shared" si="91"/>
        <v>7.0745697896749518E-2</v>
      </c>
      <c r="CQ87" s="134">
        <f t="shared" si="91"/>
        <v>5.7971014492753624E-2</v>
      </c>
      <c r="CR87" s="134">
        <f t="shared" si="91"/>
        <v>6.7567567567567571E-2</v>
      </c>
      <c r="CS87" s="134">
        <f t="shared" si="91"/>
        <v>6.1224489795918366E-2</v>
      </c>
      <c r="CT87" s="134">
        <f t="shared" si="91"/>
        <v>5.6338028169014086E-2</v>
      </c>
      <c r="CU87" s="134">
        <f t="shared" si="91"/>
        <v>6.2111801242236024E-2</v>
      </c>
      <c r="CV87" s="134">
        <f t="shared" si="91"/>
        <v>1.8404907975460124E-2</v>
      </c>
      <c r="CW87" s="134">
        <f t="shared" si="91"/>
        <v>7.5697211155378488E-2</v>
      </c>
      <c r="CX87" s="134">
        <f t="shared" si="91"/>
        <v>4.3927648578811367E-2</v>
      </c>
      <c r="CY87" s="134">
        <f t="shared" si="91"/>
        <v>7.3482428115015971E-2</v>
      </c>
      <c r="CZ87" s="134">
        <f t="shared" si="91"/>
        <v>4.8068830075750489E-2</v>
      </c>
      <c r="DA87" s="134">
        <f t="shared" si="91"/>
        <v>5.3827160493827159E-2</v>
      </c>
      <c r="DB87" s="134">
        <f t="shared" si="91"/>
        <v>4.8068830075750489E-2</v>
      </c>
      <c r="DC87" s="134">
        <f t="shared" si="91"/>
        <v>5.3827160493827159E-2</v>
      </c>
    </row>
  </sheetData>
  <autoFilter ref="B1:CW86" xr:uid="{9B5333EC-F820-474C-B1E1-BA88AE82C92A}"/>
  <conditionalFormatting sqref="AM3:AM67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2D5C-37A5-465D-BCF0-1D78C70BE765}">
  <dimension ref="A1:U71"/>
  <sheetViews>
    <sheetView zoomScale="85" zoomScaleNormal="85" workbookViewId="0">
      <selection activeCell="D9" sqref="D9"/>
    </sheetView>
  </sheetViews>
  <sheetFormatPr defaultRowHeight="15" x14ac:dyDescent="0.25"/>
  <cols>
    <col min="1" max="1" width="30.28515625" bestFit="1" customWidth="1"/>
    <col min="2" max="5" width="9.140625" style="36"/>
    <col min="6" max="6" width="11.85546875" style="151" customWidth="1"/>
    <col min="7" max="7" width="12.28515625" style="151" customWidth="1"/>
    <col min="8" max="8" width="11.7109375" style="151" customWidth="1"/>
    <col min="9" max="9" width="17.5703125" style="36" customWidth="1"/>
    <col min="10" max="10" width="14.85546875" style="36" customWidth="1"/>
    <col min="11" max="11" width="21.42578125" style="36" customWidth="1"/>
    <col min="12" max="12" width="9.140625" style="36"/>
    <col min="15" max="15" width="12.140625" bestFit="1" customWidth="1"/>
    <col min="16" max="17" width="10.28515625" bestFit="1" customWidth="1"/>
  </cols>
  <sheetData>
    <row r="1" spans="1:21" x14ac:dyDescent="0.25">
      <c r="A1" s="174" t="s">
        <v>12</v>
      </c>
      <c r="B1" s="173" t="s">
        <v>165</v>
      </c>
      <c r="C1" s="173"/>
      <c r="D1" s="174" t="s">
        <v>181</v>
      </c>
      <c r="E1" s="174" t="s">
        <v>182</v>
      </c>
      <c r="F1" s="176" t="s">
        <v>166</v>
      </c>
      <c r="G1" s="177"/>
      <c r="H1" s="178"/>
      <c r="I1" s="175" t="s">
        <v>178</v>
      </c>
      <c r="J1" s="175" t="s">
        <v>179</v>
      </c>
      <c r="K1" s="175" t="s">
        <v>180</v>
      </c>
      <c r="L1" s="153"/>
      <c r="P1" s="171">
        <v>45627</v>
      </c>
      <c r="Q1" s="172"/>
      <c r="R1" s="172"/>
      <c r="S1" s="172"/>
      <c r="T1" s="172"/>
      <c r="U1" s="172"/>
    </row>
    <row r="2" spans="1:21" x14ac:dyDescent="0.25">
      <c r="A2" s="174"/>
      <c r="B2" s="152">
        <v>2023</v>
      </c>
      <c r="C2" s="152">
        <v>2024</v>
      </c>
      <c r="D2" s="174" t="s">
        <v>181</v>
      </c>
      <c r="E2" s="174" t="s">
        <v>181</v>
      </c>
      <c r="F2" s="152">
        <v>2023</v>
      </c>
      <c r="G2" s="152">
        <v>2024</v>
      </c>
      <c r="H2" s="152" t="s">
        <v>177</v>
      </c>
      <c r="I2" s="175"/>
      <c r="J2" s="175"/>
      <c r="K2" s="175"/>
      <c r="L2" s="153"/>
      <c r="P2" s="84" t="s">
        <v>187</v>
      </c>
      <c r="Q2" s="84" t="s">
        <v>188</v>
      </c>
      <c r="R2" s="84" t="s">
        <v>189</v>
      </c>
      <c r="S2" s="84" t="s">
        <v>192</v>
      </c>
      <c r="T2" s="84" t="s">
        <v>190</v>
      </c>
      <c r="U2" s="84" t="s">
        <v>191</v>
      </c>
    </row>
    <row r="3" spans="1:21" x14ac:dyDescent="0.25">
      <c r="A3" s="149" t="s">
        <v>28</v>
      </c>
      <c r="B3" s="100">
        <v>1031</v>
      </c>
      <c r="C3" s="100">
        <v>798</v>
      </c>
      <c r="D3" s="100">
        <f>C3-B3</f>
        <v>-233</v>
      </c>
      <c r="E3" s="154">
        <f>D3/B3</f>
        <v>-0.22599418040737149</v>
      </c>
      <c r="F3" s="150">
        <v>9.6418217525483962E-2</v>
      </c>
      <c r="G3" s="150">
        <v>0.13135802469135802</v>
      </c>
      <c r="H3" s="150">
        <f>G3-F3</f>
        <v>3.4939807165874054E-2</v>
      </c>
      <c r="I3" s="100">
        <v>1573</v>
      </c>
      <c r="J3" s="100">
        <v>424</v>
      </c>
      <c r="K3" s="100">
        <v>1149</v>
      </c>
      <c r="L3" s="140"/>
      <c r="P3">
        <f>VLOOKUP(A3,штуки!B:BY,75,FALSE)</f>
        <v>30</v>
      </c>
      <c r="Q3">
        <f>VLOOKUP(A3,штуки!B:BY,76,FALSE)</f>
        <v>134306760</v>
      </c>
      <c r="R3">
        <f>VLOOKUP(A3,штуки!B:BY,74,FALSE)</f>
        <v>1213.4499999999898</v>
      </c>
      <c r="S3" s="141">
        <f>Q3/P3/1000000</f>
        <v>4.4768920000000003</v>
      </c>
      <c r="T3" s="141">
        <f>Q3/R3/1000</f>
        <v>110.68174214017976</v>
      </c>
      <c r="U3" s="141">
        <f>R3/P3</f>
        <v>40.448333333332997</v>
      </c>
    </row>
    <row r="4" spans="1:21" x14ac:dyDescent="0.25">
      <c r="A4" s="149" t="s">
        <v>29</v>
      </c>
      <c r="B4" s="100">
        <v>763</v>
      </c>
      <c r="C4" s="100">
        <v>544</v>
      </c>
      <c r="D4" s="100">
        <f t="shared" ref="D4:D67" si="0">C4-B4</f>
        <v>-219</v>
      </c>
      <c r="E4" s="154">
        <f t="shared" ref="E4:E31" si="1">D4/B4</f>
        <v>-0.28702490170380079</v>
      </c>
      <c r="F4" s="150">
        <v>7.1355092116337795E-2</v>
      </c>
      <c r="G4" s="150">
        <v>8.9547325102880659E-2</v>
      </c>
      <c r="H4" s="150">
        <f t="shared" ref="H4:H67" si="2">G4-F4</f>
        <v>1.8192232986542864E-2</v>
      </c>
      <c r="I4" s="100">
        <v>924</v>
      </c>
      <c r="J4" s="100">
        <v>444</v>
      </c>
      <c r="K4" s="100">
        <v>480</v>
      </c>
      <c r="L4" s="140"/>
      <c r="P4">
        <f>VLOOKUP(A4,штуки!B:BY,75,FALSE)</f>
        <v>29</v>
      </c>
      <c r="Q4">
        <f>VLOOKUP(A4,штуки!B:BY,76,FALSE)</f>
        <v>121472386</v>
      </c>
      <c r="R4">
        <f>VLOOKUP(A4,штуки!B:BY,74,FALSE)</f>
        <v>1188.0700000000015</v>
      </c>
      <c r="S4" s="141">
        <f t="shared" ref="S4:S32" si="3">Q4/P4/1000000</f>
        <v>4.1887029655172414</v>
      </c>
      <c r="T4" s="141">
        <f t="shared" ref="T4:T32" si="4">Q4/R4/1000</f>
        <v>102.24345871876223</v>
      </c>
      <c r="U4" s="141">
        <f t="shared" ref="U4:U32" si="5">R4/P4</f>
        <v>40.96793103448281</v>
      </c>
    </row>
    <row r="5" spans="1:21" x14ac:dyDescent="0.25">
      <c r="A5" s="149" t="s">
        <v>125</v>
      </c>
      <c r="B5" s="100">
        <v>43</v>
      </c>
      <c r="C5" s="100">
        <v>438</v>
      </c>
      <c r="D5" s="100">
        <f t="shared" si="0"/>
        <v>395</v>
      </c>
      <c r="E5" s="154">
        <f t="shared" si="1"/>
        <v>9.1860465116279073</v>
      </c>
      <c r="F5" s="150">
        <v>4.0213223604227064E-3</v>
      </c>
      <c r="G5" s="150">
        <v>7.2098765432098769E-2</v>
      </c>
      <c r="H5" s="150">
        <f t="shared" si="2"/>
        <v>6.8077443071676069E-2</v>
      </c>
      <c r="I5" s="100">
        <v>768</v>
      </c>
      <c r="J5" s="100">
        <v>480</v>
      </c>
      <c r="K5" s="100">
        <v>288</v>
      </c>
      <c r="L5" s="140"/>
      <c r="M5" t="s">
        <v>175</v>
      </c>
      <c r="P5">
        <f>VLOOKUP(A5,штуки!B:BY,75,FALSE)</f>
        <v>7</v>
      </c>
      <c r="Q5">
        <f>VLOOKUP(A5,штуки!B:BY,76,FALSE)</f>
        <v>67969450</v>
      </c>
      <c r="R5">
        <f>VLOOKUP(A5,штуки!B:BY,74,FALSE)</f>
        <v>529.07000000000335</v>
      </c>
      <c r="S5" s="141">
        <f t="shared" si="3"/>
        <v>9.7099214285714286</v>
      </c>
      <c r="T5" s="141">
        <f t="shared" si="4"/>
        <v>128.46967320014284</v>
      </c>
      <c r="U5" s="141">
        <f t="shared" si="5"/>
        <v>75.581428571429043</v>
      </c>
    </row>
    <row r="6" spans="1:21" x14ac:dyDescent="0.25">
      <c r="A6" s="149" t="s">
        <v>126</v>
      </c>
      <c r="B6" s="100">
        <v>476</v>
      </c>
      <c r="C6" s="100">
        <v>382</v>
      </c>
      <c r="D6" s="100">
        <f t="shared" si="0"/>
        <v>-94</v>
      </c>
      <c r="E6" s="154">
        <f t="shared" si="1"/>
        <v>-0.19747899159663865</v>
      </c>
      <c r="F6" s="150">
        <v>4.4515103338632747E-2</v>
      </c>
      <c r="G6" s="150">
        <v>6.2880658436213988E-2</v>
      </c>
      <c r="H6" s="150">
        <f t="shared" si="2"/>
        <v>1.836555509758124E-2</v>
      </c>
      <c r="I6" s="100"/>
      <c r="J6" s="100"/>
      <c r="K6" s="100"/>
      <c r="L6" s="140"/>
      <c r="P6">
        <f>VLOOKUP(A6,штуки!B:BY,75,FALSE)</f>
        <v>0</v>
      </c>
      <c r="Q6">
        <f>VLOOKUP(A6,штуки!B:BY,76,FALSE)</f>
        <v>0</v>
      </c>
      <c r="R6">
        <f>VLOOKUP(A6,штуки!B:BY,74,FALSE)</f>
        <v>0</v>
      </c>
      <c r="S6" s="141"/>
      <c r="T6" s="141"/>
      <c r="U6" s="141"/>
    </row>
    <row r="7" spans="1:21" x14ac:dyDescent="0.25">
      <c r="A7" s="149" t="s">
        <v>33</v>
      </c>
      <c r="B7" s="100">
        <v>309</v>
      </c>
      <c r="C7" s="100">
        <v>344</v>
      </c>
      <c r="D7" s="100">
        <f t="shared" si="0"/>
        <v>35</v>
      </c>
      <c r="E7" s="154">
        <f t="shared" si="1"/>
        <v>0.11326860841423948</v>
      </c>
      <c r="F7" s="150">
        <v>2.889740952024689E-2</v>
      </c>
      <c r="G7" s="150">
        <v>5.6625514403292179E-2</v>
      </c>
      <c r="H7" s="150">
        <f t="shared" si="2"/>
        <v>2.772810488304529E-2</v>
      </c>
      <c r="I7" s="100">
        <v>616</v>
      </c>
      <c r="J7" s="100">
        <v>421</v>
      </c>
      <c r="K7" s="100">
        <v>195</v>
      </c>
      <c r="L7" s="140"/>
      <c r="M7" t="s">
        <v>164</v>
      </c>
      <c r="N7" t="s">
        <v>163</v>
      </c>
      <c r="P7">
        <f>VLOOKUP(A7,штуки!B:BY,75,FALSE)</f>
        <v>19</v>
      </c>
      <c r="Q7">
        <f>VLOOKUP(A7,штуки!B:BY,76,FALSE)</f>
        <v>86417400</v>
      </c>
      <c r="R7">
        <f>VLOOKUP(A7,штуки!B:BY,74,FALSE)</f>
        <v>933.70000000000437</v>
      </c>
      <c r="S7" s="141">
        <f t="shared" si="3"/>
        <v>4.5482842105263153</v>
      </c>
      <c r="T7" s="141">
        <f t="shared" si="4"/>
        <v>92.553711042090171</v>
      </c>
      <c r="U7" s="141">
        <f t="shared" si="5"/>
        <v>49.142105263158122</v>
      </c>
    </row>
    <row r="8" spans="1:21" x14ac:dyDescent="0.25">
      <c r="A8" s="149" t="s">
        <v>32</v>
      </c>
      <c r="B8" s="100">
        <v>514</v>
      </c>
      <c r="C8" s="100">
        <v>327</v>
      </c>
      <c r="D8" s="100">
        <f t="shared" si="0"/>
        <v>-187</v>
      </c>
      <c r="E8" s="154">
        <f t="shared" si="1"/>
        <v>-0.36381322957198442</v>
      </c>
      <c r="F8" s="150">
        <v>4.8068830075750489E-2</v>
      </c>
      <c r="G8" s="150">
        <v>5.3827160493827159E-2</v>
      </c>
      <c r="H8" s="150">
        <f t="shared" si="2"/>
        <v>5.7583304180766695E-3</v>
      </c>
      <c r="I8" s="100">
        <v>969</v>
      </c>
      <c r="J8" s="100">
        <v>392</v>
      </c>
      <c r="K8" s="100">
        <v>577</v>
      </c>
      <c r="L8" s="140"/>
      <c r="P8">
        <f>VLOOKUP(A8,штуки!B:BY,75,FALSE)</f>
        <v>23</v>
      </c>
      <c r="Q8">
        <f>VLOOKUP(A8,штуки!B:BY,76,FALSE)</f>
        <v>146771915</v>
      </c>
      <c r="R8">
        <f>VLOOKUP(A8,штуки!B:BY,74,FALSE)</f>
        <v>1130.5999999999949</v>
      </c>
      <c r="S8" s="141">
        <f t="shared" si="3"/>
        <v>6.3813876086956522</v>
      </c>
      <c r="T8" s="141">
        <f t="shared" si="4"/>
        <v>129.81772067928591</v>
      </c>
      <c r="U8" s="141">
        <f t="shared" si="5"/>
        <v>49.156521739130213</v>
      </c>
    </row>
    <row r="9" spans="1:21" x14ac:dyDescent="0.25">
      <c r="A9" s="149" t="s">
        <v>127</v>
      </c>
      <c r="B9" s="100">
        <v>55</v>
      </c>
      <c r="C9" s="100">
        <v>233</v>
      </c>
      <c r="D9" s="100">
        <f t="shared" si="0"/>
        <v>178</v>
      </c>
      <c r="E9" s="154">
        <f t="shared" si="1"/>
        <v>3.2363636363636363</v>
      </c>
      <c r="F9" s="150">
        <v>5.1435518563546249E-3</v>
      </c>
      <c r="G9" s="150">
        <v>3.8353909465020576E-2</v>
      </c>
      <c r="H9" s="150">
        <f t="shared" si="2"/>
        <v>3.3210357608665954E-2</v>
      </c>
      <c r="I9" s="100">
        <v>815</v>
      </c>
      <c r="J9" s="100">
        <v>288</v>
      </c>
      <c r="K9" s="100">
        <v>527</v>
      </c>
      <c r="L9" s="140"/>
      <c r="M9" t="s">
        <v>164</v>
      </c>
      <c r="P9">
        <f>VLOOKUP(A9,штуки!B:BY,75,FALSE)</f>
        <v>0</v>
      </c>
      <c r="Q9">
        <f>VLOOKUP(A9,штуки!B:BY,76,FALSE)</f>
        <v>0</v>
      </c>
      <c r="R9">
        <f>VLOOKUP(A9,штуки!B:BY,74,FALSE)</f>
        <v>0</v>
      </c>
      <c r="S9" s="141"/>
      <c r="T9" s="141"/>
      <c r="U9" s="141"/>
    </row>
    <row r="10" spans="1:21" x14ac:dyDescent="0.25">
      <c r="A10" s="149" t="s">
        <v>128</v>
      </c>
      <c r="B10" s="100">
        <v>54</v>
      </c>
      <c r="C10" s="100">
        <v>231</v>
      </c>
      <c r="D10" s="100">
        <f t="shared" si="0"/>
        <v>177</v>
      </c>
      <c r="E10" s="154">
        <f t="shared" si="1"/>
        <v>3.2777777777777777</v>
      </c>
      <c r="F10" s="150">
        <v>5.0500327316936313E-3</v>
      </c>
      <c r="G10" s="150">
        <v>3.8024691358024693E-2</v>
      </c>
      <c r="H10" s="150">
        <f t="shared" si="2"/>
        <v>3.297465862633106E-2</v>
      </c>
      <c r="I10" s="100">
        <v>1240</v>
      </c>
      <c r="J10" s="100">
        <v>285</v>
      </c>
      <c r="K10" s="100">
        <v>955</v>
      </c>
      <c r="L10" s="140"/>
      <c r="P10">
        <f>VLOOKUP(A10,штуки!B:BY,75,FALSE)</f>
        <v>12</v>
      </c>
      <c r="Q10">
        <f>VLOOKUP(A10,штуки!B:BY,76,FALSE)</f>
        <v>134591610</v>
      </c>
      <c r="R10">
        <f>VLOOKUP(A10,штуки!B:BY,74,FALSE)</f>
        <v>731.27999999998428</v>
      </c>
      <c r="S10" s="141">
        <f t="shared" si="3"/>
        <v>11.2159675</v>
      </c>
      <c r="T10" s="141">
        <f t="shared" si="4"/>
        <v>184.0493518214677</v>
      </c>
      <c r="U10" s="141">
        <f t="shared" si="5"/>
        <v>60.93999999999869</v>
      </c>
    </row>
    <row r="11" spans="1:21" x14ac:dyDescent="0.25">
      <c r="A11" s="149" t="s">
        <v>129</v>
      </c>
      <c r="B11" s="100">
        <v>3</v>
      </c>
      <c r="C11" s="100">
        <v>230</v>
      </c>
      <c r="D11" s="100">
        <f t="shared" si="0"/>
        <v>227</v>
      </c>
      <c r="E11" s="154">
        <f t="shared" si="1"/>
        <v>75.666666666666671</v>
      </c>
      <c r="F11" s="150">
        <v>2.8055737398297953E-4</v>
      </c>
      <c r="G11" s="150">
        <v>3.7860082304526747E-2</v>
      </c>
      <c r="H11" s="150">
        <f t="shared" si="2"/>
        <v>3.757952493054377E-2</v>
      </c>
      <c r="I11" s="100">
        <v>2300</v>
      </c>
      <c r="J11" s="100">
        <v>231</v>
      </c>
      <c r="K11" s="100">
        <v>2069</v>
      </c>
      <c r="L11" s="140"/>
      <c r="M11" t="s">
        <v>163</v>
      </c>
      <c r="N11" t="s">
        <v>174</v>
      </c>
      <c r="P11">
        <f>VLOOKUP(A11,штуки!B:BY,75,FALSE)</f>
        <v>0</v>
      </c>
      <c r="Q11">
        <f>VLOOKUP(A11,штуки!B:BY,76,FALSE)</f>
        <v>0</v>
      </c>
      <c r="R11">
        <f>VLOOKUP(A11,штуки!B:BY,74,FALSE)</f>
        <v>0</v>
      </c>
      <c r="S11" s="141"/>
      <c r="T11" s="141"/>
      <c r="U11" s="141"/>
    </row>
    <row r="12" spans="1:21" x14ac:dyDescent="0.25">
      <c r="A12" s="149" t="s">
        <v>130</v>
      </c>
      <c r="B12" s="100">
        <v>165</v>
      </c>
      <c r="C12" s="100">
        <v>214</v>
      </c>
      <c r="D12" s="100">
        <f t="shared" si="0"/>
        <v>49</v>
      </c>
      <c r="E12" s="154">
        <f t="shared" si="1"/>
        <v>0.29696969696969699</v>
      </c>
      <c r="F12" s="150">
        <v>1.5430655569063874E-2</v>
      </c>
      <c r="G12" s="150">
        <v>3.5226337448559672E-2</v>
      </c>
      <c r="H12" s="150">
        <f t="shared" si="2"/>
        <v>1.9795681879495798E-2</v>
      </c>
      <c r="I12" s="100">
        <v>486</v>
      </c>
      <c r="J12" s="100">
        <v>419</v>
      </c>
      <c r="K12" s="100">
        <v>67</v>
      </c>
      <c r="L12" s="140"/>
      <c r="M12" t="s">
        <v>163</v>
      </c>
      <c r="P12">
        <f>VLOOKUP(A12,штуки!B:BY,75,FALSE)</f>
        <v>4</v>
      </c>
      <c r="Q12">
        <f>VLOOKUP(A12,штуки!B:BY,76,FALSE)</f>
        <v>37762670</v>
      </c>
      <c r="R12">
        <f>VLOOKUP(A12,штуки!B:BY,74,FALSE)</f>
        <v>343.82999999999811</v>
      </c>
      <c r="S12" s="141">
        <f t="shared" si="3"/>
        <v>9.4406675</v>
      </c>
      <c r="T12" s="141">
        <f t="shared" si="4"/>
        <v>109.82947968472851</v>
      </c>
      <c r="U12" s="141">
        <f t="shared" si="5"/>
        <v>85.957499999999527</v>
      </c>
    </row>
    <row r="13" spans="1:21" x14ac:dyDescent="0.25">
      <c r="A13" s="149" t="s">
        <v>131</v>
      </c>
      <c r="B13" s="100">
        <v>259</v>
      </c>
      <c r="C13" s="100">
        <v>171</v>
      </c>
      <c r="D13" s="100">
        <f t="shared" si="0"/>
        <v>-88</v>
      </c>
      <c r="E13" s="154">
        <f t="shared" si="1"/>
        <v>-0.33976833976833976</v>
      </c>
      <c r="F13" s="150">
        <v>2.4221453287197232E-2</v>
      </c>
      <c r="G13" s="150">
        <v>2.8148148148148148E-2</v>
      </c>
      <c r="H13" s="150">
        <f t="shared" si="2"/>
        <v>3.9266948609509161E-3</v>
      </c>
      <c r="I13" s="100">
        <v>788</v>
      </c>
      <c r="J13" s="100">
        <v>457</v>
      </c>
      <c r="K13" s="100">
        <v>331</v>
      </c>
      <c r="L13" s="140"/>
      <c r="M13" t="s">
        <v>163</v>
      </c>
      <c r="N13" t="s">
        <v>175</v>
      </c>
      <c r="P13">
        <f>VLOOKUP(A13,штуки!B:BY,75,FALSE)</f>
        <v>10</v>
      </c>
      <c r="Q13">
        <f>VLOOKUP(A13,штуки!B:BY,76,FALSE)</f>
        <v>91527000</v>
      </c>
      <c r="R13">
        <f>VLOOKUP(A13,штуки!B:BY,74,FALSE)</f>
        <v>671.22999999998865</v>
      </c>
      <c r="S13" s="141">
        <f t="shared" si="3"/>
        <v>9.1526999999999994</v>
      </c>
      <c r="T13" s="141">
        <f t="shared" si="4"/>
        <v>136.35713540813364</v>
      </c>
      <c r="U13" s="141">
        <f t="shared" si="5"/>
        <v>67.122999999998868</v>
      </c>
    </row>
    <row r="14" spans="1:21" x14ac:dyDescent="0.25">
      <c r="A14" s="149" t="s">
        <v>132</v>
      </c>
      <c r="B14" s="100">
        <v>470</v>
      </c>
      <c r="C14" s="100">
        <v>153</v>
      </c>
      <c r="D14" s="100">
        <f t="shared" si="0"/>
        <v>-317</v>
      </c>
      <c r="E14" s="154">
        <f t="shared" si="1"/>
        <v>-0.67446808510638301</v>
      </c>
      <c r="F14" s="150">
        <v>4.3953988590666793E-2</v>
      </c>
      <c r="G14" s="150">
        <v>2.5185185185185185E-2</v>
      </c>
      <c r="H14" s="150">
        <f t="shared" si="2"/>
        <v>-1.8768803405481607E-2</v>
      </c>
      <c r="I14" s="100">
        <v>2163</v>
      </c>
      <c r="J14" s="100">
        <v>648</v>
      </c>
      <c r="K14" s="100">
        <v>1515</v>
      </c>
      <c r="L14" s="140"/>
      <c r="M14" t="s">
        <v>163</v>
      </c>
      <c r="N14" t="s">
        <v>176</v>
      </c>
      <c r="P14">
        <f>VLOOKUP(A14,штуки!B:BY,75,FALSE)</f>
        <v>9</v>
      </c>
      <c r="Q14">
        <f>VLOOKUP(A14,штуки!B:BY,76,FALSE)</f>
        <v>54206851</v>
      </c>
      <c r="R14">
        <f>VLOOKUP(A14,штуки!B:BY,74,FALSE)</f>
        <v>456.96000000000276</v>
      </c>
      <c r="S14" s="141">
        <f t="shared" si="3"/>
        <v>6.0229834444444439</v>
      </c>
      <c r="T14" s="141">
        <f t="shared" si="4"/>
        <v>118.62493653711414</v>
      </c>
      <c r="U14" s="141">
        <f t="shared" si="5"/>
        <v>50.773333333333639</v>
      </c>
    </row>
    <row r="15" spans="1:21" x14ac:dyDescent="0.25">
      <c r="A15" s="149" t="s">
        <v>133</v>
      </c>
      <c r="B15" s="100">
        <v>67</v>
      </c>
      <c r="C15" s="100">
        <v>146</v>
      </c>
      <c r="D15" s="100">
        <f t="shared" si="0"/>
        <v>79</v>
      </c>
      <c r="E15" s="154">
        <f t="shared" si="1"/>
        <v>1.1791044776119404</v>
      </c>
      <c r="F15" s="150">
        <v>6.2657813522865426E-3</v>
      </c>
      <c r="G15" s="150">
        <v>2.403292181069959E-2</v>
      </c>
      <c r="H15" s="150">
        <f t="shared" si="2"/>
        <v>1.7767140458413048E-2</v>
      </c>
      <c r="I15" s="100">
        <v>616</v>
      </c>
      <c r="J15" s="100">
        <v>142</v>
      </c>
      <c r="K15" s="100">
        <v>474</v>
      </c>
      <c r="L15" s="140"/>
      <c r="M15" t="s">
        <v>168</v>
      </c>
      <c r="N15" t="s">
        <v>175</v>
      </c>
      <c r="P15">
        <f>VLOOKUP(A15,штуки!B:BY,75,FALSE)</f>
        <v>41</v>
      </c>
      <c r="Q15">
        <f>VLOOKUP(A15,штуки!B:BY,76,FALSE)</f>
        <v>161416300</v>
      </c>
      <c r="R15">
        <f>VLOOKUP(A15,штуки!B:BY,74,FALSE)</f>
        <v>1493.9999999999991</v>
      </c>
      <c r="S15" s="141">
        <f t="shared" si="3"/>
        <v>3.9369829268292684</v>
      </c>
      <c r="T15" s="141">
        <f t="shared" si="4"/>
        <v>108.04303882195455</v>
      </c>
      <c r="U15" s="141">
        <f t="shared" si="5"/>
        <v>36.43902439024388</v>
      </c>
    </row>
    <row r="16" spans="1:21" x14ac:dyDescent="0.25">
      <c r="A16" s="149" t="s">
        <v>134</v>
      </c>
      <c r="B16" s="100">
        <v>402</v>
      </c>
      <c r="C16" s="100">
        <v>141</v>
      </c>
      <c r="D16" s="100">
        <f t="shared" si="0"/>
        <v>-261</v>
      </c>
      <c r="E16" s="154">
        <f t="shared" si="1"/>
        <v>-0.64925373134328357</v>
      </c>
      <c r="F16" s="150">
        <v>3.7594688113719257E-2</v>
      </c>
      <c r="G16" s="150">
        <v>2.3209876543209877E-2</v>
      </c>
      <c r="H16" s="150">
        <f t="shared" si="2"/>
        <v>-1.438481157050938E-2</v>
      </c>
      <c r="I16" s="100">
        <v>1220</v>
      </c>
      <c r="J16" s="100">
        <v>260</v>
      </c>
      <c r="K16" s="100">
        <v>960</v>
      </c>
      <c r="L16" s="140"/>
      <c r="M16" t="s">
        <v>168</v>
      </c>
      <c r="P16">
        <f>VLOOKUP(A16,штуки!B:BY,75,FALSE)</f>
        <v>6</v>
      </c>
      <c r="Q16">
        <f>VLOOKUP(A16,штуки!B:BY,76,FALSE)</f>
        <v>34755755</v>
      </c>
      <c r="R16">
        <f>VLOOKUP(A16,штуки!B:BY,74,FALSE)</f>
        <v>275.95999999998639</v>
      </c>
      <c r="S16" s="141">
        <f t="shared" si="3"/>
        <v>5.7926258333333331</v>
      </c>
      <c r="T16" s="141">
        <f t="shared" si="4"/>
        <v>125.94490143499679</v>
      </c>
      <c r="U16" s="141">
        <f t="shared" si="5"/>
        <v>45.993333333331066</v>
      </c>
    </row>
    <row r="17" spans="1:21" x14ac:dyDescent="0.25">
      <c r="A17" s="149" t="s">
        <v>36</v>
      </c>
      <c r="B17" s="100">
        <v>314</v>
      </c>
      <c r="C17" s="100">
        <v>117</v>
      </c>
      <c r="D17" s="100">
        <f t="shared" si="0"/>
        <v>-197</v>
      </c>
      <c r="E17" s="154">
        <f t="shared" si="1"/>
        <v>-0.62738853503184711</v>
      </c>
      <c r="F17" s="150">
        <v>2.9365005143551857E-2</v>
      </c>
      <c r="G17" s="150">
        <v>1.9259259259259261E-2</v>
      </c>
      <c r="H17" s="150">
        <f t="shared" si="2"/>
        <v>-1.0105745884292597E-2</v>
      </c>
      <c r="I17" s="100">
        <v>2084</v>
      </c>
      <c r="J17" s="100">
        <v>431</v>
      </c>
      <c r="K17" s="100">
        <v>1653</v>
      </c>
      <c r="L17" s="140"/>
      <c r="P17">
        <f>VLOOKUP(A17,штуки!B:BY,75,FALSE)</f>
        <v>8</v>
      </c>
      <c r="Q17">
        <f>VLOOKUP(A17,штуки!B:BY,76,FALSE)</f>
        <v>127879977</v>
      </c>
      <c r="R17">
        <f>VLOOKUP(A17,штуки!B:BY,74,FALSE)</f>
        <v>559.16999999999098</v>
      </c>
      <c r="S17" s="141">
        <f t="shared" si="3"/>
        <v>15.984997125</v>
      </c>
      <c r="T17" s="141">
        <f t="shared" si="4"/>
        <v>228.69606202049835</v>
      </c>
      <c r="U17" s="141">
        <f t="shared" si="5"/>
        <v>69.896249999998872</v>
      </c>
    </row>
    <row r="18" spans="1:21" x14ac:dyDescent="0.25">
      <c r="A18" s="149" t="s">
        <v>135</v>
      </c>
      <c r="B18" s="100">
        <v>88</v>
      </c>
      <c r="C18" s="100">
        <v>109</v>
      </c>
      <c r="D18" s="100">
        <f t="shared" si="0"/>
        <v>21</v>
      </c>
      <c r="E18" s="154">
        <f t="shared" si="1"/>
        <v>0.23863636363636365</v>
      </c>
      <c r="F18" s="150">
        <v>8.2296829701673999E-3</v>
      </c>
      <c r="G18" s="150">
        <v>1.794238683127572E-2</v>
      </c>
      <c r="H18" s="150">
        <f t="shared" si="2"/>
        <v>9.7127038611083197E-3</v>
      </c>
      <c r="I18" s="100">
        <v>548</v>
      </c>
      <c r="J18" s="100">
        <v>197</v>
      </c>
      <c r="K18" s="100">
        <v>351</v>
      </c>
      <c r="L18" s="140"/>
      <c r="M18" t="s">
        <v>168</v>
      </c>
      <c r="P18">
        <f>VLOOKUP(A18,штуки!B:BY,75,FALSE)</f>
        <v>0</v>
      </c>
      <c r="Q18">
        <f>VLOOKUP(A18,штуки!B:BY,76,FALSE)</f>
        <v>0</v>
      </c>
      <c r="R18">
        <f>VLOOKUP(A18,штуки!B:BY,74,FALSE)</f>
        <v>0</v>
      </c>
      <c r="S18" s="141"/>
      <c r="T18" s="141"/>
      <c r="U18" s="141"/>
    </row>
    <row r="19" spans="1:21" x14ac:dyDescent="0.25">
      <c r="A19" s="149" t="s">
        <v>136</v>
      </c>
      <c r="B19" s="100">
        <v>0</v>
      </c>
      <c r="C19" s="100">
        <v>103</v>
      </c>
      <c r="D19" s="100">
        <f t="shared" si="0"/>
        <v>103</v>
      </c>
      <c r="E19" s="154"/>
      <c r="F19" s="150">
        <v>0</v>
      </c>
      <c r="G19" s="150">
        <v>1.6954732510288065E-2</v>
      </c>
      <c r="H19" s="150">
        <f t="shared" si="2"/>
        <v>1.6954732510288065E-2</v>
      </c>
      <c r="I19" s="100">
        <v>810</v>
      </c>
      <c r="J19" s="100">
        <v>103</v>
      </c>
      <c r="K19" s="100">
        <v>707</v>
      </c>
      <c r="L19" s="140"/>
      <c r="P19">
        <f>VLOOKUP(A19,штуки!B:BY,75,FALSE)</f>
        <v>14</v>
      </c>
      <c r="Q19">
        <f>VLOOKUP(A19,штуки!B:BY,76,FALSE)</f>
        <v>123231914</v>
      </c>
      <c r="R19">
        <f>VLOOKUP(A19,штуки!B:BY,74,FALSE)</f>
        <v>814.99999999999909</v>
      </c>
      <c r="S19" s="141">
        <f t="shared" si="3"/>
        <v>8.8022795714285706</v>
      </c>
      <c r="T19" s="141">
        <f t="shared" si="4"/>
        <v>151.20480245398792</v>
      </c>
      <c r="U19" s="141">
        <f t="shared" si="5"/>
        <v>58.214285714285651</v>
      </c>
    </row>
    <row r="20" spans="1:21" x14ac:dyDescent="0.25">
      <c r="A20" s="149" t="s">
        <v>137</v>
      </c>
      <c r="B20" s="100">
        <v>375</v>
      </c>
      <c r="C20" s="100">
        <v>100</v>
      </c>
      <c r="D20" s="100">
        <f t="shared" si="0"/>
        <v>-275</v>
      </c>
      <c r="E20" s="154">
        <f t="shared" si="1"/>
        <v>-0.73333333333333328</v>
      </c>
      <c r="F20" s="150">
        <v>3.5069671747872441E-2</v>
      </c>
      <c r="G20" s="150">
        <v>1.646090534979424E-2</v>
      </c>
      <c r="H20" s="150">
        <f t="shared" si="2"/>
        <v>-1.8608766398078201E-2</v>
      </c>
      <c r="I20" s="100">
        <v>160</v>
      </c>
      <c r="J20" s="100">
        <v>89</v>
      </c>
      <c r="K20" s="100">
        <v>71</v>
      </c>
      <c r="L20" s="140"/>
      <c r="M20" t="s">
        <v>169</v>
      </c>
      <c r="P20">
        <f>VLOOKUP(A20,штуки!B:BY,75,FALSE)</f>
        <v>10</v>
      </c>
      <c r="Q20">
        <f>VLOOKUP(A20,штуки!B:BY,76,FALSE)</f>
        <v>54895012</v>
      </c>
      <c r="R20">
        <f>VLOOKUP(A20,штуки!B:BY,74,FALSE)</f>
        <v>455.79999999999563</v>
      </c>
      <c r="S20" s="141">
        <f t="shared" si="3"/>
        <v>5.4895012000000003</v>
      </c>
      <c r="T20" s="141">
        <f t="shared" si="4"/>
        <v>120.43662132514376</v>
      </c>
      <c r="U20" s="141">
        <f t="shared" si="5"/>
        <v>45.579999999999565</v>
      </c>
    </row>
    <row r="21" spans="1:21" x14ac:dyDescent="0.25">
      <c r="A21" s="149" t="s">
        <v>138</v>
      </c>
      <c r="B21" s="100">
        <v>37</v>
      </c>
      <c r="C21" s="100">
        <v>96</v>
      </c>
      <c r="D21" s="100">
        <f t="shared" si="0"/>
        <v>59</v>
      </c>
      <c r="E21" s="154">
        <f t="shared" si="1"/>
        <v>1.5945945945945945</v>
      </c>
      <c r="F21" s="150">
        <v>3.4602076124567475E-3</v>
      </c>
      <c r="G21" s="150">
        <v>1.580246913580247E-2</v>
      </c>
      <c r="H21" s="150">
        <f t="shared" si="2"/>
        <v>1.2342261523345721E-2</v>
      </c>
      <c r="I21" s="100">
        <v>616</v>
      </c>
      <c r="J21" s="100">
        <v>132</v>
      </c>
      <c r="K21" s="100">
        <v>484</v>
      </c>
      <c r="L21" s="140"/>
      <c r="P21">
        <f>VLOOKUP(A21,штуки!B:BY,75,FALSE)</f>
        <v>4</v>
      </c>
      <c r="Q21">
        <f>VLOOKUP(A21,штуки!B:BY,76,FALSE)</f>
        <v>48537300</v>
      </c>
      <c r="R21">
        <f>VLOOKUP(A21,штуки!B:BY,74,FALSE)</f>
        <v>247.29999999999654</v>
      </c>
      <c r="S21" s="141">
        <f t="shared" si="3"/>
        <v>12.134325</v>
      </c>
      <c r="T21" s="141">
        <f t="shared" si="4"/>
        <v>196.26890416498455</v>
      </c>
      <c r="U21" s="141">
        <f t="shared" si="5"/>
        <v>61.824999999999136</v>
      </c>
    </row>
    <row r="22" spans="1:21" x14ac:dyDescent="0.25">
      <c r="A22" s="149" t="s">
        <v>139</v>
      </c>
      <c r="B22" s="100">
        <v>241</v>
      </c>
      <c r="C22" s="100">
        <v>91</v>
      </c>
      <c r="D22" s="100">
        <f t="shared" si="0"/>
        <v>-150</v>
      </c>
      <c r="E22" s="154">
        <f t="shared" si="1"/>
        <v>-0.62240663900414939</v>
      </c>
      <c r="F22" s="150">
        <v>2.2538109043299354E-2</v>
      </c>
      <c r="G22" s="150">
        <v>1.4979423868312757E-2</v>
      </c>
      <c r="H22" s="150">
        <f t="shared" si="2"/>
        <v>-7.5586851749865971E-3</v>
      </c>
      <c r="I22" s="100">
        <v>690</v>
      </c>
      <c r="J22" s="100">
        <v>332</v>
      </c>
      <c r="K22" s="100">
        <v>358</v>
      </c>
      <c r="L22" s="140"/>
      <c r="M22" t="s">
        <v>171</v>
      </c>
      <c r="N22" t="s">
        <v>176</v>
      </c>
      <c r="P22">
        <f>VLOOKUP(A22,штуки!B:BY,75,FALSE)</f>
        <v>5</v>
      </c>
      <c r="Q22">
        <f>VLOOKUP(A22,штуки!B:BY,76,FALSE)</f>
        <v>42012520</v>
      </c>
      <c r="R22">
        <f>VLOOKUP(A22,штуки!B:BY,74,FALSE)</f>
        <v>308.1399999999885</v>
      </c>
      <c r="S22" s="141">
        <f t="shared" si="3"/>
        <v>8.4025040000000004</v>
      </c>
      <c r="T22" s="141">
        <f t="shared" si="4"/>
        <v>136.34231193613803</v>
      </c>
      <c r="U22" s="141">
        <f t="shared" si="5"/>
        <v>61.627999999997698</v>
      </c>
    </row>
    <row r="23" spans="1:21" x14ac:dyDescent="0.25">
      <c r="A23" s="149" t="s">
        <v>77</v>
      </c>
      <c r="B23" s="100">
        <v>55</v>
      </c>
      <c r="C23" s="100">
        <v>89</v>
      </c>
      <c r="D23" s="100">
        <f t="shared" si="0"/>
        <v>34</v>
      </c>
      <c r="E23" s="154">
        <f t="shared" si="1"/>
        <v>0.61818181818181817</v>
      </c>
      <c r="F23" s="150">
        <v>5.1435518563546249E-3</v>
      </c>
      <c r="G23" s="150">
        <v>1.4650205761316872E-2</v>
      </c>
      <c r="H23" s="150">
        <f t="shared" si="2"/>
        <v>9.5066539049622478E-3</v>
      </c>
      <c r="I23" s="100">
        <v>375</v>
      </c>
      <c r="J23" s="100">
        <v>144</v>
      </c>
      <c r="K23" s="100">
        <v>231</v>
      </c>
      <c r="L23" s="140"/>
      <c r="P23">
        <f>VLOOKUP(A23,штуки!B:BY,75,FALSE)</f>
        <v>5</v>
      </c>
      <c r="Q23">
        <f>VLOOKUP(A23,штуки!B:BY,76,FALSE)</f>
        <v>67231000</v>
      </c>
      <c r="R23">
        <f>VLOOKUP(A23,штуки!B:BY,74,FALSE)</f>
        <v>266.5199999999968</v>
      </c>
      <c r="S23" s="141">
        <f t="shared" si="3"/>
        <v>13.446199999999999</v>
      </c>
      <c r="T23" s="141">
        <f t="shared" si="4"/>
        <v>252.25499024463758</v>
      </c>
      <c r="U23" s="141">
        <f t="shared" si="5"/>
        <v>53.303999999999363</v>
      </c>
    </row>
    <row r="24" spans="1:21" x14ac:dyDescent="0.25">
      <c r="A24" s="149" t="s">
        <v>140</v>
      </c>
      <c r="B24" s="100">
        <v>147</v>
      </c>
      <c r="C24" s="100">
        <v>88</v>
      </c>
      <c r="D24" s="100">
        <f t="shared" si="0"/>
        <v>-59</v>
      </c>
      <c r="E24" s="154">
        <f t="shared" si="1"/>
        <v>-0.40136054421768708</v>
      </c>
      <c r="F24" s="150">
        <v>1.3747311325165996E-2</v>
      </c>
      <c r="G24" s="150">
        <v>1.448559670781893E-2</v>
      </c>
      <c r="H24" s="150">
        <f t="shared" si="2"/>
        <v>7.3828538265293363E-4</v>
      </c>
      <c r="I24" s="100">
        <v>220</v>
      </c>
      <c r="J24" s="100">
        <v>128</v>
      </c>
      <c r="K24" s="100">
        <v>92</v>
      </c>
      <c r="L24" s="140"/>
      <c r="M24" t="s">
        <v>167</v>
      </c>
      <c r="P24">
        <f>VLOOKUP(A24,штуки!B:BY,75,FALSE)</f>
        <v>2</v>
      </c>
      <c r="Q24">
        <f>VLOOKUP(A24,штуки!B:BY,76,FALSE)</f>
        <v>14487820</v>
      </c>
      <c r="R24">
        <f>VLOOKUP(A24,штуки!B:BY,74,FALSE)</f>
        <v>89.240000000001601</v>
      </c>
      <c r="S24" s="141">
        <f t="shared" si="3"/>
        <v>7.2439099999999996</v>
      </c>
      <c r="T24" s="141">
        <f t="shared" si="4"/>
        <v>162.34670551321983</v>
      </c>
      <c r="U24" s="141">
        <f t="shared" si="5"/>
        <v>44.6200000000008</v>
      </c>
    </row>
    <row r="25" spans="1:21" x14ac:dyDescent="0.25">
      <c r="A25" s="149" t="s">
        <v>141</v>
      </c>
      <c r="B25" s="100">
        <v>14</v>
      </c>
      <c r="C25" s="100">
        <v>87</v>
      </c>
      <c r="D25" s="100">
        <f t="shared" si="0"/>
        <v>73</v>
      </c>
      <c r="E25" s="154">
        <f t="shared" si="1"/>
        <v>5.2142857142857144</v>
      </c>
      <c r="F25" s="150">
        <v>1.3092677452539044E-3</v>
      </c>
      <c r="G25" s="150">
        <v>1.4320987654320988E-2</v>
      </c>
      <c r="H25" s="150">
        <f t="shared" si="2"/>
        <v>1.3011719909067083E-2</v>
      </c>
      <c r="I25" s="100">
        <v>192</v>
      </c>
      <c r="J25" s="100">
        <v>102</v>
      </c>
      <c r="K25" s="100">
        <v>90</v>
      </c>
      <c r="L25" s="140"/>
      <c r="M25" t="s">
        <v>163</v>
      </c>
      <c r="P25">
        <f>VLOOKUP(A25,штуки!B:BY,75,FALSE)</f>
        <v>0</v>
      </c>
      <c r="Q25">
        <f>VLOOKUP(A25,штуки!B:BY,76,FALSE)</f>
        <v>0</v>
      </c>
      <c r="R25">
        <f>VLOOKUP(A25,штуки!B:BY,74,FALSE)</f>
        <v>0</v>
      </c>
      <c r="S25" s="141"/>
      <c r="T25" s="141"/>
      <c r="U25" s="141"/>
    </row>
    <row r="26" spans="1:21" x14ac:dyDescent="0.25">
      <c r="A26" s="149" t="s">
        <v>142</v>
      </c>
      <c r="B26" s="100">
        <v>133</v>
      </c>
      <c r="C26" s="100">
        <v>87</v>
      </c>
      <c r="D26" s="100">
        <f t="shared" si="0"/>
        <v>-46</v>
      </c>
      <c r="E26" s="154">
        <f t="shared" si="1"/>
        <v>-0.34586466165413532</v>
      </c>
      <c r="F26" s="150">
        <v>1.2438043579912092E-2</v>
      </c>
      <c r="G26" s="150">
        <v>1.4320987654320988E-2</v>
      </c>
      <c r="H26" s="150">
        <f t="shared" si="2"/>
        <v>1.8829440744088967E-3</v>
      </c>
      <c r="I26" s="100">
        <v>441</v>
      </c>
      <c r="J26" s="100">
        <v>223</v>
      </c>
      <c r="K26" s="100">
        <v>218</v>
      </c>
      <c r="L26" s="140"/>
      <c r="M26" t="s">
        <v>168</v>
      </c>
      <c r="P26">
        <f>VLOOKUP(A26,штуки!B:BY,75,FALSE)</f>
        <v>5</v>
      </c>
      <c r="Q26">
        <f>VLOOKUP(A26,штуки!B:BY,76,FALSE)</f>
        <v>45995366</v>
      </c>
      <c r="R26">
        <f>VLOOKUP(A26,штуки!B:BY,74,FALSE)</f>
        <v>329.94000000001506</v>
      </c>
      <c r="S26" s="141">
        <f t="shared" si="3"/>
        <v>9.1990731999999991</v>
      </c>
      <c r="T26" s="141">
        <f t="shared" si="4"/>
        <v>139.40524337757742</v>
      </c>
      <c r="U26" s="141">
        <f t="shared" si="5"/>
        <v>65.988000000003012</v>
      </c>
    </row>
    <row r="27" spans="1:21" x14ac:dyDescent="0.25">
      <c r="A27" s="149" t="s">
        <v>143</v>
      </c>
      <c r="B27" s="100">
        <v>134</v>
      </c>
      <c r="C27" s="100">
        <v>77</v>
      </c>
      <c r="D27" s="100">
        <f t="shared" si="0"/>
        <v>-57</v>
      </c>
      <c r="E27" s="154">
        <f t="shared" si="1"/>
        <v>-0.42537313432835822</v>
      </c>
      <c r="F27" s="150">
        <v>1.2531562704573085E-2</v>
      </c>
      <c r="G27" s="150">
        <v>1.2674897119341564E-2</v>
      </c>
      <c r="H27" s="150">
        <f t="shared" si="2"/>
        <v>1.4333441476847841E-4</v>
      </c>
      <c r="I27" s="100">
        <v>422</v>
      </c>
      <c r="J27" s="100">
        <v>211</v>
      </c>
      <c r="K27" s="100">
        <v>211</v>
      </c>
      <c r="L27" s="140"/>
      <c r="P27">
        <f>VLOOKUP(A27,штуки!B:BY,75,FALSE)</f>
        <v>10</v>
      </c>
      <c r="Q27">
        <f>VLOOKUP(A27,штуки!B:BY,76,FALSE)</f>
        <v>159606000</v>
      </c>
      <c r="R27">
        <f>VLOOKUP(A27,штуки!B:BY,74,FALSE)</f>
        <v>722.08000000000538</v>
      </c>
      <c r="S27" s="141">
        <f t="shared" si="3"/>
        <v>15.960599999999999</v>
      </c>
      <c r="T27" s="141">
        <f t="shared" si="4"/>
        <v>221.03645025481777</v>
      </c>
      <c r="U27" s="141">
        <f t="shared" si="5"/>
        <v>72.208000000000538</v>
      </c>
    </row>
    <row r="28" spans="1:21" x14ac:dyDescent="0.25">
      <c r="A28" s="149" t="s">
        <v>46</v>
      </c>
      <c r="B28" s="100">
        <v>173</v>
      </c>
      <c r="C28" s="100">
        <v>68</v>
      </c>
      <c r="D28" s="100">
        <f t="shared" si="0"/>
        <v>-105</v>
      </c>
      <c r="E28" s="154">
        <f t="shared" si="1"/>
        <v>-0.60693641618497107</v>
      </c>
      <c r="F28" s="150">
        <v>1.6178808566351819E-2</v>
      </c>
      <c r="G28" s="150">
        <v>1.1193415637860082E-2</v>
      </c>
      <c r="H28" s="150">
        <f t="shared" si="2"/>
        <v>-4.9853929284917366E-3</v>
      </c>
      <c r="I28" s="100">
        <v>308</v>
      </c>
      <c r="J28" s="100">
        <v>285</v>
      </c>
      <c r="K28" s="100">
        <v>23</v>
      </c>
      <c r="L28" s="140"/>
      <c r="M28" t="s">
        <v>164</v>
      </c>
      <c r="P28">
        <f>VLOOKUP(A28,штуки!B:BY,75,FALSE)</f>
        <v>4</v>
      </c>
      <c r="Q28">
        <f>VLOOKUP(A28,штуки!B:BY,76,FALSE)</f>
        <v>28521800</v>
      </c>
      <c r="R28">
        <f>VLOOKUP(A28,штуки!B:BY,74,FALSE)</f>
        <v>194.7599999999984</v>
      </c>
      <c r="S28" s="141">
        <f t="shared" si="3"/>
        <v>7.1304499999999997</v>
      </c>
      <c r="T28" s="141">
        <f t="shared" si="4"/>
        <v>146.44588211131767</v>
      </c>
      <c r="U28" s="141">
        <f t="shared" si="5"/>
        <v>48.6899999999996</v>
      </c>
    </row>
    <row r="29" spans="1:21" x14ac:dyDescent="0.25">
      <c r="A29" s="149" t="s">
        <v>144</v>
      </c>
      <c r="B29" s="100">
        <v>4</v>
      </c>
      <c r="C29" s="100">
        <v>66</v>
      </c>
      <c r="D29" s="100">
        <f t="shared" si="0"/>
        <v>62</v>
      </c>
      <c r="E29" s="154">
        <f t="shared" si="1"/>
        <v>15.5</v>
      </c>
      <c r="F29" s="150">
        <v>3.7407649864397267E-4</v>
      </c>
      <c r="G29" s="150">
        <v>1.0864197530864197E-2</v>
      </c>
      <c r="H29" s="150">
        <f t="shared" si="2"/>
        <v>1.0490121032220225E-2</v>
      </c>
      <c r="I29" s="100">
        <v>249</v>
      </c>
      <c r="J29" s="100">
        <v>72</v>
      </c>
      <c r="K29" s="100">
        <v>177</v>
      </c>
      <c r="L29" s="140"/>
      <c r="M29" t="s">
        <v>168</v>
      </c>
      <c r="P29">
        <f>VLOOKUP(A29,штуки!B:BY,75,FALSE)</f>
        <v>1</v>
      </c>
      <c r="Q29">
        <f>VLOOKUP(A29,штуки!B:BY,76,FALSE)</f>
        <v>6554036</v>
      </c>
      <c r="R29">
        <f>VLOOKUP(A29,штуки!B:BY,74,FALSE)</f>
        <v>62.419999999993706</v>
      </c>
      <c r="S29" s="141">
        <f t="shared" si="3"/>
        <v>6.554036</v>
      </c>
      <c r="T29" s="141">
        <f t="shared" si="4"/>
        <v>104.99897468761071</v>
      </c>
      <c r="U29" s="141">
        <f t="shared" si="5"/>
        <v>62.419999999993706</v>
      </c>
    </row>
    <row r="30" spans="1:21" x14ac:dyDescent="0.25">
      <c r="A30" s="149" t="s">
        <v>145</v>
      </c>
      <c r="B30" s="100">
        <v>59</v>
      </c>
      <c r="C30" s="100">
        <v>62</v>
      </c>
      <c r="D30" s="100">
        <f t="shared" si="0"/>
        <v>3</v>
      </c>
      <c r="E30" s="154">
        <f t="shared" si="1"/>
        <v>5.0847457627118647E-2</v>
      </c>
      <c r="F30" s="150">
        <v>5.5176283549985975E-3</v>
      </c>
      <c r="G30" s="150">
        <v>1.0205761316872428E-2</v>
      </c>
      <c r="H30" s="150">
        <f t="shared" si="2"/>
        <v>4.6881329618738308E-3</v>
      </c>
      <c r="I30" s="100">
        <v>136</v>
      </c>
      <c r="J30" s="100">
        <v>20</v>
      </c>
      <c r="K30" s="100">
        <v>116</v>
      </c>
      <c r="L30" s="140"/>
      <c r="M30" t="s">
        <v>169</v>
      </c>
      <c r="P30">
        <f>VLOOKUP(A30,штуки!B:BY,75,FALSE)</f>
        <v>2</v>
      </c>
      <c r="Q30">
        <f>VLOOKUP(A30,штуки!B:BY,76,FALSE)</f>
        <v>14793210</v>
      </c>
      <c r="R30">
        <f>VLOOKUP(A30,штуки!B:BY,74,FALSE)</f>
        <v>160.700000000003</v>
      </c>
      <c r="S30" s="141">
        <f t="shared" si="3"/>
        <v>7.3966050000000001</v>
      </c>
      <c r="T30" s="141">
        <f t="shared" si="4"/>
        <v>92.054822650900576</v>
      </c>
      <c r="U30" s="141">
        <f t="shared" si="5"/>
        <v>80.350000000001501</v>
      </c>
    </row>
    <row r="31" spans="1:21" x14ac:dyDescent="0.25">
      <c r="A31" s="149" t="s">
        <v>146</v>
      </c>
      <c r="B31" s="100">
        <v>41</v>
      </c>
      <c r="C31" s="100">
        <v>55</v>
      </c>
      <c r="D31" s="100">
        <f t="shared" si="0"/>
        <v>14</v>
      </c>
      <c r="E31" s="154">
        <f t="shared" si="1"/>
        <v>0.34146341463414637</v>
      </c>
      <c r="F31" s="150">
        <v>3.8342841111007201E-3</v>
      </c>
      <c r="G31" s="150">
        <v>9.0534979423868307E-3</v>
      </c>
      <c r="H31" s="150">
        <f t="shared" si="2"/>
        <v>5.2192138312861106E-3</v>
      </c>
      <c r="I31" s="100">
        <v>107</v>
      </c>
      <c r="J31" s="100">
        <v>96</v>
      </c>
      <c r="K31" s="100">
        <v>11</v>
      </c>
      <c r="L31" s="140"/>
      <c r="M31" t="s">
        <v>164</v>
      </c>
      <c r="P31">
        <f>VLOOKUP(A31,штуки!B:BY,75,FALSE)</f>
        <v>5</v>
      </c>
      <c r="Q31">
        <f>VLOOKUP(A31,штуки!B:BY,76,FALSE)</f>
        <v>35907631</v>
      </c>
      <c r="R31">
        <f>VLOOKUP(A31,штуки!B:BY,74,FALSE)</f>
        <v>285.800000000002</v>
      </c>
      <c r="S31" s="141">
        <f t="shared" si="3"/>
        <v>7.1815262000000004</v>
      </c>
      <c r="T31" s="141">
        <f t="shared" si="4"/>
        <v>125.63901679496063</v>
      </c>
      <c r="U31" s="141">
        <f t="shared" si="5"/>
        <v>57.160000000000402</v>
      </c>
    </row>
    <row r="32" spans="1:21" x14ac:dyDescent="0.25">
      <c r="A32" s="149" t="s">
        <v>147</v>
      </c>
      <c r="B32" s="100">
        <v>0</v>
      </c>
      <c r="C32" s="100">
        <v>48</v>
      </c>
      <c r="D32" s="100">
        <f t="shared" si="0"/>
        <v>48</v>
      </c>
      <c r="E32" s="154"/>
      <c r="F32" s="150">
        <v>0</v>
      </c>
      <c r="G32" s="150">
        <v>7.9012345679012348E-3</v>
      </c>
      <c r="H32" s="150">
        <f t="shared" si="2"/>
        <v>7.9012345679012348E-3</v>
      </c>
      <c r="I32" s="100">
        <v>143</v>
      </c>
      <c r="J32" s="100">
        <v>48</v>
      </c>
      <c r="K32" s="100">
        <v>95</v>
      </c>
      <c r="L32" s="140"/>
      <c r="M32" t="s">
        <v>170</v>
      </c>
      <c r="P32">
        <f>VLOOKUP(A32,штуки!B:BY,75,FALSE)</f>
        <v>8</v>
      </c>
      <c r="Q32">
        <f>VLOOKUP(A32,штуки!B:BY,76,FALSE)</f>
        <v>50407061</v>
      </c>
      <c r="R32">
        <f>VLOOKUP(A32,штуки!B:BY,74,FALSE)</f>
        <v>436.76000000000181</v>
      </c>
      <c r="S32" s="141">
        <f t="shared" si="3"/>
        <v>6.3008826249999998</v>
      </c>
      <c r="T32" s="141">
        <f t="shared" si="4"/>
        <v>115.41134948255288</v>
      </c>
      <c r="U32" s="141">
        <f t="shared" si="5"/>
        <v>54.595000000000226</v>
      </c>
    </row>
    <row r="33" spans="1:21" x14ac:dyDescent="0.25">
      <c r="A33" s="148" t="s">
        <v>148</v>
      </c>
      <c r="B33" s="100">
        <v>4</v>
      </c>
      <c r="C33" s="100">
        <v>46</v>
      </c>
      <c r="D33" s="100">
        <f t="shared" si="0"/>
        <v>42</v>
      </c>
      <c r="E33" s="100"/>
      <c r="F33" s="150">
        <v>3.7407649864397267E-4</v>
      </c>
      <c r="G33" s="150">
        <v>7.5720164609053495E-3</v>
      </c>
      <c r="H33" s="150">
        <f t="shared" si="2"/>
        <v>7.1979399622613769E-3</v>
      </c>
      <c r="I33" s="100">
        <v>180</v>
      </c>
      <c r="J33" s="100">
        <v>52</v>
      </c>
      <c r="K33" s="100">
        <v>128</v>
      </c>
      <c r="L33" s="140"/>
      <c r="P33">
        <f>VLOOKUP(A33,штуки!B:BY,75,FALSE)</f>
        <v>13</v>
      </c>
      <c r="Q33">
        <f>VLOOKUP(A33,штуки!B:BY,76,FALSE)</f>
        <v>21574731</v>
      </c>
      <c r="R33">
        <f>VLOOKUP(A33,штуки!B:BY,74,FALSE)</f>
        <v>908.08999999999924</v>
      </c>
      <c r="S33" s="141">
        <f>Q33/P33/1000000</f>
        <v>1.6595946923076923</v>
      </c>
      <c r="T33" s="141">
        <f>Q33/R33/1000</f>
        <v>23.758362056624364</v>
      </c>
      <c r="U33" s="141">
        <f>R33/P33</f>
        <v>69.85307692307687</v>
      </c>
    </row>
    <row r="34" spans="1:21" x14ac:dyDescent="0.25">
      <c r="A34" s="148" t="s">
        <v>208</v>
      </c>
      <c r="B34" s="100">
        <v>143</v>
      </c>
      <c r="C34" s="100">
        <v>41</v>
      </c>
      <c r="D34" s="100">
        <f t="shared" si="0"/>
        <v>-102</v>
      </c>
      <c r="E34" s="100"/>
      <c r="F34" s="150">
        <v>1.3373234826522024E-2</v>
      </c>
      <c r="G34" s="150">
        <v>6.748971193415638E-3</v>
      </c>
      <c r="H34" s="150">
        <f t="shared" si="2"/>
        <v>-6.6242636331063859E-3</v>
      </c>
      <c r="I34" s="100"/>
      <c r="J34" s="100"/>
      <c r="K34" s="100"/>
      <c r="L34" s="140"/>
      <c r="S34" s="141"/>
      <c r="T34" s="141"/>
      <c r="U34" s="141"/>
    </row>
    <row r="35" spans="1:21" x14ac:dyDescent="0.25">
      <c r="A35" s="148" t="s">
        <v>74</v>
      </c>
      <c r="B35" s="100">
        <v>25</v>
      </c>
      <c r="C35" s="100">
        <v>36</v>
      </c>
      <c r="D35" s="100">
        <f t="shared" si="0"/>
        <v>11</v>
      </c>
      <c r="E35" s="100"/>
      <c r="F35" s="150">
        <v>2.3379781165248294E-3</v>
      </c>
      <c r="G35" s="150">
        <v>5.9259259259259256E-3</v>
      </c>
      <c r="H35" s="150">
        <f t="shared" si="2"/>
        <v>3.5879478094010962E-3</v>
      </c>
      <c r="I35" s="100"/>
      <c r="J35" s="100"/>
      <c r="K35" s="100"/>
      <c r="L35" s="140"/>
      <c r="S35" s="141"/>
      <c r="T35" s="141"/>
      <c r="U35" s="141"/>
    </row>
    <row r="36" spans="1:21" x14ac:dyDescent="0.25">
      <c r="A36" s="147" t="s">
        <v>149</v>
      </c>
      <c r="B36" s="100">
        <v>0</v>
      </c>
      <c r="C36" s="100">
        <v>31</v>
      </c>
      <c r="D36" s="100">
        <f t="shared" si="0"/>
        <v>31</v>
      </c>
      <c r="E36" s="100"/>
      <c r="F36" s="150">
        <v>0</v>
      </c>
      <c r="G36" s="150">
        <v>5.1028806584362141E-3</v>
      </c>
      <c r="H36" s="150">
        <f t="shared" si="2"/>
        <v>5.1028806584362141E-3</v>
      </c>
      <c r="I36" s="100">
        <v>464</v>
      </c>
      <c r="J36" s="100">
        <v>31</v>
      </c>
      <c r="K36" s="100">
        <v>433</v>
      </c>
      <c r="L36" s="140"/>
      <c r="P36">
        <f>VLOOKUP(A36,штуки!B:BY,75,FALSE)</f>
        <v>5</v>
      </c>
      <c r="Q36">
        <f>VLOOKUP(A36,штуки!B:BY,76,FALSE)</f>
        <v>38644290</v>
      </c>
      <c r="R36">
        <f>VLOOKUP(A36,штуки!B:BY,74,FALSE)</f>
        <v>253.57000000000016</v>
      </c>
      <c r="S36" s="141">
        <f t="shared" ref="S36:S56" si="6">Q36/P36/1000000</f>
        <v>7.7288579999999998</v>
      </c>
      <c r="T36" s="141">
        <f t="shared" ref="T36:T56" si="7">Q36/R36/1000</f>
        <v>152.40087549789001</v>
      </c>
      <c r="U36" s="141">
        <f t="shared" ref="U36:U56" si="8">R36/P36</f>
        <v>50.714000000000034</v>
      </c>
    </row>
    <row r="37" spans="1:21" x14ac:dyDescent="0.25">
      <c r="A37" s="148" t="s">
        <v>50</v>
      </c>
      <c r="B37" s="100">
        <v>1256</v>
      </c>
      <c r="C37" s="100">
        <v>31</v>
      </c>
      <c r="D37" s="100">
        <f t="shared" si="0"/>
        <v>-1225</v>
      </c>
      <c r="E37" s="100"/>
      <c r="F37" s="150">
        <v>0.11746002057420743</v>
      </c>
      <c r="G37" s="150">
        <v>5.1028806584362141E-3</v>
      </c>
      <c r="H37" s="150">
        <f t="shared" si="2"/>
        <v>-0.11235713991577122</v>
      </c>
      <c r="I37" s="100"/>
      <c r="J37" s="100"/>
      <c r="K37" s="100"/>
      <c r="L37" s="140"/>
      <c r="S37" s="141"/>
      <c r="T37" s="141"/>
      <c r="U37" s="141"/>
    </row>
    <row r="38" spans="1:21" x14ac:dyDescent="0.25">
      <c r="A38" s="148" t="s">
        <v>59</v>
      </c>
      <c r="B38" s="100">
        <v>83</v>
      </c>
      <c r="C38" s="100">
        <v>29</v>
      </c>
      <c r="D38" s="100">
        <f t="shared" si="0"/>
        <v>-54</v>
      </c>
      <c r="E38" s="100"/>
      <c r="F38" s="150">
        <v>7.7620873468624337E-3</v>
      </c>
      <c r="G38" s="150">
        <v>4.7736625514403289E-3</v>
      </c>
      <c r="H38" s="150">
        <f t="shared" si="2"/>
        <v>-2.9884247954221049E-3</v>
      </c>
      <c r="I38" s="100"/>
      <c r="J38" s="100"/>
      <c r="K38" s="100"/>
      <c r="L38" s="140"/>
      <c r="S38" s="141"/>
      <c r="T38" s="141"/>
      <c r="U38" s="141"/>
    </row>
    <row r="39" spans="1:21" x14ac:dyDescent="0.25">
      <c r="A39" s="147" t="s">
        <v>150</v>
      </c>
      <c r="B39" s="100">
        <v>27</v>
      </c>
      <c r="C39" s="100">
        <v>25</v>
      </c>
      <c r="D39" s="100">
        <f t="shared" si="0"/>
        <v>-2</v>
      </c>
      <c r="E39" s="100"/>
      <c r="F39" s="150">
        <v>2.5250163658468157E-3</v>
      </c>
      <c r="G39" s="150">
        <v>4.11522633744856E-3</v>
      </c>
      <c r="H39" s="150">
        <f t="shared" si="2"/>
        <v>1.5902099716017444E-3</v>
      </c>
      <c r="I39" s="100">
        <v>105</v>
      </c>
      <c r="J39" s="100">
        <v>52</v>
      </c>
      <c r="K39" s="100">
        <v>53</v>
      </c>
      <c r="L39" s="140"/>
      <c r="M39" t="s">
        <v>168</v>
      </c>
      <c r="P39">
        <f>VLOOKUP(A39,штуки!B:BY,75,FALSE)</f>
        <v>0</v>
      </c>
      <c r="Q39">
        <f>VLOOKUP(A39,штуки!B:BY,76,FALSE)</f>
        <v>0</v>
      </c>
      <c r="R39">
        <f>VLOOKUP(A39,штуки!B:BY,74,FALSE)</f>
        <v>0</v>
      </c>
      <c r="S39" s="141"/>
      <c r="T39" s="141"/>
      <c r="U39" s="141"/>
    </row>
    <row r="40" spans="1:21" x14ac:dyDescent="0.25">
      <c r="A40" s="148" t="s">
        <v>151</v>
      </c>
      <c r="B40" s="100">
        <v>215</v>
      </c>
      <c r="C40" s="100">
        <v>24</v>
      </c>
      <c r="D40" s="100">
        <f t="shared" si="0"/>
        <v>-191</v>
      </c>
      <c r="E40" s="100"/>
      <c r="F40" s="150">
        <v>2.0106611802113532E-2</v>
      </c>
      <c r="G40" s="150">
        <v>3.9506172839506174E-3</v>
      </c>
      <c r="H40" s="150">
        <f t="shared" si="2"/>
        <v>-1.6155994518162915E-2</v>
      </c>
      <c r="I40" s="100"/>
      <c r="J40" s="100"/>
      <c r="K40" s="100"/>
      <c r="L40" s="140"/>
      <c r="S40" s="141"/>
      <c r="T40" s="141"/>
      <c r="U40" s="141"/>
    </row>
    <row r="41" spans="1:21" x14ac:dyDescent="0.25">
      <c r="A41" s="148" t="s">
        <v>152</v>
      </c>
      <c r="B41" s="100">
        <v>205</v>
      </c>
      <c r="C41" s="100">
        <v>19</v>
      </c>
      <c r="D41" s="100">
        <f t="shared" si="0"/>
        <v>-186</v>
      </c>
      <c r="E41" s="100"/>
      <c r="F41" s="150">
        <v>1.9171420555503599E-2</v>
      </c>
      <c r="G41" s="150">
        <v>3.1275720164609055E-3</v>
      </c>
      <c r="H41" s="150">
        <f t="shared" si="2"/>
        <v>-1.6043848539042695E-2</v>
      </c>
      <c r="I41" s="100"/>
      <c r="J41" s="100"/>
      <c r="K41" s="100"/>
      <c r="L41" s="140"/>
      <c r="S41" s="141"/>
      <c r="T41" s="141"/>
      <c r="U41" s="141"/>
    </row>
    <row r="42" spans="1:21" x14ac:dyDescent="0.25">
      <c r="A42" s="148" t="s">
        <v>88</v>
      </c>
      <c r="B42" s="100">
        <v>3</v>
      </c>
      <c r="C42" s="100">
        <v>15</v>
      </c>
      <c r="D42" s="100">
        <f t="shared" si="0"/>
        <v>12</v>
      </c>
      <c r="E42" s="100"/>
      <c r="F42" s="150">
        <v>2.8055737398297953E-4</v>
      </c>
      <c r="G42" s="150">
        <v>2.4691358024691358E-3</v>
      </c>
      <c r="H42" s="150">
        <f t="shared" si="2"/>
        <v>2.1885784284861563E-3</v>
      </c>
      <c r="I42" s="100">
        <v>25</v>
      </c>
      <c r="J42" s="100">
        <v>15</v>
      </c>
      <c r="K42" s="100">
        <v>10</v>
      </c>
      <c r="L42" s="140"/>
      <c r="P42">
        <f>VLOOKUP(A42,штуки!B:BY,75,FALSE)</f>
        <v>0</v>
      </c>
      <c r="Q42">
        <f>VLOOKUP(A42,штуки!B:BY,76,FALSE)</f>
        <v>0</v>
      </c>
      <c r="R42">
        <f>VLOOKUP(A42,штуки!B:BY,74,FALSE)</f>
        <v>0</v>
      </c>
      <c r="S42" s="141"/>
      <c r="T42" s="141"/>
      <c r="U42" s="141"/>
    </row>
    <row r="43" spans="1:21" x14ac:dyDescent="0.25">
      <c r="A43" s="148" t="s">
        <v>153</v>
      </c>
      <c r="B43" s="100">
        <v>49</v>
      </c>
      <c r="C43" s="100">
        <v>12</v>
      </c>
      <c r="D43" s="100">
        <f t="shared" si="0"/>
        <v>-37</v>
      </c>
      <c r="E43" s="100"/>
      <c r="F43" s="150">
        <v>4.5824371083886652E-3</v>
      </c>
      <c r="G43" s="150">
        <v>1.9753086419753087E-3</v>
      </c>
      <c r="H43" s="150">
        <f t="shared" si="2"/>
        <v>-2.6071284664133565E-3</v>
      </c>
      <c r="I43" s="100">
        <v>302</v>
      </c>
      <c r="J43" s="100">
        <v>115</v>
      </c>
      <c r="K43" s="100">
        <v>187</v>
      </c>
      <c r="L43" s="140"/>
      <c r="P43">
        <f>VLOOKUP(A43,штуки!B:BY,75,FALSE)</f>
        <v>0</v>
      </c>
      <c r="Q43">
        <f>VLOOKUP(A43,штуки!B:BY,76,FALSE)</f>
        <v>0</v>
      </c>
      <c r="R43">
        <f>VLOOKUP(A43,штуки!B:BY,74,FALSE)</f>
        <v>0</v>
      </c>
      <c r="S43" s="141"/>
      <c r="T43" s="141"/>
      <c r="U43" s="141"/>
    </row>
    <row r="44" spans="1:21" x14ac:dyDescent="0.25">
      <c r="A44" s="148" t="s">
        <v>102</v>
      </c>
      <c r="B44" s="100">
        <v>30</v>
      </c>
      <c r="C44" s="100">
        <v>11</v>
      </c>
      <c r="D44" s="100">
        <f t="shared" si="0"/>
        <v>-19</v>
      </c>
      <c r="E44" s="100"/>
      <c r="F44" s="150">
        <v>2.8055737398297951E-3</v>
      </c>
      <c r="G44" s="150">
        <v>1.8106995884773663E-3</v>
      </c>
      <c r="H44" s="150">
        <f t="shared" si="2"/>
        <v>-9.9487415135242883E-4</v>
      </c>
      <c r="I44" s="100">
        <v>136</v>
      </c>
      <c r="J44" s="100">
        <v>127</v>
      </c>
      <c r="K44" s="100">
        <v>9</v>
      </c>
      <c r="L44" s="140"/>
      <c r="P44">
        <f>VLOOKUP(A44,штуки!B:BY,75,FALSE)</f>
        <v>1</v>
      </c>
      <c r="Q44">
        <f>VLOOKUP(A44,штуки!B:BY,76,FALSE)</f>
        <v>8600000</v>
      </c>
      <c r="R44">
        <f>VLOOKUP(A44,штуки!B:BY,74,FALSE)</f>
        <v>62.519999999998618</v>
      </c>
      <c r="S44" s="141">
        <f t="shared" si="6"/>
        <v>8.6</v>
      </c>
      <c r="T44" s="141">
        <f t="shared" si="7"/>
        <v>137.55598208573559</v>
      </c>
      <c r="U44" s="141">
        <f t="shared" si="8"/>
        <v>62.519999999998618</v>
      </c>
    </row>
    <row r="45" spans="1:21" x14ac:dyDescent="0.25">
      <c r="A45" s="148" t="s">
        <v>154</v>
      </c>
      <c r="B45" s="100">
        <v>0</v>
      </c>
      <c r="C45" s="100">
        <v>10</v>
      </c>
      <c r="D45" s="100">
        <f t="shared" si="0"/>
        <v>10</v>
      </c>
      <c r="E45" s="100"/>
      <c r="F45" s="150">
        <v>0</v>
      </c>
      <c r="G45" s="150">
        <v>1.6460905349794238E-3</v>
      </c>
      <c r="H45" s="150">
        <f t="shared" si="2"/>
        <v>1.6460905349794238E-3</v>
      </c>
      <c r="I45" s="100">
        <v>85</v>
      </c>
      <c r="J45" s="100">
        <v>10</v>
      </c>
      <c r="K45" s="100">
        <v>75</v>
      </c>
      <c r="L45" s="140"/>
      <c r="P45">
        <f>VLOOKUP(A45,штуки!B:BY,75,FALSE)</f>
        <v>10</v>
      </c>
      <c r="Q45">
        <f>VLOOKUP(A45,штуки!B:BY,76,FALSE)</f>
        <v>105800000</v>
      </c>
      <c r="R45">
        <f>VLOOKUP(A45,штуки!B:BY,74,FALSE)</f>
        <v>585.43000000000006</v>
      </c>
      <c r="S45" s="141">
        <f t="shared" si="6"/>
        <v>10.58</v>
      </c>
      <c r="T45" s="141">
        <f t="shared" si="7"/>
        <v>180.72186256256083</v>
      </c>
      <c r="U45" s="141">
        <f t="shared" si="8"/>
        <v>58.543000000000006</v>
      </c>
    </row>
    <row r="46" spans="1:21" x14ac:dyDescent="0.25">
      <c r="A46" s="148" t="s">
        <v>155</v>
      </c>
      <c r="B46" s="100">
        <v>38</v>
      </c>
      <c r="C46" s="100">
        <v>8</v>
      </c>
      <c r="D46" s="100">
        <f t="shared" si="0"/>
        <v>-30</v>
      </c>
      <c r="E46" s="100"/>
      <c r="F46" s="150">
        <v>3.5537267371177407E-3</v>
      </c>
      <c r="G46" s="150">
        <v>1.3168724279835392E-3</v>
      </c>
      <c r="H46" s="150">
        <f t="shared" si="2"/>
        <v>-2.2368543091342017E-3</v>
      </c>
      <c r="I46" s="100">
        <v>113</v>
      </c>
      <c r="J46" s="100">
        <v>108</v>
      </c>
      <c r="K46" s="100">
        <v>5</v>
      </c>
      <c r="L46" s="140"/>
      <c r="P46">
        <f>VLOOKUP(A46,штуки!B:BY,75,FALSE)</f>
        <v>1</v>
      </c>
      <c r="Q46">
        <f>VLOOKUP(A46,штуки!B:BY,76,FALSE)</f>
        <v>10903150</v>
      </c>
      <c r="R46">
        <f>VLOOKUP(A46,штуки!B:BY,74,FALSE)</f>
        <v>93.170000000001892</v>
      </c>
      <c r="S46" s="141">
        <f t="shared" si="6"/>
        <v>10.90315</v>
      </c>
      <c r="T46" s="141">
        <f t="shared" si="7"/>
        <v>117.02425673499816</v>
      </c>
      <c r="U46" s="141">
        <f t="shared" si="8"/>
        <v>93.170000000001892</v>
      </c>
    </row>
    <row r="47" spans="1:21" x14ac:dyDescent="0.25">
      <c r="A47" s="148" t="s">
        <v>66</v>
      </c>
      <c r="B47" s="100">
        <v>0</v>
      </c>
      <c r="C47" s="100">
        <v>7</v>
      </c>
      <c r="D47" s="100">
        <f t="shared" si="0"/>
        <v>7</v>
      </c>
      <c r="E47" s="100"/>
      <c r="F47" s="150">
        <v>0</v>
      </c>
      <c r="G47" s="150">
        <v>1.1522633744855968E-3</v>
      </c>
      <c r="H47" s="150">
        <f t="shared" si="2"/>
        <v>1.1522633744855968E-3</v>
      </c>
      <c r="I47" s="100">
        <v>134</v>
      </c>
      <c r="J47" s="100">
        <v>7</v>
      </c>
      <c r="K47" s="100">
        <v>127</v>
      </c>
      <c r="L47" s="140"/>
      <c r="P47">
        <f>VLOOKUP(A47,штуки!B:BY,75,FALSE)</f>
        <v>4</v>
      </c>
      <c r="Q47">
        <f>VLOOKUP(A47,штуки!B:BY,76,FALSE)</f>
        <v>15494660</v>
      </c>
      <c r="R47">
        <f>VLOOKUP(A47,штуки!B:BY,74,FALSE)</f>
        <v>213.46000000000009</v>
      </c>
      <c r="S47" s="141">
        <f t="shared" si="6"/>
        <v>3.8736649999999999</v>
      </c>
      <c r="T47" s="141">
        <f t="shared" si="7"/>
        <v>72.588119554014781</v>
      </c>
      <c r="U47" s="141">
        <f t="shared" si="8"/>
        <v>53.365000000000023</v>
      </c>
    </row>
    <row r="48" spans="1:21" x14ac:dyDescent="0.25">
      <c r="A48" s="148" t="s">
        <v>156</v>
      </c>
      <c r="B48" s="100">
        <v>104</v>
      </c>
      <c r="C48" s="100">
        <v>7</v>
      </c>
      <c r="D48" s="100">
        <f t="shared" si="0"/>
        <v>-97</v>
      </c>
      <c r="E48" s="100"/>
      <c r="F48" s="150">
        <v>9.7259889647432901E-3</v>
      </c>
      <c r="G48" s="150">
        <v>1.1522633744855968E-3</v>
      </c>
      <c r="H48" s="150">
        <f t="shared" si="2"/>
        <v>-8.5737255902576942E-3</v>
      </c>
      <c r="I48" s="100"/>
      <c r="J48" s="100"/>
      <c r="K48" s="100"/>
      <c r="L48" s="140"/>
      <c r="S48" s="141"/>
      <c r="T48" s="141"/>
      <c r="U48" s="141"/>
    </row>
    <row r="49" spans="1:21" x14ac:dyDescent="0.25">
      <c r="A49" s="148" t="s">
        <v>98</v>
      </c>
      <c r="B49" s="100">
        <v>32</v>
      </c>
      <c r="C49" s="100">
        <v>6</v>
      </c>
      <c r="D49" s="100">
        <f t="shared" si="0"/>
        <v>-26</v>
      </c>
      <c r="E49" s="100"/>
      <c r="F49" s="150">
        <v>2.9926119891517814E-3</v>
      </c>
      <c r="G49" s="150">
        <v>9.8765432098765434E-4</v>
      </c>
      <c r="H49" s="150">
        <f t="shared" si="2"/>
        <v>-2.0049576681641272E-3</v>
      </c>
      <c r="I49" s="100"/>
      <c r="J49" s="100"/>
      <c r="K49" s="100"/>
      <c r="L49" s="140"/>
      <c r="S49" s="141"/>
      <c r="T49" s="141"/>
      <c r="U49" s="141"/>
    </row>
    <row r="50" spans="1:21" x14ac:dyDescent="0.25">
      <c r="A50" s="147" t="s">
        <v>157</v>
      </c>
      <c r="B50" s="100">
        <v>42</v>
      </c>
      <c r="C50" s="100">
        <v>5</v>
      </c>
      <c r="D50" s="100">
        <f t="shared" si="0"/>
        <v>-37</v>
      </c>
      <c r="E50" s="100"/>
      <c r="F50" s="150">
        <v>3.9278032357617136E-3</v>
      </c>
      <c r="G50" s="150">
        <v>8.2304526748971192E-4</v>
      </c>
      <c r="H50" s="150">
        <f t="shared" si="2"/>
        <v>-3.1047579682720017E-3</v>
      </c>
      <c r="I50" s="100">
        <v>122</v>
      </c>
      <c r="J50" s="100">
        <v>47</v>
      </c>
      <c r="K50" s="100">
        <v>75</v>
      </c>
      <c r="L50" s="140"/>
      <c r="M50" t="s">
        <v>167</v>
      </c>
      <c r="P50">
        <f>VLOOKUP(A50,штуки!B:BY,75,FALSE)</f>
        <v>1</v>
      </c>
      <c r="Q50">
        <f>VLOOKUP(A50,штуки!B:BY,76,FALSE)</f>
        <v>10158782.25</v>
      </c>
      <c r="R50">
        <f>VLOOKUP(A50,штуки!B:BY,74,FALSE)</f>
        <v>76.109999999999673</v>
      </c>
      <c r="S50" s="141">
        <f t="shared" si="6"/>
        <v>10.15878225</v>
      </c>
      <c r="T50" s="141">
        <f t="shared" si="7"/>
        <v>133.47500000000059</v>
      </c>
      <c r="U50" s="141">
        <f t="shared" si="8"/>
        <v>76.109999999999673</v>
      </c>
    </row>
    <row r="51" spans="1:21" x14ac:dyDescent="0.25">
      <c r="A51" s="148" t="s">
        <v>90</v>
      </c>
      <c r="B51" s="100">
        <v>17</v>
      </c>
      <c r="C51" s="100">
        <v>4</v>
      </c>
      <c r="D51" s="100">
        <f t="shared" si="0"/>
        <v>-13</v>
      </c>
      <c r="E51" s="100"/>
      <c r="F51" s="150">
        <v>1.589825119236884E-3</v>
      </c>
      <c r="G51" s="150">
        <v>6.584362139917696E-4</v>
      </c>
      <c r="H51" s="150">
        <f t="shared" si="2"/>
        <v>-9.3138890524511444E-4</v>
      </c>
      <c r="I51" s="100"/>
      <c r="J51" s="100"/>
      <c r="K51" s="100"/>
      <c r="L51" s="140"/>
      <c r="S51" s="141"/>
      <c r="T51" s="141"/>
      <c r="U51" s="141"/>
    </row>
    <row r="52" spans="1:21" x14ac:dyDescent="0.25">
      <c r="A52" s="147" t="s">
        <v>158</v>
      </c>
      <c r="B52" s="100">
        <v>0</v>
      </c>
      <c r="C52" s="100">
        <v>4</v>
      </c>
      <c r="D52" s="100">
        <f t="shared" si="0"/>
        <v>4</v>
      </c>
      <c r="E52" s="100"/>
      <c r="F52" s="150">
        <v>0</v>
      </c>
      <c r="G52" s="150">
        <v>6.584362139917696E-4</v>
      </c>
      <c r="H52" s="150">
        <f t="shared" si="2"/>
        <v>6.584362139917696E-4</v>
      </c>
      <c r="I52" s="100">
        <v>99</v>
      </c>
      <c r="J52" s="100">
        <v>4</v>
      </c>
      <c r="K52" s="100">
        <v>95</v>
      </c>
      <c r="L52" s="140"/>
      <c r="M52" t="s">
        <v>172</v>
      </c>
      <c r="P52">
        <f>VLOOKUP(A52,штуки!B:BY,75,FALSE)</f>
        <v>4</v>
      </c>
      <c r="Q52">
        <f>VLOOKUP(A52,штуки!B:BY,76,FALSE)</f>
        <v>28281000</v>
      </c>
      <c r="R52">
        <f>VLOOKUP(A52,штуки!B:BY,74,FALSE)</f>
        <v>225.47999999999976</v>
      </c>
      <c r="S52" s="141">
        <f t="shared" si="6"/>
        <v>7.0702499999999997</v>
      </c>
      <c r="T52" s="141">
        <f t="shared" si="7"/>
        <v>125.42575838211827</v>
      </c>
      <c r="U52" s="141">
        <f t="shared" si="8"/>
        <v>56.369999999999941</v>
      </c>
    </row>
    <row r="53" spans="1:21" x14ac:dyDescent="0.25">
      <c r="A53" s="147" t="s">
        <v>159</v>
      </c>
      <c r="B53" s="100">
        <v>0</v>
      </c>
      <c r="C53" s="100">
        <v>3</v>
      </c>
      <c r="D53" s="100">
        <f t="shared" si="0"/>
        <v>3</v>
      </c>
      <c r="E53" s="100"/>
      <c r="F53" s="150">
        <v>0</v>
      </c>
      <c r="G53" s="150">
        <v>4.9382716049382717E-4</v>
      </c>
      <c r="H53" s="150">
        <f t="shared" si="2"/>
        <v>4.9382716049382717E-4</v>
      </c>
      <c r="I53" s="100">
        <v>69</v>
      </c>
      <c r="J53" s="100">
        <v>3</v>
      </c>
      <c r="K53" s="100">
        <v>66</v>
      </c>
      <c r="L53" s="140"/>
      <c r="M53" t="s">
        <v>173</v>
      </c>
      <c r="P53">
        <f>VLOOKUP(A53,штуки!B:BY,75,FALSE)</f>
        <v>0</v>
      </c>
      <c r="Q53">
        <f>VLOOKUP(A53,штуки!B:BY,76,FALSE)</f>
        <v>0</v>
      </c>
      <c r="R53">
        <f>VLOOKUP(A53,штуки!B:BY,74,FALSE)</f>
        <v>0</v>
      </c>
      <c r="S53" s="141"/>
      <c r="T53" s="141"/>
      <c r="U53" s="141"/>
    </row>
    <row r="54" spans="1:21" x14ac:dyDescent="0.25">
      <c r="A54" s="148" t="s">
        <v>94</v>
      </c>
      <c r="B54" s="100">
        <v>0</v>
      </c>
      <c r="C54" s="100">
        <v>3</v>
      </c>
      <c r="D54" s="100">
        <f t="shared" si="0"/>
        <v>3</v>
      </c>
      <c r="E54" s="100"/>
      <c r="F54" s="150">
        <v>0</v>
      </c>
      <c r="G54" s="150">
        <v>4.9382716049382717E-4</v>
      </c>
      <c r="H54" s="150">
        <f t="shared" si="2"/>
        <v>4.9382716049382717E-4</v>
      </c>
      <c r="I54" s="100"/>
      <c r="J54" s="100"/>
      <c r="K54" s="100"/>
      <c r="L54" s="140"/>
      <c r="S54" s="141"/>
      <c r="T54" s="141"/>
      <c r="U54" s="141"/>
    </row>
    <row r="55" spans="1:21" x14ac:dyDescent="0.25">
      <c r="A55" s="148" t="s">
        <v>160</v>
      </c>
      <c r="B55" s="100">
        <v>0</v>
      </c>
      <c r="C55" s="100">
        <v>2</v>
      </c>
      <c r="D55" s="100">
        <f t="shared" si="0"/>
        <v>2</v>
      </c>
      <c r="E55" s="100"/>
      <c r="F55" s="150">
        <v>0</v>
      </c>
      <c r="G55" s="150">
        <v>3.292181069958848E-4</v>
      </c>
      <c r="H55" s="150">
        <f t="shared" si="2"/>
        <v>3.292181069958848E-4</v>
      </c>
      <c r="I55" s="100">
        <v>57</v>
      </c>
      <c r="J55" s="100">
        <v>2</v>
      </c>
      <c r="K55" s="100">
        <v>55</v>
      </c>
      <c r="L55" s="140"/>
      <c r="P55">
        <f>VLOOKUP(A55,штуки!B:BY,75,FALSE)</f>
        <v>0</v>
      </c>
      <c r="Q55">
        <f>VLOOKUP(A55,штуки!B:BY,76,FALSE)</f>
        <v>0</v>
      </c>
      <c r="R55">
        <f>VLOOKUP(A55,штуки!B:BY,74,FALSE)</f>
        <v>0</v>
      </c>
      <c r="S55" s="141"/>
      <c r="T55" s="141"/>
      <c r="U55" s="141"/>
    </row>
    <row r="56" spans="1:21" x14ac:dyDescent="0.25">
      <c r="A56" s="147" t="s">
        <v>161</v>
      </c>
      <c r="B56" s="100">
        <v>0</v>
      </c>
      <c r="C56" s="100">
        <v>1</v>
      </c>
      <c r="D56" s="100">
        <f t="shared" si="0"/>
        <v>1</v>
      </c>
      <c r="E56" s="100"/>
      <c r="F56" s="150">
        <v>0</v>
      </c>
      <c r="G56" s="150">
        <v>1.646090534979424E-4</v>
      </c>
      <c r="H56" s="150">
        <f t="shared" si="2"/>
        <v>1.646090534979424E-4</v>
      </c>
      <c r="I56" s="100">
        <v>324</v>
      </c>
      <c r="J56" s="100">
        <v>1</v>
      </c>
      <c r="K56" s="100">
        <v>323</v>
      </c>
      <c r="L56" s="140"/>
      <c r="M56" t="s">
        <v>172</v>
      </c>
      <c r="P56">
        <f>VLOOKUP(A56,штуки!B:BY,75,FALSE)</f>
        <v>1</v>
      </c>
      <c r="Q56">
        <f>VLOOKUP(A56,штуки!B:BY,76,FALSE)</f>
        <v>7795800</v>
      </c>
      <c r="R56">
        <f>VLOOKUP(A56,штуки!B:BY,74,FALSE)</f>
        <v>63.899999999999984</v>
      </c>
      <c r="S56" s="141">
        <f t="shared" si="6"/>
        <v>7.7957999999999998</v>
      </c>
      <c r="T56" s="141">
        <f t="shared" si="7"/>
        <v>122.00000000000003</v>
      </c>
      <c r="U56" s="141">
        <f t="shared" si="8"/>
        <v>63.899999999999984</v>
      </c>
    </row>
    <row r="57" spans="1:21" x14ac:dyDescent="0.25">
      <c r="A57" s="148" t="s">
        <v>124</v>
      </c>
      <c r="B57" s="100">
        <v>116</v>
      </c>
      <c r="C57" s="100">
        <v>0</v>
      </c>
      <c r="D57" s="100">
        <f t="shared" si="0"/>
        <v>-116</v>
      </c>
      <c r="E57" s="100"/>
      <c r="F57" s="150">
        <v>1.0848218460675208E-2</v>
      </c>
      <c r="G57" s="150">
        <v>0</v>
      </c>
      <c r="H57" s="150">
        <f t="shared" si="2"/>
        <v>-1.0848218460675208E-2</v>
      </c>
      <c r="I57" s="100">
        <v>270</v>
      </c>
      <c r="J57" s="100">
        <v>116</v>
      </c>
      <c r="K57" s="100">
        <v>154</v>
      </c>
      <c r="L57" s="140"/>
      <c r="P57">
        <f>VLOOKUP(A57,штуки!B:BY,75,FALSE)</f>
        <v>0</v>
      </c>
      <c r="Q57">
        <f>VLOOKUP(A57,штуки!B:BY,76,FALSE)</f>
        <v>0</v>
      </c>
      <c r="R57">
        <f>VLOOKUP(A57,штуки!B:BY,74,FALSE)</f>
        <v>0</v>
      </c>
      <c r="S57" s="141"/>
      <c r="T57" s="141"/>
      <c r="U57" s="141"/>
    </row>
    <row r="58" spans="1:21" x14ac:dyDescent="0.25">
      <c r="A58" s="148" t="s">
        <v>48</v>
      </c>
      <c r="B58" s="100">
        <v>79</v>
      </c>
      <c r="C58" s="100">
        <v>0</v>
      </c>
      <c r="D58" s="100">
        <f t="shared" si="0"/>
        <v>-79</v>
      </c>
      <c r="E58" s="100"/>
      <c r="F58" s="150">
        <v>7.3880108482184603E-3</v>
      </c>
      <c r="G58" s="150">
        <v>0</v>
      </c>
      <c r="H58" s="150">
        <f t="shared" si="2"/>
        <v>-7.3880108482184603E-3</v>
      </c>
      <c r="I58" s="100"/>
      <c r="J58" s="100"/>
      <c r="K58" s="100"/>
      <c r="L58" s="140"/>
      <c r="S58" s="141"/>
      <c r="T58" s="141"/>
      <c r="U58" s="141"/>
    </row>
    <row r="59" spans="1:21" x14ac:dyDescent="0.25">
      <c r="A59" s="148" t="s">
        <v>51</v>
      </c>
      <c r="B59" s="100">
        <v>1</v>
      </c>
      <c r="C59" s="100">
        <v>0</v>
      </c>
      <c r="D59" s="100">
        <f t="shared" si="0"/>
        <v>-1</v>
      </c>
      <c r="E59" s="100"/>
      <c r="F59" s="150">
        <v>9.3519124660993168E-5</v>
      </c>
      <c r="G59" s="150">
        <v>0</v>
      </c>
      <c r="H59" s="150">
        <f t="shared" si="2"/>
        <v>-9.3519124660993168E-5</v>
      </c>
      <c r="I59" s="100"/>
      <c r="J59" s="100"/>
      <c r="K59" s="100"/>
      <c r="L59" s="140"/>
      <c r="S59" s="141"/>
      <c r="T59" s="141"/>
      <c r="U59" s="141"/>
    </row>
    <row r="60" spans="1:21" x14ac:dyDescent="0.25">
      <c r="A60" s="148" t="s">
        <v>200</v>
      </c>
      <c r="B60" s="100">
        <v>127</v>
      </c>
      <c r="C60" s="100">
        <v>0</v>
      </c>
      <c r="D60" s="100">
        <f t="shared" si="0"/>
        <v>-127</v>
      </c>
      <c r="E60" s="100"/>
      <c r="F60" s="150">
        <v>1.1876928831946134E-2</v>
      </c>
      <c r="G60" s="150">
        <v>0</v>
      </c>
      <c r="H60" s="150">
        <f t="shared" si="2"/>
        <v>-1.1876928831946134E-2</v>
      </c>
      <c r="I60" s="100"/>
      <c r="J60" s="100"/>
      <c r="K60" s="100"/>
      <c r="L60" s="140"/>
      <c r="S60" s="141"/>
      <c r="T60" s="141"/>
      <c r="U60" s="141"/>
    </row>
    <row r="61" spans="1:21" x14ac:dyDescent="0.25">
      <c r="A61" s="148" t="s">
        <v>57</v>
      </c>
      <c r="B61" s="100">
        <v>153</v>
      </c>
      <c r="C61" s="100">
        <v>0</v>
      </c>
      <c r="D61" s="100">
        <f t="shared" si="0"/>
        <v>-153</v>
      </c>
      <c r="E61" s="100"/>
      <c r="F61" s="150">
        <v>1.4308426073131956E-2</v>
      </c>
      <c r="G61" s="150">
        <v>0</v>
      </c>
      <c r="H61" s="150">
        <f t="shared" si="2"/>
        <v>-1.4308426073131956E-2</v>
      </c>
      <c r="I61" s="100"/>
      <c r="J61" s="100"/>
      <c r="K61" s="100"/>
      <c r="L61" s="140"/>
      <c r="S61" s="141"/>
      <c r="T61" s="141"/>
      <c r="U61" s="141"/>
    </row>
    <row r="62" spans="1:21" x14ac:dyDescent="0.25">
      <c r="A62" s="148" t="s">
        <v>60</v>
      </c>
      <c r="B62" s="100">
        <v>222</v>
      </c>
      <c r="C62" s="100">
        <v>0</v>
      </c>
      <c r="D62" s="100">
        <f t="shared" si="0"/>
        <v>-222</v>
      </c>
      <c r="E62" s="100"/>
      <c r="F62" s="150">
        <v>2.0761245674740483E-2</v>
      </c>
      <c r="G62" s="150">
        <v>0</v>
      </c>
      <c r="H62" s="150">
        <f t="shared" si="2"/>
        <v>-2.0761245674740483E-2</v>
      </c>
      <c r="I62" s="100"/>
      <c r="J62" s="100"/>
      <c r="K62" s="100"/>
      <c r="L62" s="140"/>
      <c r="S62" s="141"/>
      <c r="T62" s="141"/>
      <c r="U62" s="141"/>
    </row>
    <row r="63" spans="1:21" x14ac:dyDescent="0.25">
      <c r="A63" s="148" t="s">
        <v>204</v>
      </c>
      <c r="B63" s="100">
        <v>150</v>
      </c>
      <c r="C63" s="100">
        <v>0</v>
      </c>
      <c r="D63" s="100">
        <f t="shared" si="0"/>
        <v>-150</v>
      </c>
      <c r="E63" s="100"/>
      <c r="F63" s="150">
        <v>1.4027868699148975E-2</v>
      </c>
      <c r="G63" s="150">
        <v>0</v>
      </c>
      <c r="H63" s="150">
        <f t="shared" si="2"/>
        <v>-1.4027868699148975E-2</v>
      </c>
      <c r="I63" s="100"/>
      <c r="J63" s="100"/>
      <c r="K63" s="100"/>
      <c r="L63" s="140"/>
      <c r="S63" s="141"/>
      <c r="T63" s="141"/>
      <c r="U63" s="141"/>
    </row>
    <row r="64" spans="1:21" x14ac:dyDescent="0.25">
      <c r="A64" s="148" t="s">
        <v>206</v>
      </c>
      <c r="B64" s="100">
        <v>1</v>
      </c>
      <c r="C64" s="100">
        <v>0</v>
      </c>
      <c r="D64" s="100">
        <f t="shared" si="0"/>
        <v>-1</v>
      </c>
      <c r="E64" s="100"/>
      <c r="F64" s="150">
        <v>9.3519124660993168E-5</v>
      </c>
      <c r="G64" s="150">
        <v>0</v>
      </c>
      <c r="H64" s="150">
        <f t="shared" si="2"/>
        <v>-9.3519124660993168E-5</v>
      </c>
      <c r="I64" s="100"/>
      <c r="J64" s="100"/>
      <c r="K64" s="100"/>
      <c r="L64" s="140"/>
      <c r="S64" s="141"/>
      <c r="T64" s="141"/>
      <c r="U64" s="141"/>
    </row>
    <row r="65" spans="1:21" x14ac:dyDescent="0.25">
      <c r="A65" s="148" t="s">
        <v>207</v>
      </c>
      <c r="B65" s="100">
        <v>869</v>
      </c>
      <c r="C65" s="100">
        <v>0</v>
      </c>
      <c r="D65" s="100">
        <f t="shared" si="0"/>
        <v>-869</v>
      </c>
      <c r="E65" s="100"/>
      <c r="F65" s="150">
        <v>8.1268119330403066E-2</v>
      </c>
      <c r="G65" s="150">
        <v>0</v>
      </c>
      <c r="H65" s="150">
        <f t="shared" si="2"/>
        <v>-8.1268119330403066E-2</v>
      </c>
      <c r="I65" s="100"/>
      <c r="J65" s="100"/>
      <c r="K65" s="100"/>
      <c r="L65" s="140"/>
      <c r="S65" s="141"/>
      <c r="T65" s="141"/>
      <c r="U65" s="141"/>
    </row>
    <row r="66" spans="1:21" x14ac:dyDescent="0.25">
      <c r="A66" s="148" t="s">
        <v>70</v>
      </c>
      <c r="B66" s="100">
        <v>173</v>
      </c>
      <c r="C66" s="100">
        <v>0</v>
      </c>
      <c r="D66" s="100">
        <f t="shared" si="0"/>
        <v>-173</v>
      </c>
      <c r="E66" s="100"/>
      <c r="F66" s="150">
        <v>1.6178808566351819E-2</v>
      </c>
      <c r="G66" s="150">
        <v>0</v>
      </c>
      <c r="H66" s="150">
        <f t="shared" si="2"/>
        <v>-1.6178808566351819E-2</v>
      </c>
      <c r="I66" s="100"/>
      <c r="J66" s="100"/>
      <c r="K66" s="100"/>
      <c r="L66" s="140"/>
      <c r="S66" s="141"/>
      <c r="T66" s="141"/>
      <c r="U66" s="141"/>
    </row>
    <row r="67" spans="1:21" x14ac:dyDescent="0.25">
      <c r="A67" s="148" t="s">
        <v>78</v>
      </c>
      <c r="B67" s="100">
        <v>83</v>
      </c>
      <c r="C67" s="100">
        <v>0</v>
      </c>
      <c r="D67" s="100">
        <f t="shared" si="0"/>
        <v>-83</v>
      </c>
      <c r="E67" s="100"/>
      <c r="F67" s="150">
        <v>7.7620873468624337E-3</v>
      </c>
      <c r="G67" s="150">
        <v>0</v>
      </c>
      <c r="H67" s="150">
        <f t="shared" si="2"/>
        <v>-7.7620873468624337E-3</v>
      </c>
      <c r="I67" s="100"/>
      <c r="J67" s="100"/>
      <c r="K67" s="100"/>
      <c r="L67" s="140"/>
      <c r="S67" s="141"/>
      <c r="T67" s="141"/>
      <c r="U67" s="141"/>
    </row>
    <row r="68" spans="1:21" x14ac:dyDescent="0.25">
      <c r="A68" s="149" t="s">
        <v>162</v>
      </c>
      <c r="B68" s="100">
        <v>5</v>
      </c>
      <c r="C68" s="100">
        <v>0</v>
      </c>
      <c r="D68" s="100">
        <f t="shared" ref="D68:D69" si="9">C68-B68</f>
        <v>-5</v>
      </c>
      <c r="E68" s="100"/>
      <c r="F68" s="150">
        <v>4.6759562330496587E-4</v>
      </c>
      <c r="G68" s="150">
        <v>0</v>
      </c>
      <c r="H68" s="150">
        <f t="shared" ref="H68:H69" si="10">G68-F68</f>
        <v>-4.6759562330496587E-4</v>
      </c>
      <c r="I68" s="100">
        <v>360</v>
      </c>
      <c r="J68" s="100">
        <v>181</v>
      </c>
      <c r="K68" s="100">
        <v>179</v>
      </c>
      <c r="L68" s="140"/>
      <c r="M68" t="s">
        <v>164</v>
      </c>
      <c r="P68">
        <f>VLOOKUP(A68,штуки!B:BY,75,FALSE)</f>
        <v>0</v>
      </c>
      <c r="Q68">
        <f>VLOOKUP(A68,штуки!B:BY,76,FALSE)</f>
        <v>0</v>
      </c>
      <c r="R68">
        <f>VLOOKUP(A68,штуки!B:BY,74,FALSE)</f>
        <v>0</v>
      </c>
      <c r="S68" s="141"/>
      <c r="T68" s="141"/>
      <c r="U68" s="141"/>
    </row>
    <row r="69" spans="1:21" x14ac:dyDescent="0.25">
      <c r="A69" s="148" t="s">
        <v>84</v>
      </c>
      <c r="B69" s="100">
        <v>12</v>
      </c>
      <c r="C69" s="100">
        <v>0</v>
      </c>
      <c r="D69" s="100">
        <f t="shared" si="9"/>
        <v>-12</v>
      </c>
      <c r="E69" s="100"/>
      <c r="F69" s="150">
        <v>1.1222294959319181E-3</v>
      </c>
      <c r="G69" s="150">
        <v>0</v>
      </c>
      <c r="H69" s="150">
        <f t="shared" si="10"/>
        <v>-1.1222294959319181E-3</v>
      </c>
      <c r="I69" s="100"/>
      <c r="J69" s="100"/>
      <c r="K69" s="100"/>
      <c r="L69" s="140"/>
      <c r="S69" s="141"/>
      <c r="T69" s="141"/>
      <c r="U69" s="141"/>
    </row>
    <row r="70" spans="1:21" x14ac:dyDescent="0.25">
      <c r="A70" s="112"/>
    </row>
    <row r="71" spans="1:21" x14ac:dyDescent="0.25">
      <c r="A71" s="112"/>
    </row>
  </sheetData>
  <autoFilter ref="A1:K69" xr:uid="{C1832D5C-37A5-465D-BCF0-1D78C70BE765}">
    <filterColumn colId="1" showButton="0"/>
    <filterColumn colId="5" showButton="0"/>
    <filterColumn colId="6" showButton="0"/>
  </autoFilter>
  <sortState xmlns:xlrd2="http://schemas.microsoft.com/office/spreadsheetml/2017/richdata2" ref="A3:G71">
    <sortCondition descending="1" ref="G3:G71"/>
  </sortState>
  <mergeCells count="9">
    <mergeCell ref="P1:U1"/>
    <mergeCell ref="B1:C1"/>
    <mergeCell ref="A1:A2"/>
    <mergeCell ref="I1:I2"/>
    <mergeCell ref="J1:J2"/>
    <mergeCell ref="K1:K2"/>
    <mergeCell ref="F1:H1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6F26-492B-4460-A731-C50D463278B7}">
  <dimension ref="A1:C52"/>
  <sheetViews>
    <sheetView topLeftCell="A19" workbookViewId="0">
      <selection activeCell="D1" sqref="D1"/>
    </sheetView>
  </sheetViews>
  <sheetFormatPr defaultRowHeight="15" x14ac:dyDescent="0.25"/>
  <cols>
    <col min="1" max="1" width="30.28515625" bestFit="1" customWidth="1"/>
    <col min="2" max="2" width="39.28515625" bestFit="1" customWidth="1"/>
    <col min="3" max="3" width="35" bestFit="1" customWidth="1"/>
  </cols>
  <sheetData>
    <row r="1" spans="1:3" x14ac:dyDescent="0.25">
      <c r="A1" s="146" t="s">
        <v>120</v>
      </c>
      <c r="B1" s="146" t="s">
        <v>121</v>
      </c>
      <c r="C1" s="146" t="s">
        <v>122</v>
      </c>
    </row>
    <row r="2" spans="1:3" x14ac:dyDescent="0.25">
      <c r="A2" s="102" t="s">
        <v>27</v>
      </c>
      <c r="B2" s="120">
        <v>2300</v>
      </c>
      <c r="C2" s="120">
        <v>231</v>
      </c>
    </row>
    <row r="3" spans="1:3" x14ac:dyDescent="0.25">
      <c r="A3" s="102" t="s">
        <v>40</v>
      </c>
      <c r="B3" s="120">
        <v>2163</v>
      </c>
      <c r="C3" s="120">
        <v>648</v>
      </c>
    </row>
    <row r="4" spans="1:3" x14ac:dyDescent="0.25">
      <c r="A4" s="102" t="s">
        <v>36</v>
      </c>
      <c r="B4" s="120">
        <v>2084</v>
      </c>
      <c r="C4" s="120">
        <v>431</v>
      </c>
    </row>
    <row r="5" spans="1:3" x14ac:dyDescent="0.25">
      <c r="A5" s="102" t="s">
        <v>28</v>
      </c>
      <c r="B5" s="120">
        <v>1573</v>
      </c>
      <c r="C5" s="120">
        <v>424</v>
      </c>
    </row>
    <row r="6" spans="1:3" x14ac:dyDescent="0.25">
      <c r="A6" s="102" t="s">
        <v>38</v>
      </c>
      <c r="B6" s="120">
        <v>1240</v>
      </c>
      <c r="C6" s="120">
        <v>285</v>
      </c>
    </row>
    <row r="7" spans="1:3" x14ac:dyDescent="0.25">
      <c r="A7" s="102" t="s">
        <v>58</v>
      </c>
      <c r="B7" s="120">
        <v>1220</v>
      </c>
      <c r="C7" s="120">
        <v>260</v>
      </c>
    </row>
    <row r="8" spans="1:3" x14ac:dyDescent="0.25">
      <c r="A8" s="102" t="s">
        <v>32</v>
      </c>
      <c r="B8" s="120">
        <v>969</v>
      </c>
      <c r="C8" s="120">
        <v>392</v>
      </c>
    </row>
    <row r="9" spans="1:3" x14ac:dyDescent="0.25">
      <c r="A9" s="102" t="s">
        <v>29</v>
      </c>
      <c r="B9" s="120">
        <v>924</v>
      </c>
      <c r="C9" s="120">
        <v>444</v>
      </c>
    </row>
    <row r="10" spans="1:3" x14ac:dyDescent="0.25">
      <c r="A10" s="102" t="s">
        <v>91</v>
      </c>
      <c r="B10" s="120">
        <v>879</v>
      </c>
      <c r="C10" s="120">
        <v>788</v>
      </c>
    </row>
    <row r="11" spans="1:3" x14ac:dyDescent="0.25">
      <c r="A11" s="102" t="s">
        <v>52</v>
      </c>
      <c r="B11" s="120">
        <v>815</v>
      </c>
      <c r="C11" s="120">
        <v>288</v>
      </c>
    </row>
    <row r="12" spans="1:3" x14ac:dyDescent="0.25">
      <c r="A12" s="102" t="s">
        <v>45</v>
      </c>
      <c r="B12" s="120">
        <v>810</v>
      </c>
      <c r="C12" s="120">
        <v>103</v>
      </c>
    </row>
    <row r="13" spans="1:3" x14ac:dyDescent="0.25">
      <c r="A13" s="102" t="s">
        <v>37</v>
      </c>
      <c r="B13" s="120">
        <v>788</v>
      </c>
      <c r="C13" s="120">
        <v>457</v>
      </c>
    </row>
    <row r="14" spans="1:3" x14ac:dyDescent="0.25">
      <c r="A14" s="102" t="s">
        <v>34</v>
      </c>
      <c r="B14" s="120">
        <v>768</v>
      </c>
      <c r="C14" s="120">
        <v>480</v>
      </c>
    </row>
    <row r="15" spans="1:3" x14ac:dyDescent="0.25">
      <c r="A15" s="102" t="s">
        <v>41</v>
      </c>
      <c r="B15" s="120">
        <v>690</v>
      </c>
      <c r="C15" s="120">
        <v>332</v>
      </c>
    </row>
    <row r="16" spans="1:3" x14ac:dyDescent="0.25">
      <c r="A16" s="102" t="s">
        <v>31</v>
      </c>
      <c r="B16" s="120">
        <v>616</v>
      </c>
      <c r="C16" s="120">
        <v>142</v>
      </c>
    </row>
    <row r="17" spans="1:3" x14ac:dyDescent="0.25">
      <c r="A17" s="102" t="s">
        <v>33</v>
      </c>
      <c r="B17" s="120">
        <v>616</v>
      </c>
      <c r="C17" s="120">
        <v>421</v>
      </c>
    </row>
    <row r="18" spans="1:3" x14ac:dyDescent="0.25">
      <c r="A18" s="102" t="s">
        <v>49</v>
      </c>
      <c r="B18" s="120">
        <v>616</v>
      </c>
      <c r="C18" s="120">
        <v>132</v>
      </c>
    </row>
    <row r="19" spans="1:3" x14ac:dyDescent="0.25">
      <c r="A19" s="102" t="s">
        <v>43</v>
      </c>
      <c r="B19" s="120">
        <v>548</v>
      </c>
      <c r="C19" s="120">
        <v>197</v>
      </c>
    </row>
    <row r="20" spans="1:3" x14ac:dyDescent="0.25">
      <c r="A20" s="102" t="s">
        <v>35</v>
      </c>
      <c r="B20" s="120">
        <v>486</v>
      </c>
      <c r="C20" s="120">
        <v>419</v>
      </c>
    </row>
    <row r="21" spans="1:3" x14ac:dyDescent="0.25">
      <c r="A21" s="102" t="s">
        <v>100</v>
      </c>
      <c r="B21" s="120">
        <v>469</v>
      </c>
      <c r="C21" s="120">
        <v>0</v>
      </c>
    </row>
    <row r="22" spans="1:3" x14ac:dyDescent="0.25">
      <c r="A22" s="102" t="s">
        <v>42</v>
      </c>
      <c r="B22" s="120">
        <v>464</v>
      </c>
      <c r="C22" s="120">
        <v>31</v>
      </c>
    </row>
    <row r="23" spans="1:3" x14ac:dyDescent="0.25">
      <c r="A23" s="102" t="s">
        <v>79</v>
      </c>
      <c r="B23" s="120">
        <v>441</v>
      </c>
      <c r="C23" s="120">
        <v>223</v>
      </c>
    </row>
    <row r="24" spans="1:3" x14ac:dyDescent="0.25">
      <c r="A24" s="102" t="s">
        <v>61</v>
      </c>
      <c r="B24" s="120">
        <v>422</v>
      </c>
      <c r="C24" s="120">
        <v>211</v>
      </c>
    </row>
    <row r="25" spans="1:3" x14ac:dyDescent="0.25">
      <c r="A25" s="102" t="s">
        <v>77</v>
      </c>
      <c r="B25" s="120">
        <v>375</v>
      </c>
      <c r="C25" s="120">
        <v>144</v>
      </c>
    </row>
    <row r="26" spans="1:3" x14ac:dyDescent="0.25">
      <c r="A26" s="102" t="s">
        <v>81</v>
      </c>
      <c r="B26" s="120">
        <v>360</v>
      </c>
      <c r="C26" s="120">
        <v>181</v>
      </c>
    </row>
    <row r="27" spans="1:3" x14ac:dyDescent="0.25">
      <c r="A27" s="102" t="s">
        <v>107</v>
      </c>
      <c r="B27" s="120">
        <v>324</v>
      </c>
      <c r="C27" s="120">
        <v>1</v>
      </c>
    </row>
    <row r="28" spans="1:3" x14ac:dyDescent="0.25">
      <c r="A28" s="102" t="s">
        <v>46</v>
      </c>
      <c r="B28" s="120">
        <v>308</v>
      </c>
      <c r="C28" s="120">
        <v>285</v>
      </c>
    </row>
    <row r="29" spans="1:3" x14ac:dyDescent="0.25">
      <c r="A29" s="102" t="s">
        <v>80</v>
      </c>
      <c r="B29" s="120">
        <v>302</v>
      </c>
      <c r="C29" s="120">
        <v>115</v>
      </c>
    </row>
    <row r="30" spans="1:3" x14ac:dyDescent="0.25">
      <c r="A30" s="102" t="s">
        <v>47</v>
      </c>
      <c r="B30" s="120">
        <v>270</v>
      </c>
      <c r="C30" s="120">
        <v>116</v>
      </c>
    </row>
    <row r="31" spans="1:3" x14ac:dyDescent="0.25">
      <c r="A31" s="102" t="s">
        <v>83</v>
      </c>
      <c r="B31" s="120">
        <v>249</v>
      </c>
      <c r="C31" s="120">
        <v>72</v>
      </c>
    </row>
    <row r="32" spans="1:3" x14ac:dyDescent="0.25">
      <c r="A32" s="102" t="s">
        <v>97</v>
      </c>
      <c r="B32" s="120">
        <v>240</v>
      </c>
      <c r="C32" s="120">
        <v>0</v>
      </c>
    </row>
    <row r="33" spans="1:3" x14ac:dyDescent="0.25">
      <c r="A33" s="102" t="s">
        <v>44</v>
      </c>
      <c r="B33" s="120">
        <v>220</v>
      </c>
      <c r="C33" s="120">
        <v>128</v>
      </c>
    </row>
    <row r="34" spans="1:3" x14ac:dyDescent="0.25">
      <c r="A34" s="102" t="s">
        <v>39</v>
      </c>
      <c r="B34" s="120">
        <v>192</v>
      </c>
      <c r="C34" s="120">
        <v>102</v>
      </c>
    </row>
    <row r="35" spans="1:3" x14ac:dyDescent="0.25">
      <c r="A35" s="102" t="s">
        <v>30</v>
      </c>
      <c r="B35" s="120">
        <v>180</v>
      </c>
      <c r="C35" s="120">
        <v>52</v>
      </c>
    </row>
    <row r="36" spans="1:3" x14ac:dyDescent="0.25">
      <c r="A36" s="102" t="s">
        <v>73</v>
      </c>
      <c r="B36" s="120">
        <v>160</v>
      </c>
      <c r="C36" s="120">
        <v>89</v>
      </c>
    </row>
    <row r="37" spans="1:3" x14ac:dyDescent="0.25">
      <c r="A37" s="102" t="s">
        <v>55</v>
      </c>
      <c r="B37" s="120">
        <v>143</v>
      </c>
      <c r="C37" s="120">
        <v>48</v>
      </c>
    </row>
    <row r="38" spans="1:3" x14ac:dyDescent="0.25">
      <c r="A38" s="102" t="s">
        <v>75</v>
      </c>
      <c r="B38" s="120">
        <v>136</v>
      </c>
      <c r="C38" s="120">
        <v>20</v>
      </c>
    </row>
    <row r="39" spans="1:3" x14ac:dyDescent="0.25">
      <c r="A39" s="102" t="s">
        <v>102</v>
      </c>
      <c r="B39" s="120">
        <v>136</v>
      </c>
      <c r="C39" s="120">
        <v>127</v>
      </c>
    </row>
    <row r="40" spans="1:3" x14ac:dyDescent="0.25">
      <c r="A40" s="102" t="s">
        <v>66</v>
      </c>
      <c r="B40" s="120">
        <v>134</v>
      </c>
      <c r="C40" s="120">
        <v>7</v>
      </c>
    </row>
    <row r="41" spans="1:3" x14ac:dyDescent="0.25">
      <c r="A41" s="102" t="s">
        <v>101</v>
      </c>
      <c r="B41" s="120">
        <v>128</v>
      </c>
      <c r="C41" s="120">
        <v>0</v>
      </c>
    </row>
    <row r="42" spans="1:3" x14ac:dyDescent="0.25">
      <c r="A42" s="102" t="s">
        <v>92</v>
      </c>
      <c r="B42" s="120">
        <v>122</v>
      </c>
      <c r="C42" s="120">
        <v>47</v>
      </c>
    </row>
    <row r="43" spans="1:3" x14ac:dyDescent="0.25">
      <c r="A43" s="102" t="s">
        <v>89</v>
      </c>
      <c r="B43" s="120">
        <v>113</v>
      </c>
      <c r="C43" s="120">
        <v>108</v>
      </c>
    </row>
    <row r="44" spans="1:3" x14ac:dyDescent="0.25">
      <c r="A44" s="102" t="s">
        <v>93</v>
      </c>
      <c r="B44" s="120">
        <v>107</v>
      </c>
      <c r="C44" s="120">
        <v>96</v>
      </c>
    </row>
    <row r="45" spans="1:3" x14ac:dyDescent="0.25">
      <c r="A45" s="102" t="s">
        <v>82</v>
      </c>
      <c r="B45" s="120">
        <v>105</v>
      </c>
      <c r="C45" s="120">
        <v>52</v>
      </c>
    </row>
    <row r="46" spans="1:3" x14ac:dyDescent="0.25">
      <c r="A46" s="102" t="s">
        <v>108</v>
      </c>
      <c r="B46" s="120">
        <v>99</v>
      </c>
      <c r="C46" s="120">
        <v>4</v>
      </c>
    </row>
    <row r="47" spans="1:3" x14ac:dyDescent="0.25">
      <c r="A47" s="102" t="s">
        <v>109</v>
      </c>
      <c r="B47" s="120">
        <v>85</v>
      </c>
      <c r="C47" s="120">
        <v>10</v>
      </c>
    </row>
    <row r="48" spans="1:3" x14ac:dyDescent="0.25">
      <c r="A48" s="102" t="s">
        <v>87</v>
      </c>
      <c r="B48" s="120">
        <v>69</v>
      </c>
      <c r="C48" s="120">
        <v>3</v>
      </c>
    </row>
    <row r="49" spans="1:3" x14ac:dyDescent="0.25">
      <c r="A49" s="102" t="s">
        <v>86</v>
      </c>
      <c r="B49" s="120">
        <v>57</v>
      </c>
      <c r="C49" s="120">
        <v>2</v>
      </c>
    </row>
    <row r="50" spans="1:3" x14ac:dyDescent="0.25">
      <c r="A50" s="102" t="s">
        <v>123</v>
      </c>
      <c r="B50" s="120">
        <v>36</v>
      </c>
      <c r="C50" s="120">
        <v>0</v>
      </c>
    </row>
    <row r="51" spans="1:3" x14ac:dyDescent="0.25">
      <c r="A51" s="102" t="s">
        <v>88</v>
      </c>
      <c r="B51" s="120">
        <v>25</v>
      </c>
      <c r="C51" s="120">
        <v>15</v>
      </c>
    </row>
    <row r="52" spans="1:3" x14ac:dyDescent="0.25">
      <c r="A52" s="102" t="s">
        <v>95</v>
      </c>
      <c r="B52" s="120">
        <v>14</v>
      </c>
      <c r="C52" s="1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E06E-B754-445A-B2A7-F38A8E8AA177}">
  <dimension ref="A1:EG87"/>
  <sheetViews>
    <sheetView tabSelected="1" zoomScale="85" zoomScaleNormal="85" workbookViewId="0">
      <pane xSplit="1" ySplit="2" topLeftCell="DB21" activePane="bottomRight" state="frozen"/>
      <selection pane="topRight" activeCell="B1" sqref="B1"/>
      <selection pane="bottomLeft" activeCell="A3" sqref="A3"/>
      <selection pane="bottomRight" activeCell="ED6" sqref="ED6"/>
    </sheetView>
  </sheetViews>
  <sheetFormatPr defaultRowHeight="15" x14ac:dyDescent="0.25"/>
  <cols>
    <col min="1" max="1" width="30.28515625" style="102" bestFit="1" customWidth="1"/>
    <col min="2" max="27" width="9.140625" customWidth="1"/>
    <col min="28" max="28" width="12.28515625" bestFit="1" customWidth="1"/>
    <col min="29" max="36" width="9.140625" customWidth="1"/>
    <col min="37" max="37" width="12.85546875" customWidth="1"/>
    <col min="38" max="39" width="9.140625" customWidth="1"/>
    <col min="40" max="40" width="12.85546875" customWidth="1"/>
    <col min="41" max="57" width="9.140625" customWidth="1"/>
    <col min="58" max="58" width="11" customWidth="1"/>
    <col min="59" max="60" width="9.140625" customWidth="1"/>
    <col min="61" max="61" width="10" customWidth="1"/>
    <col min="62" max="69" width="9.140625" customWidth="1"/>
    <col min="70" max="70" width="11" customWidth="1"/>
    <col min="71" max="72" width="9.140625" customWidth="1"/>
    <col min="73" max="76" width="12" customWidth="1"/>
    <col min="77" max="77" width="9.140625" customWidth="1"/>
    <col min="79" max="79" width="11.28515625" bestFit="1" customWidth="1"/>
    <col min="80" max="80" width="17.42578125" customWidth="1"/>
    <col min="81" max="85" width="11.28515625" bestFit="1" customWidth="1"/>
    <col min="86" max="92" width="12.7109375" bestFit="1" customWidth="1"/>
    <col min="93" max="93" width="15.85546875" customWidth="1"/>
    <col min="94" max="94" width="12.28515625" customWidth="1"/>
    <col min="98" max="101" width="12.7109375" bestFit="1" customWidth="1"/>
    <col min="102" max="102" width="11.28515625" bestFit="1" customWidth="1"/>
    <col min="103" max="103" width="12.7109375" bestFit="1" customWidth="1"/>
    <col min="104" max="105" width="13.85546875" bestFit="1" customWidth="1"/>
    <col min="107" max="107" width="9.140625" style="82"/>
  </cols>
  <sheetData>
    <row r="1" spans="1:137" x14ac:dyDescent="0.25">
      <c r="A1" s="110"/>
      <c r="B1" s="1">
        <v>44896</v>
      </c>
      <c r="C1" s="2"/>
      <c r="D1" s="2"/>
      <c r="E1" s="1">
        <v>44927</v>
      </c>
      <c r="F1" s="2"/>
      <c r="G1" s="2"/>
      <c r="H1" s="1">
        <v>44958</v>
      </c>
      <c r="I1" s="2"/>
      <c r="J1" s="2"/>
      <c r="K1" s="1">
        <v>44986</v>
      </c>
      <c r="L1" s="2"/>
      <c r="M1" s="2"/>
      <c r="N1" s="1">
        <v>45017</v>
      </c>
      <c r="O1" s="2"/>
      <c r="P1" s="2"/>
      <c r="Q1" s="2" t="s">
        <v>0</v>
      </c>
      <c r="R1" s="2"/>
      <c r="S1" s="2"/>
      <c r="T1" s="2" t="s">
        <v>1</v>
      </c>
      <c r="U1" s="2"/>
      <c r="V1" s="2"/>
      <c r="W1" s="2" t="s">
        <v>2</v>
      </c>
      <c r="X1" s="2"/>
      <c r="Y1" s="2"/>
      <c r="Z1" s="2" t="s">
        <v>3</v>
      </c>
      <c r="AA1" s="2"/>
      <c r="AB1" s="2"/>
      <c r="AC1" s="2" t="s">
        <v>4</v>
      </c>
      <c r="AD1" s="2"/>
      <c r="AE1" s="2"/>
      <c r="AF1" s="3" t="s">
        <v>5</v>
      </c>
      <c r="AG1" s="2"/>
      <c r="AH1" s="2"/>
      <c r="AI1" s="3" t="s">
        <v>6</v>
      </c>
      <c r="AJ1" s="4"/>
      <c r="AK1" s="4"/>
      <c r="AL1" s="2" t="s">
        <v>7</v>
      </c>
      <c r="AM1" s="4"/>
      <c r="AN1" s="4"/>
      <c r="AO1" s="2" t="s">
        <v>8</v>
      </c>
      <c r="AP1" s="4"/>
      <c r="AQ1" s="4"/>
      <c r="AR1" s="2" t="s">
        <v>9</v>
      </c>
      <c r="AS1" s="4"/>
      <c r="AT1" s="4"/>
      <c r="AU1" s="2" t="s">
        <v>10</v>
      </c>
      <c r="AV1" s="4"/>
      <c r="AW1" s="4"/>
      <c r="AX1" s="2" t="s">
        <v>11</v>
      </c>
      <c r="AY1" s="4"/>
      <c r="AZ1" s="4"/>
      <c r="BA1" s="2" t="s">
        <v>0</v>
      </c>
      <c r="BB1" s="4"/>
      <c r="BC1" s="4"/>
      <c r="BD1" s="6" t="s">
        <v>1</v>
      </c>
      <c r="BE1" s="5"/>
      <c r="BF1" s="5"/>
      <c r="BG1" s="8" t="s">
        <v>2</v>
      </c>
      <c r="BH1" s="7"/>
      <c r="BI1" s="7"/>
      <c r="BJ1" s="10" t="s">
        <v>3</v>
      </c>
      <c r="BK1" s="9"/>
      <c r="BL1" s="9"/>
      <c r="BM1" s="6" t="s">
        <v>4</v>
      </c>
      <c r="BN1" s="5"/>
      <c r="BO1" s="5"/>
      <c r="BP1" s="12" t="s">
        <v>5</v>
      </c>
      <c r="BQ1" s="11"/>
      <c r="BR1" s="11"/>
      <c r="BS1" s="13" t="s">
        <v>6</v>
      </c>
      <c r="BT1" s="13"/>
      <c r="BU1" s="13"/>
      <c r="BV1" s="9" t="s">
        <v>106</v>
      </c>
      <c r="BW1" s="9"/>
      <c r="BX1" s="9"/>
      <c r="BY1" s="119"/>
      <c r="BZ1" s="119"/>
      <c r="CA1" s="119">
        <v>44896</v>
      </c>
      <c r="CB1" s="119">
        <v>44927</v>
      </c>
      <c r="CC1" s="119">
        <v>44958</v>
      </c>
      <c r="CD1" s="119">
        <v>44986</v>
      </c>
      <c r="CE1" s="119">
        <v>45017</v>
      </c>
      <c r="CF1" s="119">
        <v>45047</v>
      </c>
      <c r="CG1" s="119">
        <v>45078</v>
      </c>
      <c r="CH1" s="119">
        <v>45108</v>
      </c>
      <c r="CI1" s="119">
        <v>45139</v>
      </c>
      <c r="CJ1" s="119">
        <v>45170</v>
      </c>
      <c r="CK1" s="119">
        <v>45200</v>
      </c>
      <c r="CL1" s="119">
        <v>45231</v>
      </c>
      <c r="CM1" s="119">
        <v>45261</v>
      </c>
      <c r="CN1" s="119">
        <v>45292</v>
      </c>
      <c r="CO1" s="119">
        <v>45323</v>
      </c>
      <c r="CP1" s="119">
        <v>45352</v>
      </c>
      <c r="CQ1" s="119">
        <v>45383</v>
      </c>
      <c r="CR1" s="119">
        <v>45413</v>
      </c>
      <c r="CS1" s="119">
        <v>45444</v>
      </c>
      <c r="CT1" s="119">
        <v>45474</v>
      </c>
      <c r="CU1" s="119">
        <v>45505</v>
      </c>
      <c r="CV1" s="119">
        <v>45536</v>
      </c>
      <c r="CW1" s="119">
        <v>45566</v>
      </c>
      <c r="CX1" s="119">
        <v>45597</v>
      </c>
      <c r="CY1" s="119">
        <v>45627</v>
      </c>
      <c r="CZ1" s="135" t="s">
        <v>110</v>
      </c>
      <c r="DA1" s="135" t="s">
        <v>111</v>
      </c>
      <c r="DB1" s="135" t="s">
        <v>110</v>
      </c>
      <c r="DC1" s="135" t="s">
        <v>111</v>
      </c>
      <c r="DF1" s="119">
        <v>44927</v>
      </c>
      <c r="DG1" s="119">
        <v>44958</v>
      </c>
      <c r="DH1" s="119">
        <v>44986</v>
      </c>
      <c r="DI1" s="119">
        <v>45017</v>
      </c>
      <c r="DJ1" s="119">
        <v>45047</v>
      </c>
      <c r="DK1" s="119">
        <v>45078</v>
      </c>
      <c r="DL1" s="119">
        <v>45108</v>
      </c>
      <c r="DM1" s="119">
        <v>45139</v>
      </c>
      <c r="DN1" s="119">
        <v>45170</v>
      </c>
      <c r="DO1" s="119">
        <v>45200</v>
      </c>
      <c r="DP1" s="119">
        <v>45231</v>
      </c>
      <c r="DQ1" s="119">
        <v>45261</v>
      </c>
      <c r="DR1" s="119">
        <v>45292</v>
      </c>
      <c r="DS1" s="119">
        <v>45323</v>
      </c>
      <c r="DT1" s="119">
        <v>45352</v>
      </c>
      <c r="DU1" s="119">
        <v>45383</v>
      </c>
      <c r="DV1" s="119">
        <v>45413</v>
      </c>
      <c r="DW1" s="119">
        <v>45444</v>
      </c>
      <c r="DX1" s="119">
        <v>45474</v>
      </c>
      <c r="DY1" s="119">
        <v>45505</v>
      </c>
      <c r="DZ1" s="119">
        <v>45536</v>
      </c>
      <c r="EA1" s="119">
        <v>45566</v>
      </c>
      <c r="EB1" s="119">
        <v>45597</v>
      </c>
      <c r="EC1" s="119">
        <v>45627</v>
      </c>
      <c r="ED1" s="135" t="s">
        <v>110</v>
      </c>
      <c r="EE1" s="135" t="s">
        <v>111</v>
      </c>
      <c r="EF1" s="135" t="s">
        <v>110</v>
      </c>
      <c r="EG1" s="135" t="s">
        <v>111</v>
      </c>
    </row>
    <row r="2" spans="1:137" x14ac:dyDescent="0.25">
      <c r="A2" s="111" t="s">
        <v>12</v>
      </c>
      <c r="B2" s="15" t="s">
        <v>13</v>
      </c>
      <c r="C2" s="15" t="s">
        <v>14</v>
      </c>
      <c r="D2" s="15" t="s">
        <v>15</v>
      </c>
      <c r="E2" s="15" t="s">
        <v>16</v>
      </c>
      <c r="F2" s="15" t="s">
        <v>14</v>
      </c>
      <c r="G2" s="15" t="s">
        <v>15</v>
      </c>
      <c r="H2" s="15" t="s">
        <v>17</v>
      </c>
      <c r="I2" s="15" t="s">
        <v>14</v>
      </c>
      <c r="J2" s="15" t="s">
        <v>15</v>
      </c>
      <c r="K2" s="15" t="s">
        <v>17</v>
      </c>
      <c r="L2" s="15" t="s">
        <v>14</v>
      </c>
      <c r="M2" s="15" t="s">
        <v>15</v>
      </c>
      <c r="N2" s="15" t="s">
        <v>18</v>
      </c>
      <c r="O2" s="15" t="s">
        <v>14</v>
      </c>
      <c r="P2" s="15" t="s">
        <v>15</v>
      </c>
      <c r="Q2" s="15" t="s">
        <v>19</v>
      </c>
      <c r="R2" s="15" t="s">
        <v>14</v>
      </c>
      <c r="S2" s="15" t="s">
        <v>15</v>
      </c>
      <c r="T2" s="15" t="s">
        <v>20</v>
      </c>
      <c r="U2" s="15" t="s">
        <v>14</v>
      </c>
      <c r="V2" s="15" t="s">
        <v>15</v>
      </c>
      <c r="W2" s="15" t="s">
        <v>21</v>
      </c>
      <c r="X2" s="15" t="s">
        <v>14</v>
      </c>
      <c r="Y2" s="15" t="s">
        <v>15</v>
      </c>
      <c r="Z2" s="15" t="s">
        <v>22</v>
      </c>
      <c r="AA2" s="15" t="s">
        <v>14</v>
      </c>
      <c r="AB2" s="15" t="s">
        <v>15</v>
      </c>
      <c r="AC2" s="15" t="s">
        <v>23</v>
      </c>
      <c r="AD2" s="15" t="s">
        <v>14</v>
      </c>
      <c r="AE2" s="15" t="s">
        <v>15</v>
      </c>
      <c r="AF2" s="15" t="s">
        <v>24</v>
      </c>
      <c r="AG2" s="15" t="s">
        <v>14</v>
      </c>
      <c r="AH2" s="15" t="s">
        <v>15</v>
      </c>
      <c r="AI2" s="16" t="s">
        <v>25</v>
      </c>
      <c r="AJ2" s="16" t="s">
        <v>14</v>
      </c>
      <c r="AK2" s="16" t="s">
        <v>15</v>
      </c>
      <c r="AL2" s="17" t="s">
        <v>13</v>
      </c>
      <c r="AM2" s="17" t="s">
        <v>14</v>
      </c>
      <c r="AN2" s="17" t="s">
        <v>15</v>
      </c>
      <c r="AO2" s="17" t="s">
        <v>16</v>
      </c>
      <c r="AP2" s="17" t="s">
        <v>14</v>
      </c>
      <c r="AQ2" s="17" t="s">
        <v>15</v>
      </c>
      <c r="AR2" s="18" t="s">
        <v>17</v>
      </c>
      <c r="AS2" s="18" t="s">
        <v>14</v>
      </c>
      <c r="AT2" s="18" t="s">
        <v>15</v>
      </c>
      <c r="AU2" s="19" t="s">
        <v>26</v>
      </c>
      <c r="AV2" s="19" t="s">
        <v>14</v>
      </c>
      <c r="AW2" s="19" t="s">
        <v>15</v>
      </c>
      <c r="AX2" s="20" t="s">
        <v>18</v>
      </c>
      <c r="AY2" s="20" t="s">
        <v>14</v>
      </c>
      <c r="AZ2" s="20" t="s">
        <v>15</v>
      </c>
      <c r="BA2" s="21" t="s">
        <v>19</v>
      </c>
      <c r="BB2" s="21" t="s">
        <v>14</v>
      </c>
      <c r="BC2" s="21" t="s">
        <v>15</v>
      </c>
      <c r="BD2" s="22" t="s">
        <v>20</v>
      </c>
      <c r="BE2" s="22" t="s">
        <v>14</v>
      </c>
      <c r="BF2" s="22" t="s">
        <v>15</v>
      </c>
      <c r="BG2" s="23" t="s">
        <v>21</v>
      </c>
      <c r="BH2" s="23" t="s">
        <v>14</v>
      </c>
      <c r="BI2" s="23" t="s">
        <v>15</v>
      </c>
      <c r="BJ2" s="24" t="s">
        <v>22</v>
      </c>
      <c r="BK2" s="24" t="s">
        <v>14</v>
      </c>
      <c r="BL2" s="24" t="s">
        <v>15</v>
      </c>
      <c r="BM2" s="22" t="s">
        <v>23</v>
      </c>
      <c r="BN2" s="24" t="s">
        <v>14</v>
      </c>
      <c r="BO2" s="22" t="s">
        <v>15</v>
      </c>
      <c r="BP2" s="25" t="s">
        <v>24</v>
      </c>
      <c r="BQ2" s="24" t="s">
        <v>14</v>
      </c>
      <c r="BR2" s="25" t="s">
        <v>15</v>
      </c>
      <c r="BS2" s="20" t="s">
        <v>25</v>
      </c>
      <c r="BT2" s="20" t="s">
        <v>14</v>
      </c>
      <c r="BU2" s="20" t="s">
        <v>15</v>
      </c>
      <c r="BV2" s="24" t="s">
        <v>25</v>
      </c>
      <c r="BW2" s="24" t="s">
        <v>14</v>
      </c>
      <c r="BX2" s="24" t="s">
        <v>15</v>
      </c>
    </row>
    <row r="3" spans="1:137" x14ac:dyDescent="0.25">
      <c r="A3" s="114" t="s">
        <v>27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>
        <v>0</v>
      </c>
      <c r="U3" s="21">
        <v>0</v>
      </c>
      <c r="V3" s="26">
        <v>0</v>
      </c>
      <c r="W3" s="27">
        <v>78.59000000000006</v>
      </c>
      <c r="X3" s="21">
        <v>2</v>
      </c>
      <c r="Y3" s="21">
        <v>5.7404929999999998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0</v>
      </c>
      <c r="AG3" s="21">
        <v>0</v>
      </c>
      <c r="AH3" s="21">
        <v>0</v>
      </c>
      <c r="AI3" s="28">
        <v>0</v>
      </c>
      <c r="AJ3" s="29">
        <v>0</v>
      </c>
      <c r="AK3" s="29">
        <v>0</v>
      </c>
      <c r="AL3" s="30">
        <v>29.039999999999907</v>
      </c>
      <c r="AM3" s="30">
        <v>1</v>
      </c>
      <c r="AN3" s="30">
        <v>2376634</v>
      </c>
      <c r="AO3" s="31">
        <v>37.950000000000188</v>
      </c>
      <c r="AP3" s="32">
        <v>1</v>
      </c>
      <c r="AQ3" s="32">
        <v>3753635</v>
      </c>
      <c r="AR3" s="32">
        <v>0</v>
      </c>
      <c r="AS3" s="32">
        <v>0</v>
      </c>
      <c r="AT3" s="32">
        <v>0</v>
      </c>
      <c r="AU3" s="32">
        <v>186.60000000000002</v>
      </c>
      <c r="AV3" s="32">
        <v>4</v>
      </c>
      <c r="AW3" s="32">
        <v>16549560</v>
      </c>
      <c r="AX3" s="32">
        <v>123.28000000000003</v>
      </c>
      <c r="AY3" s="32">
        <v>3</v>
      </c>
      <c r="AZ3" s="32">
        <v>12136050</v>
      </c>
      <c r="BA3" s="33">
        <v>108.83999999999975</v>
      </c>
      <c r="BB3" s="33">
        <v>3</v>
      </c>
      <c r="BC3" s="33">
        <v>10348620</v>
      </c>
      <c r="BD3" s="34">
        <v>378.47999999999888</v>
      </c>
      <c r="BE3" s="34">
        <v>8</v>
      </c>
      <c r="BF3" s="34">
        <v>33378142</v>
      </c>
      <c r="BG3" s="35">
        <v>117.67000000000053</v>
      </c>
      <c r="BH3" s="33">
        <v>3</v>
      </c>
      <c r="BI3" s="35">
        <v>11117730</v>
      </c>
      <c r="BJ3" s="36">
        <v>110.46000000000117</v>
      </c>
      <c r="BK3" s="36">
        <v>3</v>
      </c>
      <c r="BL3" s="36">
        <v>12574260</v>
      </c>
      <c r="BM3" s="33">
        <v>126.99000000000001</v>
      </c>
      <c r="BN3" s="33">
        <v>2</v>
      </c>
      <c r="BO3" s="33">
        <v>12134110</v>
      </c>
      <c r="BP3" s="33">
        <v>3476.779999999997</v>
      </c>
      <c r="BQ3" s="33">
        <v>89</v>
      </c>
      <c r="BR3" s="33">
        <v>347713567</v>
      </c>
      <c r="BS3" s="37">
        <v>4441.6199999999981</v>
      </c>
      <c r="BT3">
        <v>114</v>
      </c>
      <c r="BU3">
        <v>459491628</v>
      </c>
      <c r="BV3">
        <v>0</v>
      </c>
      <c r="BW3">
        <v>0</v>
      </c>
      <c r="BX3">
        <v>0</v>
      </c>
      <c r="BY3" s="120"/>
      <c r="BZ3" s="120"/>
      <c r="CA3" s="120">
        <f t="shared" ref="CA3:CA7" si="0">D3*1000000</f>
        <v>0</v>
      </c>
      <c r="CB3" s="127">
        <f t="shared" ref="CB3:CB7" si="1">G3*1000000</f>
        <v>0</v>
      </c>
      <c r="CC3" s="127">
        <f t="shared" ref="CC3:CC7" si="2">J3*1000000</f>
        <v>0</v>
      </c>
      <c r="CD3" s="127">
        <f t="shared" ref="CD3:CD7" si="3">M3*1000000</f>
        <v>0</v>
      </c>
      <c r="CE3" s="127">
        <f t="shared" ref="CE3:CE7" si="4">P3*1000000</f>
        <v>0</v>
      </c>
      <c r="CF3" s="127">
        <f t="shared" ref="CF3:CF7" si="5">S3*1000000</f>
        <v>0</v>
      </c>
      <c r="CG3" s="127">
        <f t="shared" ref="CG3:CG7" si="6">V3*1000000</f>
        <v>0</v>
      </c>
      <c r="CH3" s="127">
        <f t="shared" ref="CH3:CH7" si="7">Y3*1000000</f>
        <v>5740493</v>
      </c>
      <c r="CI3" s="128">
        <f>AB3</f>
        <v>0</v>
      </c>
      <c r="CJ3" s="128">
        <f>AE3</f>
        <v>0</v>
      </c>
      <c r="CK3" s="128">
        <f>AH3</f>
        <v>0</v>
      </c>
      <c r="CL3" s="128">
        <f>AK3</f>
        <v>0</v>
      </c>
      <c r="CM3" s="128">
        <f>AN3</f>
        <v>2376634</v>
      </c>
      <c r="CN3" s="128">
        <f>AQ3</f>
        <v>3753635</v>
      </c>
      <c r="CO3" s="128">
        <f>AT3</f>
        <v>0</v>
      </c>
      <c r="CP3" s="128">
        <f>AW3</f>
        <v>16549560</v>
      </c>
      <c r="CQ3" s="128">
        <f>AZ3</f>
        <v>12136050</v>
      </c>
      <c r="CR3" s="128">
        <f>BC3</f>
        <v>10348620</v>
      </c>
      <c r="CS3" s="128">
        <f>BF3</f>
        <v>33378142</v>
      </c>
      <c r="CT3" s="128">
        <f>BI3</f>
        <v>11117730</v>
      </c>
      <c r="CU3" s="128">
        <f>BL3</f>
        <v>12574260</v>
      </c>
      <c r="CV3" s="128">
        <f>BO3</f>
        <v>12134110</v>
      </c>
      <c r="CW3" s="128">
        <f>BR3</f>
        <v>347713567</v>
      </c>
      <c r="CX3" s="128">
        <f>BU3</f>
        <v>459491628</v>
      </c>
      <c r="CY3">
        <f>BX3</f>
        <v>0</v>
      </c>
      <c r="CZ3" s="120">
        <f>SUM(CB3:CM3)</f>
        <v>8117127</v>
      </c>
      <c r="DA3" s="120">
        <f>SUM(CN3:CY3)</f>
        <v>919197302</v>
      </c>
      <c r="DB3" s="134">
        <f>CZ3/$CZ$82</f>
        <v>1.4650927496207168E-4</v>
      </c>
      <c r="DC3" s="134">
        <f>DA3/$DA$82</f>
        <v>2.4274427711117957E-2</v>
      </c>
      <c r="DD3">
        <f>DA3/CZ3</f>
        <v>113.24170510083187</v>
      </c>
      <c r="DF3" t="e">
        <f>CB3/E3</f>
        <v>#DIV/0!</v>
      </c>
      <c r="DG3" t="e">
        <f>CC3/H3</f>
        <v>#DIV/0!</v>
      </c>
      <c r="DH3" t="e">
        <f>CD3/K3</f>
        <v>#DIV/0!</v>
      </c>
      <c r="DI3" t="e">
        <f>CE3/N3</f>
        <v>#DIV/0!</v>
      </c>
      <c r="DJ3" t="e">
        <f>CF3/Q3</f>
        <v>#DIV/0!</v>
      </c>
      <c r="DK3" t="e">
        <f>CG3/T3</f>
        <v>#DIV/0!</v>
      </c>
      <c r="DL3">
        <f>CH3/W3</f>
        <v>73043.555159689466</v>
      </c>
      <c r="DM3" t="e">
        <f>CI3/Z3</f>
        <v>#DIV/0!</v>
      </c>
      <c r="DN3" t="e">
        <f>CJ3/AC3</f>
        <v>#DIV/0!</v>
      </c>
      <c r="DO3" t="e">
        <f>CK3/AF3</f>
        <v>#DIV/0!</v>
      </c>
      <c r="DP3" t="e">
        <f>CL3/AI3</f>
        <v>#DIV/0!</v>
      </c>
      <c r="DQ3">
        <f>CM3/AL3</f>
        <v>81840.01377410494</v>
      </c>
      <c r="DR3">
        <f>CN3/AO3</f>
        <v>98910.01317523008</v>
      </c>
      <c r="DS3" t="e">
        <f>CO3/AR3</f>
        <v>#DIV/0!</v>
      </c>
      <c r="DT3">
        <f>CP3/AU3</f>
        <v>88690.032154340821</v>
      </c>
      <c r="DU3">
        <f>CQ3/AX3</f>
        <v>98442.975340687844</v>
      </c>
      <c r="DV3">
        <f>CR3/BA3</f>
        <v>95081.036383682687</v>
      </c>
      <c r="DW3">
        <f>CS3/BD3</f>
        <v>88189.975692242922</v>
      </c>
      <c r="DX3">
        <f>CT3/BG3</f>
        <v>94482.280955213311</v>
      </c>
      <c r="DY3">
        <f>CU3/BJ3</f>
        <v>113835.4155350341</v>
      </c>
      <c r="DZ3">
        <f>CV3/BM3</f>
        <v>95551.696984014488</v>
      </c>
      <c r="EA3">
        <f>CW3/BP3</f>
        <v>100010.22986786634</v>
      </c>
      <c r="EB3">
        <f>CX3/BS3</f>
        <v>103451.35963905066</v>
      </c>
      <c r="EC3" t="e">
        <f>CY3/BV3</f>
        <v>#DIV/0!</v>
      </c>
    </row>
    <row r="4" spans="1:137" x14ac:dyDescent="0.25">
      <c r="A4" s="114" t="s">
        <v>28</v>
      </c>
      <c r="B4" s="38">
        <v>5799.9294988134352</v>
      </c>
      <c r="C4" s="38">
        <v>120</v>
      </c>
      <c r="D4" s="38">
        <v>482.37257199999999</v>
      </c>
      <c r="E4" s="40">
        <v>2454.470000000023</v>
      </c>
      <c r="F4" s="38">
        <v>57</v>
      </c>
      <c r="G4" s="38">
        <v>206.43196599999999</v>
      </c>
      <c r="H4" s="38">
        <v>2157.4999999999782</v>
      </c>
      <c r="I4" s="38">
        <v>47</v>
      </c>
      <c r="J4" s="38">
        <v>182.974853</v>
      </c>
      <c r="K4" s="39">
        <v>2759.7800000000061</v>
      </c>
      <c r="L4" s="38">
        <v>56</v>
      </c>
      <c r="M4" s="38">
        <v>242.84900999999999</v>
      </c>
      <c r="N4" s="38">
        <v>3228.2300000000032</v>
      </c>
      <c r="O4" s="38">
        <v>63</v>
      </c>
      <c r="P4" s="41">
        <v>277.08408700000001</v>
      </c>
      <c r="Q4" s="38">
        <v>3966.2900000000009</v>
      </c>
      <c r="R4" s="38">
        <v>77</v>
      </c>
      <c r="S4" s="38">
        <v>345.045412</v>
      </c>
      <c r="T4" s="38">
        <v>4363.2299999999959</v>
      </c>
      <c r="U4" s="38">
        <v>94</v>
      </c>
      <c r="V4" s="42">
        <v>374.57644399999998</v>
      </c>
      <c r="W4" s="41">
        <v>5328.7700000000114</v>
      </c>
      <c r="X4" s="38">
        <v>116</v>
      </c>
      <c r="Y4" s="38">
        <v>459.20414199999999</v>
      </c>
      <c r="Z4" s="38">
        <v>4388.8099999999977</v>
      </c>
      <c r="AA4" s="38">
        <v>96</v>
      </c>
      <c r="AB4" s="38">
        <v>400840824</v>
      </c>
      <c r="AC4" s="38">
        <v>4691.0099999999875</v>
      </c>
      <c r="AD4" s="38">
        <v>102</v>
      </c>
      <c r="AE4" s="38">
        <v>461223847</v>
      </c>
      <c r="AF4" s="38">
        <v>4659.8899999999921</v>
      </c>
      <c r="AG4" s="38">
        <v>108</v>
      </c>
      <c r="AH4" s="38">
        <v>464434826</v>
      </c>
      <c r="AI4" s="43">
        <v>4106.8400000000183</v>
      </c>
      <c r="AJ4" s="44">
        <v>92</v>
      </c>
      <c r="AK4" s="44">
        <v>407770714</v>
      </c>
      <c r="AL4" s="45">
        <v>4857.5800000000017</v>
      </c>
      <c r="AM4" s="45">
        <v>123</v>
      </c>
      <c r="AN4" s="45">
        <v>463180739</v>
      </c>
      <c r="AO4" s="37">
        <v>3727.6999999999971</v>
      </c>
      <c r="AP4">
        <v>94</v>
      </c>
      <c r="AQ4">
        <v>332469027</v>
      </c>
      <c r="AR4">
        <v>2258.8799999999901</v>
      </c>
      <c r="AS4">
        <v>54</v>
      </c>
      <c r="AT4">
        <v>226255326</v>
      </c>
      <c r="AU4">
        <v>4732.9499999999898</v>
      </c>
      <c r="AV4">
        <v>99</v>
      </c>
      <c r="AW4">
        <v>465635641</v>
      </c>
      <c r="AX4" s="33">
        <v>3834.2800000000279</v>
      </c>
      <c r="AY4" s="33">
        <v>82</v>
      </c>
      <c r="AZ4" s="33">
        <v>371912559</v>
      </c>
      <c r="BA4" s="33">
        <v>3646.789999999979</v>
      </c>
      <c r="BB4" s="33">
        <v>85</v>
      </c>
      <c r="BC4" s="33">
        <v>354204630</v>
      </c>
      <c r="BD4" s="34">
        <v>5972.7500000000146</v>
      </c>
      <c r="BE4" s="34">
        <v>131</v>
      </c>
      <c r="BF4" s="34">
        <v>591834050</v>
      </c>
      <c r="BG4" s="35">
        <v>1715.0099999999729</v>
      </c>
      <c r="BH4" s="33">
        <v>38</v>
      </c>
      <c r="BI4" s="35">
        <v>178926122.22000027</v>
      </c>
      <c r="BJ4" s="36">
        <v>2400.2400000000198</v>
      </c>
      <c r="BK4" s="36">
        <v>54</v>
      </c>
      <c r="BL4" s="36">
        <v>244513041</v>
      </c>
      <c r="BM4" s="33">
        <v>2188.0000000000073</v>
      </c>
      <c r="BN4" s="33">
        <v>50</v>
      </c>
      <c r="BO4" s="33">
        <v>227571214</v>
      </c>
      <c r="BP4" s="33">
        <v>2280.7000000000044</v>
      </c>
      <c r="BQ4" s="33">
        <v>46</v>
      </c>
      <c r="BR4" s="33">
        <v>246277272</v>
      </c>
      <c r="BS4" s="37">
        <v>1674.8299999999908</v>
      </c>
      <c r="BT4">
        <v>35</v>
      </c>
      <c r="BU4">
        <v>177618460</v>
      </c>
      <c r="BV4">
        <v>1213.4499999999898</v>
      </c>
      <c r="BW4">
        <v>30</v>
      </c>
      <c r="BX4">
        <v>134306760</v>
      </c>
      <c r="BY4" s="120"/>
      <c r="BZ4" s="120"/>
      <c r="CA4" s="120">
        <f t="shared" si="0"/>
        <v>482372572</v>
      </c>
      <c r="CB4" s="127">
        <f t="shared" si="1"/>
        <v>206431966</v>
      </c>
      <c r="CC4" s="127">
        <f t="shared" si="2"/>
        <v>182974853</v>
      </c>
      <c r="CD4" s="127">
        <f t="shared" si="3"/>
        <v>242849010</v>
      </c>
      <c r="CE4" s="127">
        <f t="shared" si="4"/>
        <v>277084087</v>
      </c>
      <c r="CF4" s="127">
        <f t="shared" si="5"/>
        <v>345045412</v>
      </c>
      <c r="CG4" s="127">
        <f t="shared" si="6"/>
        <v>374576444</v>
      </c>
      <c r="CH4" s="127">
        <f t="shared" si="7"/>
        <v>459204142</v>
      </c>
      <c r="CI4" s="128">
        <f>AB4</f>
        <v>400840824</v>
      </c>
      <c r="CJ4" s="128">
        <f t="shared" ref="CJ4" si="8">AE4</f>
        <v>461223847</v>
      </c>
      <c r="CK4" s="128">
        <f t="shared" ref="CK4" si="9">AH4</f>
        <v>464434826</v>
      </c>
      <c r="CL4" s="128">
        <f t="shared" ref="CL4" si="10">AK4</f>
        <v>407770714</v>
      </c>
      <c r="CM4" s="128">
        <f t="shared" ref="CM4" si="11">AN4</f>
        <v>463180739</v>
      </c>
      <c r="CN4" s="128">
        <f t="shared" ref="CN4" si="12">AQ4</f>
        <v>332469027</v>
      </c>
      <c r="CO4" s="128">
        <f t="shared" ref="CO4" si="13">AT4</f>
        <v>226255326</v>
      </c>
      <c r="CP4" s="128">
        <f t="shared" ref="CP4" si="14">AW4</f>
        <v>465635641</v>
      </c>
      <c r="CQ4" s="128">
        <f t="shared" ref="CQ4" si="15">AZ4</f>
        <v>371912559</v>
      </c>
      <c r="CR4" s="128">
        <f t="shared" ref="CR4" si="16">BC4</f>
        <v>354204630</v>
      </c>
      <c r="CS4" s="128">
        <f t="shared" ref="CS4" si="17">BF4</f>
        <v>591834050</v>
      </c>
      <c r="CT4" s="128">
        <f t="shared" ref="CT4" si="18">BI4</f>
        <v>178926122.22000027</v>
      </c>
      <c r="CU4" s="128">
        <f t="shared" ref="CU4" si="19">BL4</f>
        <v>244513041</v>
      </c>
      <c r="CV4" s="128">
        <f t="shared" ref="CV4" si="20">BO4</f>
        <v>227571214</v>
      </c>
      <c r="CW4" s="128">
        <f t="shared" ref="CW4" si="21">BR4</f>
        <v>246277272</v>
      </c>
      <c r="CX4" s="128">
        <f t="shared" ref="CX4" si="22">BU4</f>
        <v>177618460</v>
      </c>
      <c r="CY4">
        <f t="shared" ref="CY4" si="23">BX4</f>
        <v>134306760</v>
      </c>
      <c r="CZ4" s="120">
        <f t="shared" ref="CZ4" si="24">SUM(CB4:CM4)</f>
        <v>4285616864</v>
      </c>
      <c r="DA4" s="120">
        <f t="shared" ref="DA4" si="25">SUM(CN4:CY4)</f>
        <v>3551524102.2200003</v>
      </c>
      <c r="DB4" s="134">
        <f t="shared" ref="DB4:DB67" si="26">CZ4/$CZ$82</f>
        <v>7.7352814550008558E-2</v>
      </c>
      <c r="DC4" s="134">
        <f t="shared" ref="DC4:DC67" si="27">DA4/$DA$82</f>
        <v>9.3789673768681817E-2</v>
      </c>
      <c r="DD4">
        <f t="shared" ref="DD4:DD67" si="28">DA4/CZ4</f>
        <v>0.82870779514927728</v>
      </c>
      <c r="DF4">
        <f t="shared" ref="DF4:DF67" si="29">CB4/E4</f>
        <v>84104.497508626329</v>
      </c>
      <c r="DG4">
        <f t="shared" ref="DG4:DG67" si="30">CC4/H4</f>
        <v>84808.738354577916</v>
      </c>
      <c r="DH4">
        <f t="shared" ref="DH4:DH67" si="31">CD4/K4</f>
        <v>87995.785895977024</v>
      </c>
      <c r="DI4">
        <f t="shared" ref="DI4:DI67" si="32">CE4/N4</f>
        <v>85831.581702666706</v>
      </c>
      <c r="DJ4">
        <f t="shared" ref="DJ4:DJ67" si="33">CF4/Q4</f>
        <v>86994.499141515102</v>
      </c>
      <c r="DK4">
        <f t="shared" ref="DK4:DK67" si="34">CG4/T4</f>
        <v>85848.429718350933</v>
      </c>
      <c r="DL4">
        <f t="shared" ref="DL4:DL67" si="35">CH4/W4</f>
        <v>86174.509689853192</v>
      </c>
      <c r="DM4">
        <f t="shared" ref="DM4:DM67" si="36">CI4/Z4</f>
        <v>91332.462330335606</v>
      </c>
      <c r="DN4">
        <f t="shared" ref="DN4:DN67" si="37">CJ4/AC4</f>
        <v>98320.798079731496</v>
      </c>
      <c r="DO4">
        <f t="shared" ref="DO4:DO67" si="38">CK4/AF4</f>
        <v>99666.478393266967</v>
      </c>
      <c r="DP4">
        <f t="shared" ref="DP4:DP67" si="39">CL4/AI4</f>
        <v>99290.625882673339</v>
      </c>
      <c r="DQ4">
        <f t="shared" ref="DQ4:DQ67" si="40">CM4/AL4</f>
        <v>95352.15868807098</v>
      </c>
      <c r="DR4">
        <f t="shared" ref="DR4:DR67" si="41">CN4/AO4</f>
        <v>89188.783163881279</v>
      </c>
      <c r="DS4">
        <f t="shared" ref="DS4:DS67" si="42">CO4/AR4</f>
        <v>100162.61421589504</v>
      </c>
      <c r="DT4">
        <f t="shared" ref="DT4:DT67" si="43">CP4/AU4</f>
        <v>98381.694503428313</v>
      </c>
      <c r="DU4">
        <f t="shared" ref="DU4:DU67" si="44">CQ4/AX4</f>
        <v>96996.713594207336</v>
      </c>
      <c r="DV4">
        <f t="shared" ref="DV4:DV67" si="45">CR4/BA4</f>
        <v>97127.783612437794</v>
      </c>
      <c r="DW4">
        <f t="shared" ref="DW4:DW67" si="46">CS4/BD4</f>
        <v>99089.037712946054</v>
      </c>
      <c r="DX4">
        <f t="shared" ref="DX4:DX67" si="47">CT4/BG4</f>
        <v>104329.49208459606</v>
      </c>
      <c r="DY4">
        <f t="shared" ref="DY4:DY67" si="48">CU4/BJ4</f>
        <v>101870.24672532662</v>
      </c>
      <c r="DZ4">
        <f t="shared" ref="DZ4:DZ67" si="49">CV4/BM4</f>
        <v>104008.78153564865</v>
      </c>
      <c r="EA4">
        <f t="shared" ref="EA4:EA67" si="50">CW4/BP4</f>
        <v>107983.19463322643</v>
      </c>
      <c r="EB4">
        <f t="shared" ref="EB4:EB67" si="51">CX4/BS4</f>
        <v>106051.63509132329</v>
      </c>
      <c r="EC4">
        <f t="shared" ref="EC4:EC67" si="52">CY4/BV4</f>
        <v>110681.74214017976</v>
      </c>
      <c r="ED4">
        <f>EC4/DF4</f>
        <v>1.3160026564432834</v>
      </c>
    </row>
    <row r="5" spans="1:137" x14ac:dyDescent="0.25">
      <c r="A5" s="114" t="s">
        <v>29</v>
      </c>
      <c r="B5" s="46">
        <v>8909.5499999999956</v>
      </c>
      <c r="C5" s="46">
        <v>144</v>
      </c>
      <c r="D5" s="46">
        <v>757.83631500000001</v>
      </c>
      <c r="E5" s="46"/>
      <c r="F5" s="46"/>
      <c r="G5" s="46"/>
      <c r="H5" s="46">
        <v>1667.6200000000026</v>
      </c>
      <c r="I5" s="46">
        <v>30</v>
      </c>
      <c r="J5" s="46">
        <v>120.886638</v>
      </c>
      <c r="K5" s="47">
        <v>3597.3199999999997</v>
      </c>
      <c r="L5" s="46">
        <v>70</v>
      </c>
      <c r="M5" s="46">
        <v>282.024429</v>
      </c>
      <c r="N5" s="46">
        <v>1709.5699999999997</v>
      </c>
      <c r="O5" s="46">
        <v>30</v>
      </c>
      <c r="P5" s="49">
        <v>144.26439999999999</v>
      </c>
      <c r="Q5" s="46">
        <v>3545.580000000009</v>
      </c>
      <c r="R5" s="46">
        <v>68</v>
      </c>
      <c r="S5" s="46">
        <v>281.34954699999997</v>
      </c>
      <c r="T5" s="46">
        <v>2707.2900000000009</v>
      </c>
      <c r="U5" s="46">
        <v>54</v>
      </c>
      <c r="V5" s="50">
        <v>211.14271600000001</v>
      </c>
      <c r="W5" s="49">
        <v>2769.1999999999953</v>
      </c>
      <c r="X5" s="46">
        <v>58</v>
      </c>
      <c r="Y5" s="46">
        <v>225.46999500000001</v>
      </c>
      <c r="Z5" s="46">
        <v>3334.8200000000088</v>
      </c>
      <c r="AA5" s="46">
        <v>75</v>
      </c>
      <c r="AB5" s="46">
        <v>268455447</v>
      </c>
      <c r="AC5" s="46">
        <v>5238.2699999999895</v>
      </c>
      <c r="AD5" s="46">
        <v>119</v>
      </c>
      <c r="AE5" s="46">
        <v>430301426</v>
      </c>
      <c r="AF5" s="46">
        <v>4521.7099999999955</v>
      </c>
      <c r="AG5" s="46">
        <v>93</v>
      </c>
      <c r="AH5" s="46">
        <v>402444041</v>
      </c>
      <c r="AI5" s="43">
        <v>2634.4699999999975</v>
      </c>
      <c r="AJ5" s="44">
        <v>54</v>
      </c>
      <c r="AK5" s="44">
        <v>232808677</v>
      </c>
      <c r="AL5" s="45">
        <v>5065.460000000021</v>
      </c>
      <c r="AM5" s="45">
        <v>112</v>
      </c>
      <c r="AN5" s="45">
        <v>463895019</v>
      </c>
      <c r="AO5" s="37">
        <v>1482.0099999999802</v>
      </c>
      <c r="AP5">
        <v>33</v>
      </c>
      <c r="AQ5">
        <v>127177833</v>
      </c>
      <c r="AR5">
        <v>1613.11</v>
      </c>
      <c r="AS5">
        <v>35</v>
      </c>
      <c r="AT5">
        <v>155073749</v>
      </c>
      <c r="AU5">
        <v>1624.3999999999978</v>
      </c>
      <c r="AV5">
        <v>34</v>
      </c>
      <c r="AW5">
        <v>156124013</v>
      </c>
      <c r="AX5" s="33">
        <v>2862.309999999994</v>
      </c>
      <c r="AY5" s="33">
        <v>63</v>
      </c>
      <c r="AZ5" s="33">
        <v>276023280</v>
      </c>
      <c r="BA5" s="33">
        <v>2463.4800000000105</v>
      </c>
      <c r="BB5" s="33">
        <v>54</v>
      </c>
      <c r="BC5" s="33">
        <v>238503871</v>
      </c>
      <c r="BD5" s="34">
        <v>5649.4699999999939</v>
      </c>
      <c r="BE5" s="34">
        <v>127</v>
      </c>
      <c r="BF5" s="34">
        <v>553220955</v>
      </c>
      <c r="BG5" s="35">
        <v>1378.5300000000061</v>
      </c>
      <c r="BH5" s="33">
        <v>29</v>
      </c>
      <c r="BI5" s="35">
        <v>133134942</v>
      </c>
      <c r="BJ5" s="36">
        <v>1663.7000000000116</v>
      </c>
      <c r="BK5" s="36">
        <v>35</v>
      </c>
      <c r="BL5" s="36">
        <v>161858167</v>
      </c>
      <c r="BM5" s="33">
        <v>1681.8799999999865</v>
      </c>
      <c r="BN5" s="33">
        <v>32</v>
      </c>
      <c r="BO5" s="33">
        <v>173171427</v>
      </c>
      <c r="BP5" s="33">
        <v>2110.6499999999942</v>
      </c>
      <c r="BQ5" s="33">
        <v>42</v>
      </c>
      <c r="BR5" s="33">
        <v>209844324</v>
      </c>
      <c r="BS5" s="37">
        <v>1432.4400000000205</v>
      </c>
      <c r="BT5">
        <v>31</v>
      </c>
      <c r="BU5">
        <v>149928862</v>
      </c>
      <c r="BV5">
        <v>1188.0700000000015</v>
      </c>
      <c r="BW5">
        <v>29</v>
      </c>
      <c r="BX5">
        <v>121472386</v>
      </c>
      <c r="BY5" s="120"/>
      <c r="BZ5" s="120"/>
      <c r="CA5" s="120">
        <f t="shared" si="0"/>
        <v>757836315</v>
      </c>
      <c r="CB5" s="127">
        <f t="shared" si="1"/>
        <v>0</v>
      </c>
      <c r="CC5" s="127">
        <f t="shared" si="2"/>
        <v>120886638</v>
      </c>
      <c r="CD5" s="127">
        <f t="shared" si="3"/>
        <v>282024429</v>
      </c>
      <c r="CE5" s="127">
        <f t="shared" si="4"/>
        <v>144264400</v>
      </c>
      <c r="CF5" s="127">
        <f t="shared" si="5"/>
        <v>281349547</v>
      </c>
      <c r="CG5" s="127">
        <f t="shared" si="6"/>
        <v>211142716</v>
      </c>
      <c r="CH5" s="127">
        <f t="shared" si="7"/>
        <v>225469995</v>
      </c>
      <c r="CI5" s="128">
        <f t="shared" ref="CI5" si="53">AB5</f>
        <v>268455447</v>
      </c>
      <c r="CJ5" s="128">
        <f t="shared" ref="CJ5" si="54">AE5</f>
        <v>430301426</v>
      </c>
      <c r="CK5" s="128">
        <f t="shared" ref="CK5" si="55">AH5</f>
        <v>402444041</v>
      </c>
      <c r="CL5" s="128">
        <f t="shared" ref="CL5" si="56">AK5</f>
        <v>232808677</v>
      </c>
      <c r="CM5" s="128">
        <f t="shared" ref="CM5" si="57">AN5</f>
        <v>463895019</v>
      </c>
      <c r="CN5" s="128">
        <f t="shared" ref="CN5" si="58">AQ5</f>
        <v>127177833</v>
      </c>
      <c r="CO5" s="128">
        <f t="shared" ref="CO5" si="59">AT5</f>
        <v>155073749</v>
      </c>
      <c r="CP5" s="128">
        <f t="shared" ref="CP5" si="60">AW5</f>
        <v>156124013</v>
      </c>
      <c r="CQ5" s="128">
        <f t="shared" ref="CQ5" si="61">AZ5</f>
        <v>276023280</v>
      </c>
      <c r="CR5" s="128">
        <f t="shared" ref="CR5" si="62">BC5</f>
        <v>238503871</v>
      </c>
      <c r="CS5" s="128">
        <f t="shared" ref="CS5" si="63">BF5</f>
        <v>553220955</v>
      </c>
      <c r="CT5" s="128">
        <f t="shared" ref="CT5" si="64">BI5</f>
        <v>133134942</v>
      </c>
      <c r="CU5" s="128">
        <f t="shared" ref="CU5" si="65">BL5</f>
        <v>161858167</v>
      </c>
      <c r="CV5" s="128">
        <f t="shared" ref="CV5" si="66">BO5</f>
        <v>173171427</v>
      </c>
      <c r="CW5" s="128">
        <f t="shared" ref="CW5" si="67">BR5</f>
        <v>209844324</v>
      </c>
      <c r="CX5" s="128">
        <f t="shared" ref="CX5" si="68">BU5</f>
        <v>149928862</v>
      </c>
      <c r="CY5">
        <f t="shared" ref="CY5" si="69">BX5</f>
        <v>121472386</v>
      </c>
      <c r="CZ5" s="120">
        <f t="shared" ref="CZ5" si="70">SUM(CB5:CM5)</f>
        <v>3063042335</v>
      </c>
      <c r="DA5" s="120">
        <f t="shared" ref="DA5" si="71">SUM(CN5:CY5)</f>
        <v>2455533809</v>
      </c>
      <c r="DB5" s="134">
        <f t="shared" si="26"/>
        <v>5.5286077411254138E-2</v>
      </c>
      <c r="DC5" s="134">
        <f t="shared" si="27"/>
        <v>6.4846445707666608E-2</v>
      </c>
      <c r="DD5">
        <f t="shared" si="28"/>
        <v>0.80166499200540764</v>
      </c>
      <c r="DF5" t="e">
        <f t="shared" si="29"/>
        <v>#DIV/0!</v>
      </c>
      <c r="DG5">
        <f t="shared" si="30"/>
        <v>72490.518223576</v>
      </c>
      <c r="DH5">
        <f t="shared" si="31"/>
        <v>78398.482481402825</v>
      </c>
      <c r="DI5">
        <f t="shared" si="32"/>
        <v>84386.366162251346</v>
      </c>
      <c r="DJ5">
        <f t="shared" si="33"/>
        <v>79352.192589082537</v>
      </c>
      <c r="DK5">
        <f t="shared" si="34"/>
        <v>77990.431760173436</v>
      </c>
      <c r="DL5">
        <f t="shared" si="35"/>
        <v>81420.625090278918</v>
      </c>
      <c r="DM5">
        <f t="shared" si="36"/>
        <v>80500.730774074545</v>
      </c>
      <c r="DN5">
        <f t="shared" si="37"/>
        <v>82145.713374835745</v>
      </c>
      <c r="DO5">
        <f t="shared" si="38"/>
        <v>89002.620911115577</v>
      </c>
      <c r="DP5">
        <f t="shared" si="39"/>
        <v>88370.213743181826</v>
      </c>
      <c r="DQ5">
        <f t="shared" si="40"/>
        <v>91580.037943246629</v>
      </c>
      <c r="DR5">
        <f t="shared" si="41"/>
        <v>85814.422979603172</v>
      </c>
      <c r="DS5">
        <f t="shared" si="42"/>
        <v>96133.400078109989</v>
      </c>
      <c r="DT5">
        <f t="shared" si="43"/>
        <v>96111.803127308667</v>
      </c>
      <c r="DU5">
        <f t="shared" si="44"/>
        <v>96433.747567524333</v>
      </c>
      <c r="DV5">
        <f t="shared" si="45"/>
        <v>96815.834104599591</v>
      </c>
      <c r="DW5">
        <f t="shared" si="46"/>
        <v>97924.399102924799</v>
      </c>
      <c r="DX5">
        <f t="shared" si="47"/>
        <v>96577.471654588153</v>
      </c>
      <c r="DY5">
        <f t="shared" si="48"/>
        <v>97288.072969885718</v>
      </c>
      <c r="DZ5">
        <f t="shared" si="49"/>
        <v>102963.00984612541</v>
      </c>
      <c r="EA5">
        <f t="shared" si="50"/>
        <v>99421.658730723037</v>
      </c>
      <c r="EB5">
        <f t="shared" si="51"/>
        <v>104666.76579821692</v>
      </c>
      <c r="EC5">
        <f t="shared" si="52"/>
        <v>102243.45871876222</v>
      </c>
      <c r="ED5" t="e">
        <f t="shared" ref="ED5:ED68" si="72">EC5/DF5</f>
        <v>#DIV/0!</v>
      </c>
    </row>
    <row r="6" spans="1:137" x14ac:dyDescent="0.25">
      <c r="A6" s="112" t="s">
        <v>30</v>
      </c>
      <c r="B6" s="46">
        <v>0</v>
      </c>
      <c r="C6" s="46">
        <v>0</v>
      </c>
      <c r="D6" s="46">
        <v>0</v>
      </c>
      <c r="E6" s="46"/>
      <c r="F6" s="46"/>
      <c r="G6" s="46"/>
      <c r="H6" s="46">
        <v>0</v>
      </c>
      <c r="I6" s="46">
        <v>0</v>
      </c>
      <c r="J6" s="46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50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3">
        <v>0</v>
      </c>
      <c r="AJ6" s="44">
        <v>0</v>
      </c>
      <c r="AK6" s="44">
        <v>0</v>
      </c>
      <c r="AL6" s="45">
        <v>237.10000000000218</v>
      </c>
      <c r="AM6" s="45">
        <v>4</v>
      </c>
      <c r="AN6" s="45">
        <v>6266990.9200000018</v>
      </c>
      <c r="AO6" s="37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33"/>
      <c r="AY6" s="33"/>
      <c r="AZ6" s="33"/>
      <c r="BA6" s="33">
        <v>0</v>
      </c>
      <c r="BB6" s="33">
        <v>0</v>
      </c>
      <c r="BC6" s="33">
        <v>0</v>
      </c>
      <c r="BD6" s="34">
        <v>429.76000000000022</v>
      </c>
      <c r="BE6" s="34">
        <v>6</v>
      </c>
      <c r="BF6" s="34">
        <v>35419200</v>
      </c>
      <c r="BG6" s="35">
        <v>1193.5699999999979</v>
      </c>
      <c r="BH6" s="33">
        <v>18</v>
      </c>
      <c r="BI6" s="35">
        <v>18648802.179999992</v>
      </c>
      <c r="BJ6" s="36"/>
      <c r="BK6" s="36"/>
      <c r="BL6" s="36"/>
      <c r="BM6" s="33"/>
      <c r="BN6" s="33"/>
      <c r="BO6" s="33"/>
      <c r="BP6" s="33">
        <v>644.48</v>
      </c>
      <c r="BQ6" s="33">
        <v>9</v>
      </c>
      <c r="BR6" s="33">
        <v>30464471.799999997</v>
      </c>
      <c r="BS6" s="37"/>
      <c r="BV6">
        <v>908.08999999999924</v>
      </c>
      <c r="BW6">
        <v>13</v>
      </c>
      <c r="BX6">
        <v>21574731</v>
      </c>
      <c r="BY6" s="120"/>
      <c r="BZ6" s="120"/>
      <c r="CA6" s="120">
        <f t="shared" si="0"/>
        <v>0</v>
      </c>
      <c r="CB6" s="127">
        <f t="shared" si="1"/>
        <v>0</v>
      </c>
      <c r="CC6" s="127">
        <f t="shared" si="2"/>
        <v>0</v>
      </c>
      <c r="CD6" s="127">
        <f t="shared" si="3"/>
        <v>0</v>
      </c>
      <c r="CE6" s="127">
        <f t="shared" si="4"/>
        <v>0</v>
      </c>
      <c r="CF6" s="127">
        <f t="shared" si="5"/>
        <v>0</v>
      </c>
      <c r="CG6" s="127">
        <f t="shared" si="6"/>
        <v>0</v>
      </c>
      <c r="CH6" s="127">
        <f t="shared" si="7"/>
        <v>0</v>
      </c>
      <c r="CI6" s="120">
        <f t="shared" ref="CI6" si="73">AB6</f>
        <v>0</v>
      </c>
      <c r="CJ6" s="120">
        <f t="shared" ref="CJ6" si="74">AE6</f>
        <v>0</v>
      </c>
      <c r="CK6" s="120">
        <f t="shared" ref="CK6" si="75">AH6</f>
        <v>0</v>
      </c>
      <c r="CL6" s="120">
        <f t="shared" ref="CL6" si="76">AK6</f>
        <v>0</v>
      </c>
      <c r="CM6" s="120">
        <f t="shared" ref="CM6" si="77">AN6</f>
        <v>6266990.9200000018</v>
      </c>
      <c r="CN6" s="120">
        <f t="shared" ref="CN6" si="78">AQ6</f>
        <v>0</v>
      </c>
      <c r="CO6" s="120">
        <f t="shared" ref="CO6" si="79">AT6</f>
        <v>0</v>
      </c>
      <c r="CP6" s="120">
        <f t="shared" ref="CP6" si="80">AW6</f>
        <v>0</v>
      </c>
      <c r="CQ6" s="120">
        <f t="shared" ref="CQ6" si="81">AZ6</f>
        <v>0</v>
      </c>
      <c r="CR6" s="120">
        <f t="shared" ref="CR6" si="82">BC6</f>
        <v>0</v>
      </c>
      <c r="CS6" s="120">
        <f t="shared" ref="CS6" si="83">BF6</f>
        <v>35419200</v>
      </c>
      <c r="CT6" s="120">
        <f t="shared" ref="CT6" si="84">BI6</f>
        <v>18648802.179999992</v>
      </c>
      <c r="CU6" s="120">
        <f t="shared" ref="CU6" si="85">BL6</f>
        <v>0</v>
      </c>
      <c r="CV6" s="120">
        <f t="shared" ref="CV6" si="86">BO6</f>
        <v>0</v>
      </c>
      <c r="CW6" s="120">
        <f t="shared" ref="CW6" si="87">BR6</f>
        <v>30464471.799999997</v>
      </c>
      <c r="CX6" s="120">
        <f t="shared" ref="CX6" si="88">BU6</f>
        <v>0</v>
      </c>
      <c r="CY6">
        <f t="shared" ref="CY6" si="89">BX6</f>
        <v>21574731</v>
      </c>
      <c r="CZ6" s="120">
        <f t="shared" ref="CZ6" si="90">SUM(CB6:CM6)</f>
        <v>6266990.9200000018</v>
      </c>
      <c r="DA6" s="120">
        <f t="shared" ref="DA6" si="91">SUM(CN6:CY6)</f>
        <v>106107204.97999999</v>
      </c>
      <c r="DB6" s="134">
        <f t="shared" si="26"/>
        <v>1.1311542814139619E-4</v>
      </c>
      <c r="DC6" s="134">
        <f t="shared" si="27"/>
        <v>2.8021097008352459E-3</v>
      </c>
      <c r="DD6">
        <f t="shared" si="28"/>
        <v>16.931124735058649</v>
      </c>
      <c r="DF6" t="e">
        <f t="shared" si="29"/>
        <v>#DIV/0!</v>
      </c>
      <c r="DG6" t="e">
        <f t="shared" si="30"/>
        <v>#DIV/0!</v>
      </c>
      <c r="DH6" t="e">
        <f t="shared" si="31"/>
        <v>#DIV/0!</v>
      </c>
      <c r="DI6" t="e">
        <f t="shared" si="32"/>
        <v>#DIV/0!</v>
      </c>
      <c r="DJ6" t="e">
        <f t="shared" si="33"/>
        <v>#DIV/0!</v>
      </c>
      <c r="DK6" t="e">
        <f t="shared" si="34"/>
        <v>#DIV/0!</v>
      </c>
      <c r="DL6" t="e">
        <f t="shared" si="35"/>
        <v>#DIV/0!</v>
      </c>
      <c r="DM6" t="e">
        <f t="shared" si="36"/>
        <v>#DIV/0!</v>
      </c>
      <c r="DN6" t="e">
        <f t="shared" si="37"/>
        <v>#DIV/0!</v>
      </c>
      <c r="DO6" t="e">
        <f t="shared" si="38"/>
        <v>#DIV/0!</v>
      </c>
      <c r="DP6" t="e">
        <f t="shared" si="39"/>
        <v>#DIV/0!</v>
      </c>
      <c r="DQ6">
        <f t="shared" si="40"/>
        <v>26431.846984394535</v>
      </c>
      <c r="DR6" t="e">
        <f t="shared" si="41"/>
        <v>#DIV/0!</v>
      </c>
      <c r="DS6" t="e">
        <f t="shared" si="42"/>
        <v>#DIV/0!</v>
      </c>
      <c r="DT6" t="e">
        <f t="shared" si="43"/>
        <v>#DIV/0!</v>
      </c>
      <c r="DU6" t="e">
        <f t="shared" si="44"/>
        <v>#DIV/0!</v>
      </c>
      <c r="DV6" t="e">
        <f t="shared" si="45"/>
        <v>#DIV/0!</v>
      </c>
      <c r="DW6">
        <f t="shared" si="46"/>
        <v>82416.232315711051</v>
      </c>
      <c r="DX6">
        <f>CT6/BG6</f>
        <v>15624.38916862859</v>
      </c>
      <c r="DY6" t="e">
        <f t="shared" si="48"/>
        <v>#DIV/0!</v>
      </c>
      <c r="DZ6" t="e">
        <f t="shared" si="49"/>
        <v>#DIV/0!</v>
      </c>
      <c r="EA6">
        <f t="shared" si="50"/>
        <v>47269.848249751733</v>
      </c>
      <c r="EB6" t="e">
        <f t="shared" si="51"/>
        <v>#DIV/0!</v>
      </c>
      <c r="EC6">
        <f t="shared" si="52"/>
        <v>23758.362056624363</v>
      </c>
      <c r="ED6" t="e">
        <f t="shared" si="72"/>
        <v>#DIV/0!</v>
      </c>
    </row>
    <row r="7" spans="1:137" x14ac:dyDescent="0.25">
      <c r="A7" s="114" t="s">
        <v>31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51"/>
      <c r="X7" s="46"/>
      <c r="Y7" s="46"/>
      <c r="Z7" s="46"/>
      <c r="AA7" s="46"/>
      <c r="AB7" s="46"/>
      <c r="AC7" s="46">
        <v>561.19999999999891</v>
      </c>
      <c r="AD7" s="46">
        <v>12</v>
      </c>
      <c r="AE7" s="46">
        <v>44971290</v>
      </c>
      <c r="AF7" s="46">
        <v>1425.1999999999989</v>
      </c>
      <c r="AG7" s="46">
        <v>35</v>
      </c>
      <c r="AH7" s="46">
        <v>100204500</v>
      </c>
      <c r="AI7" s="43">
        <v>851.00000000000364</v>
      </c>
      <c r="AJ7" s="44">
        <v>17</v>
      </c>
      <c r="AK7" s="44">
        <v>59780700</v>
      </c>
      <c r="AL7" s="45">
        <v>146.69999999999709</v>
      </c>
      <c r="AM7" s="45">
        <v>3</v>
      </c>
      <c r="AN7" s="45">
        <v>10843000</v>
      </c>
      <c r="AO7" s="37">
        <v>49.099999999998545</v>
      </c>
      <c r="AP7">
        <v>1</v>
      </c>
      <c r="AQ7">
        <v>3567000</v>
      </c>
      <c r="AR7">
        <v>28.800000000001091</v>
      </c>
      <c r="AS7">
        <v>1</v>
      </c>
      <c r="AT7">
        <v>2592000</v>
      </c>
      <c r="AU7">
        <v>56.400000000001455</v>
      </c>
      <c r="AV7">
        <v>1</v>
      </c>
      <c r="AW7">
        <v>3626000</v>
      </c>
      <c r="AX7" s="33"/>
      <c r="AY7" s="33"/>
      <c r="AZ7" s="33"/>
      <c r="BA7" s="33">
        <v>28.800000000001091</v>
      </c>
      <c r="BB7" s="33">
        <v>1</v>
      </c>
      <c r="BC7" s="33">
        <v>2952000</v>
      </c>
      <c r="BD7" s="52">
        <v>0</v>
      </c>
      <c r="BE7" s="52">
        <v>0</v>
      </c>
      <c r="BF7" s="52">
        <v>0</v>
      </c>
      <c r="BG7" s="35">
        <v>457.6</v>
      </c>
      <c r="BH7" s="33">
        <v>10</v>
      </c>
      <c r="BI7" s="35">
        <v>42523000</v>
      </c>
      <c r="BJ7" s="36">
        <v>644.60000000000207</v>
      </c>
      <c r="BK7" s="36">
        <v>18</v>
      </c>
      <c r="BL7" s="36">
        <v>61570000</v>
      </c>
      <c r="BM7" s="33">
        <v>1104.6000000000024</v>
      </c>
      <c r="BN7" s="33">
        <v>24</v>
      </c>
      <c r="BO7" s="33">
        <v>100532000</v>
      </c>
      <c r="BP7" s="33">
        <v>1247.4999999999986</v>
      </c>
      <c r="BQ7" s="33">
        <v>29</v>
      </c>
      <c r="BR7" s="33">
        <v>119338000</v>
      </c>
      <c r="BS7" s="37">
        <v>896.49999999999727</v>
      </c>
      <c r="BT7">
        <v>20</v>
      </c>
      <c r="BU7">
        <v>91098675</v>
      </c>
      <c r="BV7">
        <v>1493.9999999999991</v>
      </c>
      <c r="BW7">
        <v>41</v>
      </c>
      <c r="BX7">
        <v>161416300</v>
      </c>
      <c r="BY7" s="120"/>
      <c r="BZ7" s="120"/>
      <c r="CA7" s="120">
        <f t="shared" si="0"/>
        <v>0</v>
      </c>
      <c r="CB7" s="127">
        <f t="shared" si="1"/>
        <v>0</v>
      </c>
      <c r="CC7" s="127">
        <f t="shared" si="2"/>
        <v>0</v>
      </c>
      <c r="CD7" s="127">
        <f t="shared" si="3"/>
        <v>0</v>
      </c>
      <c r="CE7" s="127">
        <f t="shared" si="4"/>
        <v>0</v>
      </c>
      <c r="CF7" s="127">
        <f t="shared" si="5"/>
        <v>0</v>
      </c>
      <c r="CG7" s="127">
        <f t="shared" si="6"/>
        <v>0</v>
      </c>
      <c r="CH7" s="127">
        <f t="shared" si="7"/>
        <v>0</v>
      </c>
      <c r="CI7" s="128">
        <f t="shared" ref="CI7" si="92">AB7</f>
        <v>0</v>
      </c>
      <c r="CJ7" s="128">
        <f t="shared" ref="CJ7" si="93">AE7</f>
        <v>44971290</v>
      </c>
      <c r="CK7" s="128">
        <f t="shared" ref="CK7" si="94">AH7</f>
        <v>100204500</v>
      </c>
      <c r="CL7" s="128">
        <f t="shared" ref="CL7" si="95">AK7</f>
        <v>59780700</v>
      </c>
      <c r="CM7" s="128">
        <f t="shared" ref="CM7" si="96">AN7</f>
        <v>10843000</v>
      </c>
      <c r="CN7" s="128">
        <f t="shared" ref="CN7" si="97">AQ7</f>
        <v>3567000</v>
      </c>
      <c r="CO7" s="128">
        <f t="shared" ref="CO7" si="98">AT7</f>
        <v>2592000</v>
      </c>
      <c r="CP7" s="128">
        <f t="shared" ref="CP7" si="99">AW7</f>
        <v>3626000</v>
      </c>
      <c r="CQ7" s="128">
        <f t="shared" ref="CQ7" si="100">AZ7</f>
        <v>0</v>
      </c>
      <c r="CR7" s="128">
        <f t="shared" ref="CR7" si="101">BC7</f>
        <v>2952000</v>
      </c>
      <c r="CS7" s="128">
        <f t="shared" ref="CS7" si="102">BF7</f>
        <v>0</v>
      </c>
      <c r="CT7" s="128">
        <f t="shared" ref="CT7" si="103">BI7</f>
        <v>42523000</v>
      </c>
      <c r="CU7" s="128">
        <f t="shared" ref="CU7" si="104">BL7</f>
        <v>61570000</v>
      </c>
      <c r="CV7" s="128">
        <f t="shared" ref="CV7" si="105">BO7</f>
        <v>100532000</v>
      </c>
      <c r="CW7" s="128">
        <f t="shared" ref="CW7" si="106">BR7</f>
        <v>119338000</v>
      </c>
      <c r="CX7" s="128">
        <f t="shared" ref="CX7" si="107">BU7</f>
        <v>91098675</v>
      </c>
      <c r="CY7">
        <f t="shared" ref="CY7" si="108">BX7</f>
        <v>161416300</v>
      </c>
      <c r="CZ7" s="120">
        <f t="shared" ref="CZ7" si="109">SUM(CB7:CM7)</f>
        <v>215799490</v>
      </c>
      <c r="DA7" s="120">
        <f t="shared" ref="DA7" si="110">SUM(CN7:CY7)</f>
        <v>589214975</v>
      </c>
      <c r="DB7" s="134">
        <f t="shared" si="26"/>
        <v>3.8950513915927197E-3</v>
      </c>
      <c r="DC7" s="134">
        <f t="shared" si="27"/>
        <v>1.5560159158240952E-2</v>
      </c>
      <c r="DD7">
        <f t="shared" si="28"/>
        <v>2.7303816844052782</v>
      </c>
      <c r="DF7" t="e">
        <f t="shared" si="29"/>
        <v>#DIV/0!</v>
      </c>
      <c r="DG7" t="e">
        <f t="shared" si="30"/>
        <v>#DIV/0!</v>
      </c>
      <c r="DH7" t="e">
        <f t="shared" si="31"/>
        <v>#DIV/0!</v>
      </c>
      <c r="DI7" t="e">
        <f t="shared" si="32"/>
        <v>#DIV/0!</v>
      </c>
      <c r="DJ7" t="e">
        <f t="shared" si="33"/>
        <v>#DIV/0!</v>
      </c>
      <c r="DK7" t="e">
        <f t="shared" si="34"/>
        <v>#DIV/0!</v>
      </c>
      <c r="DL7" t="e">
        <f t="shared" si="35"/>
        <v>#DIV/0!</v>
      </c>
      <c r="DM7" t="e">
        <f t="shared" si="36"/>
        <v>#DIV/0!</v>
      </c>
      <c r="DN7">
        <f t="shared" si="37"/>
        <v>80134.158945117757</v>
      </c>
      <c r="DO7">
        <f t="shared" si="38"/>
        <v>70309.079427448829</v>
      </c>
      <c r="DP7">
        <f t="shared" si="39"/>
        <v>70247.591069329894</v>
      </c>
      <c r="DQ7">
        <f t="shared" si="40"/>
        <v>73912.747102932612</v>
      </c>
      <c r="DR7">
        <f t="shared" si="41"/>
        <v>72647.657841142689</v>
      </c>
      <c r="DS7">
        <f t="shared" si="42"/>
        <v>89999.999999996595</v>
      </c>
      <c r="DT7">
        <f t="shared" si="43"/>
        <v>64290.780141842311</v>
      </c>
      <c r="DU7" t="e">
        <f t="shared" si="44"/>
        <v>#DIV/0!</v>
      </c>
      <c r="DV7">
        <f t="shared" si="45"/>
        <v>102499.99999999611</v>
      </c>
      <c r="DW7" t="e">
        <f t="shared" si="46"/>
        <v>#DIV/0!</v>
      </c>
      <c r="DX7">
        <f t="shared" si="47"/>
        <v>92926.136363636353</v>
      </c>
      <c r="DY7">
        <f t="shared" si="48"/>
        <v>95516.599441513812</v>
      </c>
      <c r="DZ7">
        <f t="shared" si="49"/>
        <v>91012.131088176524</v>
      </c>
      <c r="EA7">
        <f t="shared" si="50"/>
        <v>95661.723446893899</v>
      </c>
      <c r="EB7">
        <f t="shared" si="51"/>
        <v>101615.9230340215</v>
      </c>
      <c r="EC7">
        <f t="shared" si="52"/>
        <v>108043.03882195456</v>
      </c>
      <c r="ED7" t="e">
        <f t="shared" si="72"/>
        <v>#DIV/0!</v>
      </c>
    </row>
    <row r="8" spans="1:137" x14ac:dyDescent="0.25">
      <c r="A8" s="113" t="s">
        <v>32</v>
      </c>
      <c r="B8" s="18">
        <v>1907.9600000000064</v>
      </c>
      <c r="C8" s="18">
        <v>46</v>
      </c>
      <c r="D8" s="18">
        <v>166.65875895999957</v>
      </c>
      <c r="E8" s="54">
        <v>758.36999999998807</v>
      </c>
      <c r="F8" s="18">
        <v>20</v>
      </c>
      <c r="G8" s="18">
        <v>64.232710520000452</v>
      </c>
      <c r="H8" s="18">
        <v>1812.7200000000012</v>
      </c>
      <c r="I8" s="18">
        <v>41</v>
      </c>
      <c r="J8" s="18">
        <v>151.92897637999963</v>
      </c>
      <c r="K8" s="53">
        <v>2422.5600000000341</v>
      </c>
      <c r="L8" s="18">
        <v>53</v>
      </c>
      <c r="M8" s="18">
        <v>205.95651512000038</v>
      </c>
      <c r="N8" s="18">
        <v>2022.7100000000137</v>
      </c>
      <c r="O8" s="18">
        <v>43</v>
      </c>
      <c r="P8" s="55">
        <v>177.00603183999968</v>
      </c>
      <c r="Q8" s="18">
        <v>1572.0299999999988</v>
      </c>
      <c r="R8" s="18">
        <v>31</v>
      </c>
      <c r="S8" s="18">
        <v>136.8547912199999</v>
      </c>
      <c r="T8" s="18">
        <v>1590.2200000000048</v>
      </c>
      <c r="U8" s="18">
        <v>34</v>
      </c>
      <c r="V8" s="56">
        <v>144.77593302999998</v>
      </c>
      <c r="W8" s="55">
        <v>1440.4000000000015</v>
      </c>
      <c r="X8" s="18">
        <v>31</v>
      </c>
      <c r="Y8" s="18">
        <v>134.0171895</v>
      </c>
      <c r="Z8" s="18">
        <v>1876.6099999999788</v>
      </c>
      <c r="AA8" s="18">
        <v>40</v>
      </c>
      <c r="AB8" s="18">
        <v>184383216.63000011</v>
      </c>
      <c r="AC8" s="18">
        <v>4185.320000000007</v>
      </c>
      <c r="AD8" s="18">
        <v>98</v>
      </c>
      <c r="AE8" s="18">
        <v>390239029.66000009</v>
      </c>
      <c r="AF8" s="18">
        <v>969.93000000000029</v>
      </c>
      <c r="AG8" s="18">
        <v>20</v>
      </c>
      <c r="AH8" s="18">
        <v>96774278.839999914</v>
      </c>
      <c r="AI8" s="57">
        <v>3132.7599999999911</v>
      </c>
      <c r="AJ8" s="58">
        <v>59</v>
      </c>
      <c r="AK8" s="58">
        <v>304652928.16000009</v>
      </c>
      <c r="AL8" s="59">
        <v>2430.2700000000114</v>
      </c>
      <c r="AM8" s="59">
        <v>44</v>
      </c>
      <c r="AN8" s="59">
        <v>239099978.15999985</v>
      </c>
      <c r="AO8" s="60">
        <v>1252.3599999999933</v>
      </c>
      <c r="AP8" s="61">
        <v>25</v>
      </c>
      <c r="AQ8" s="61">
        <v>131017956.26999998</v>
      </c>
      <c r="AR8">
        <v>695.30000000002838</v>
      </c>
      <c r="AS8">
        <v>14</v>
      </c>
      <c r="AT8">
        <v>71520467.010000229</v>
      </c>
      <c r="AU8">
        <v>1933.139999999974</v>
      </c>
      <c r="AV8">
        <v>37</v>
      </c>
      <c r="AW8">
        <v>206357136</v>
      </c>
      <c r="AX8" s="33">
        <v>1525.7700000000114</v>
      </c>
      <c r="AY8" s="33">
        <v>28</v>
      </c>
      <c r="AZ8" s="33">
        <v>163557971.71999979</v>
      </c>
      <c r="BA8" s="33">
        <v>2003.2899999999718</v>
      </c>
      <c r="BB8" s="33">
        <v>40</v>
      </c>
      <c r="BC8" s="33">
        <v>228447067.59000015</v>
      </c>
      <c r="BD8" s="34">
        <v>3005.620000000039</v>
      </c>
      <c r="BE8" s="34">
        <v>57</v>
      </c>
      <c r="BF8" s="34">
        <v>335028060</v>
      </c>
      <c r="BG8" s="35">
        <v>961.1499999999869</v>
      </c>
      <c r="BH8" s="33">
        <v>16</v>
      </c>
      <c r="BI8" s="35">
        <v>109039485</v>
      </c>
      <c r="BJ8" s="36">
        <v>925.62000000000262</v>
      </c>
      <c r="BK8" s="36">
        <v>20</v>
      </c>
      <c r="BL8" s="36">
        <v>111450674.50999975</v>
      </c>
      <c r="BM8" s="33">
        <v>627.02000000001499</v>
      </c>
      <c r="BN8" s="33">
        <v>12</v>
      </c>
      <c r="BO8" s="33">
        <v>71276001</v>
      </c>
      <c r="BP8" s="33">
        <v>1822.2499999999927</v>
      </c>
      <c r="BQ8" s="33">
        <v>38</v>
      </c>
      <c r="BR8" s="33">
        <v>208746632</v>
      </c>
      <c r="BS8" s="37">
        <v>872.45999999998457</v>
      </c>
      <c r="BT8">
        <v>17</v>
      </c>
      <c r="BU8">
        <v>104333623</v>
      </c>
      <c r="BV8">
        <v>1130.5999999999949</v>
      </c>
      <c r="BW8">
        <v>23</v>
      </c>
      <c r="BX8">
        <v>146771915</v>
      </c>
      <c r="BY8" s="120"/>
      <c r="BZ8" s="120"/>
      <c r="CA8" s="120">
        <f>D8*1000000</f>
        <v>166658758.95999956</v>
      </c>
      <c r="CB8" s="127">
        <f>G8*1000000</f>
        <v>64232710.52000045</v>
      </c>
      <c r="CC8" s="127">
        <f>J8*1000000</f>
        <v>151928976.37999964</v>
      </c>
      <c r="CD8" s="127">
        <f>M8*1000000</f>
        <v>205956515.12000036</v>
      </c>
      <c r="CE8" s="127">
        <f>P8*1000000</f>
        <v>177006031.83999968</v>
      </c>
      <c r="CF8" s="127">
        <f>S8*1000000</f>
        <v>136854791.21999991</v>
      </c>
      <c r="CG8" s="127">
        <f>V8*1000000</f>
        <v>144775933.02999997</v>
      </c>
      <c r="CH8" s="127">
        <f>Y8*1000000</f>
        <v>134017189.5</v>
      </c>
      <c r="CI8" s="127">
        <f t="shared" ref="CI8" si="111">AB8</f>
        <v>184383216.63000011</v>
      </c>
      <c r="CJ8" s="127">
        <f t="shared" ref="CJ8" si="112">AE8</f>
        <v>390239029.66000009</v>
      </c>
      <c r="CK8" s="127">
        <f t="shared" ref="CK8" si="113">AH8</f>
        <v>96774278.839999914</v>
      </c>
      <c r="CL8" s="127">
        <f t="shared" ref="CL8" si="114">AK8</f>
        <v>304652928.16000009</v>
      </c>
      <c r="CM8" s="127">
        <f t="shared" ref="CM8" si="115">AN8</f>
        <v>239099978.15999985</v>
      </c>
      <c r="CN8" s="127">
        <f t="shared" ref="CN8" si="116">AQ8</f>
        <v>131017956.26999998</v>
      </c>
      <c r="CO8" s="127">
        <f t="shared" ref="CO8" si="117">AT8</f>
        <v>71520467.010000229</v>
      </c>
      <c r="CP8" s="127">
        <f t="shared" ref="CP8" si="118">AW8</f>
        <v>206357136</v>
      </c>
      <c r="CQ8" s="127">
        <f t="shared" ref="CQ8" si="119">AZ8</f>
        <v>163557971.71999979</v>
      </c>
      <c r="CR8" s="127">
        <f t="shared" ref="CR8" si="120">BC8</f>
        <v>228447067.59000015</v>
      </c>
      <c r="CS8" s="127">
        <f t="shared" ref="CS8" si="121">BF8</f>
        <v>335028060</v>
      </c>
      <c r="CT8" s="127">
        <f t="shared" ref="CT8" si="122">BI8</f>
        <v>109039485</v>
      </c>
      <c r="CU8" s="127">
        <f t="shared" ref="CU8" si="123">BL8</f>
        <v>111450674.50999975</v>
      </c>
      <c r="CV8" s="127">
        <f t="shared" ref="CV8" si="124">BO8</f>
        <v>71276001</v>
      </c>
      <c r="CW8" s="127">
        <f t="shared" ref="CW8" si="125">BR8</f>
        <v>208746632</v>
      </c>
      <c r="CX8" s="127">
        <f t="shared" ref="CX8" si="126">BU8</f>
        <v>104333623</v>
      </c>
      <c r="CY8">
        <f t="shared" ref="CY8" si="127">BX8</f>
        <v>146771915</v>
      </c>
      <c r="CZ8" s="120">
        <f t="shared" ref="CZ8" si="128">SUM(CB8:CM8)</f>
        <v>2229921579.0600004</v>
      </c>
      <c r="DA8" s="120">
        <f t="shared" ref="DA8" si="129">SUM(CN8:CY8)</f>
        <v>1887546989.0999999</v>
      </c>
      <c r="DB8" s="134">
        <f t="shared" si="26"/>
        <v>4.0248747342546035E-2</v>
      </c>
      <c r="DC8" s="134">
        <f t="shared" si="27"/>
        <v>4.9846885797589412E-2</v>
      </c>
      <c r="DD8">
        <f t="shared" si="28"/>
        <v>0.84646339441931184</v>
      </c>
      <c r="DF8">
        <f t="shared" si="29"/>
        <v>84698.380104700162</v>
      </c>
      <c r="DG8">
        <f t="shared" si="30"/>
        <v>83812.710391014349</v>
      </c>
      <c r="DH8">
        <f t="shared" si="31"/>
        <v>85016.063635161758</v>
      </c>
      <c r="DI8">
        <f t="shared" si="32"/>
        <v>87509.347281616487</v>
      </c>
      <c r="DJ8">
        <f t="shared" si="33"/>
        <v>87056.093853170751</v>
      </c>
      <c r="DK8">
        <f t="shared" si="34"/>
        <v>91041.449000766894</v>
      </c>
      <c r="DL8">
        <f t="shared" si="35"/>
        <v>93041.647806164867</v>
      </c>
      <c r="DM8">
        <f t="shared" si="36"/>
        <v>98253.348660617921</v>
      </c>
      <c r="DN8">
        <f t="shared" si="37"/>
        <v>93239.950507965797</v>
      </c>
      <c r="DO8">
        <f t="shared" si="38"/>
        <v>99774.497994700534</v>
      </c>
      <c r="DP8">
        <f t="shared" si="39"/>
        <v>97247.4521380511</v>
      </c>
      <c r="DQ8">
        <f t="shared" si="40"/>
        <v>98384.121171721141</v>
      </c>
      <c r="DR8">
        <f t="shared" si="41"/>
        <v>104616.84840620962</v>
      </c>
      <c r="DS8">
        <f t="shared" si="42"/>
        <v>102862.745591827</v>
      </c>
      <c r="DT8">
        <f t="shared" si="43"/>
        <v>106747.12436761061</v>
      </c>
      <c r="DU8">
        <f t="shared" si="44"/>
        <v>107197.00329669515</v>
      </c>
      <c r="DV8">
        <f t="shared" si="45"/>
        <v>114035.94466602607</v>
      </c>
      <c r="DW8">
        <f t="shared" si="46"/>
        <v>111467.20476972993</v>
      </c>
      <c r="DX8">
        <f t="shared" si="47"/>
        <v>113446.89694636788</v>
      </c>
      <c r="DY8">
        <f t="shared" si="48"/>
        <v>120406.51078196176</v>
      </c>
      <c r="DZ8">
        <f t="shared" si="49"/>
        <v>113674.20656438119</v>
      </c>
      <c r="EA8">
        <f t="shared" si="50"/>
        <v>114554.33228152056</v>
      </c>
      <c r="EB8">
        <f t="shared" si="51"/>
        <v>119585.56610045371</v>
      </c>
      <c r="EC8" s="61">
        <f t="shared" si="52"/>
        <v>129817.72067928592</v>
      </c>
      <c r="ED8">
        <f t="shared" si="72"/>
        <v>1.5327060626048734</v>
      </c>
    </row>
    <row r="9" spans="1:137" x14ac:dyDescent="0.25">
      <c r="A9" s="114" t="s">
        <v>33</v>
      </c>
      <c r="B9" s="46">
        <v>836.21000000001368</v>
      </c>
      <c r="C9" s="46">
        <v>13</v>
      </c>
      <c r="D9" s="46">
        <v>61.429139999999997</v>
      </c>
      <c r="E9" s="48">
        <v>1051.8199999999997</v>
      </c>
      <c r="F9" s="46">
        <v>13</v>
      </c>
      <c r="G9" s="46">
        <v>71.549364999999995</v>
      </c>
      <c r="H9" s="46">
        <v>361.10999999998239</v>
      </c>
      <c r="I9" s="46">
        <v>5</v>
      </c>
      <c r="J9" s="46">
        <v>24.398655000000002</v>
      </c>
      <c r="K9" s="47">
        <v>627.25</v>
      </c>
      <c r="L9" s="46">
        <v>9</v>
      </c>
      <c r="M9" s="46">
        <v>44.540579999999999</v>
      </c>
      <c r="N9" s="46">
        <v>550.17000000000553</v>
      </c>
      <c r="O9" s="46">
        <v>10</v>
      </c>
      <c r="P9" s="49">
        <v>39.888244999999998</v>
      </c>
      <c r="Q9" s="46">
        <v>755.38999999999942</v>
      </c>
      <c r="R9" s="46">
        <v>13</v>
      </c>
      <c r="S9" s="46">
        <v>54.251624999999997</v>
      </c>
      <c r="T9" s="46">
        <v>575.90999999999985</v>
      </c>
      <c r="U9" s="46">
        <v>10</v>
      </c>
      <c r="V9" s="50">
        <v>43.106315000000002</v>
      </c>
      <c r="W9" s="49">
        <v>1035.4800000000068</v>
      </c>
      <c r="X9" s="46">
        <v>17</v>
      </c>
      <c r="Y9" s="46">
        <v>78.461979999999997</v>
      </c>
      <c r="Z9" s="46">
        <v>2262.4599999999846</v>
      </c>
      <c r="AA9" s="46">
        <v>38</v>
      </c>
      <c r="AB9" s="46">
        <v>165819905</v>
      </c>
      <c r="AC9" s="46">
        <v>2609.0399999999972</v>
      </c>
      <c r="AD9" s="46">
        <v>47</v>
      </c>
      <c r="AE9" s="46">
        <v>198262795</v>
      </c>
      <c r="AF9" s="46">
        <v>1991.0200000000041</v>
      </c>
      <c r="AG9" s="46">
        <v>36</v>
      </c>
      <c r="AH9" s="46">
        <v>153596030</v>
      </c>
      <c r="AI9" s="43">
        <v>3391.9100000000108</v>
      </c>
      <c r="AJ9" s="44">
        <v>66</v>
      </c>
      <c r="AK9" s="44">
        <v>271122228</v>
      </c>
      <c r="AL9" s="45">
        <v>2268.1100000000006</v>
      </c>
      <c r="AM9" s="45">
        <v>45</v>
      </c>
      <c r="AN9" s="45">
        <v>183405580</v>
      </c>
      <c r="AO9" s="37">
        <v>1033.6899999999951</v>
      </c>
      <c r="AP9">
        <v>20</v>
      </c>
      <c r="AQ9">
        <v>82916250</v>
      </c>
      <c r="AR9">
        <v>909.54000000000087</v>
      </c>
      <c r="AS9">
        <v>16</v>
      </c>
      <c r="AT9">
        <v>74361325</v>
      </c>
      <c r="AU9">
        <v>1186.9799999999886</v>
      </c>
      <c r="AV9">
        <v>25</v>
      </c>
      <c r="AW9">
        <v>101288060</v>
      </c>
      <c r="AX9" s="33">
        <v>1452.4200000000019</v>
      </c>
      <c r="AY9" s="33">
        <v>28</v>
      </c>
      <c r="AZ9" s="33">
        <v>120206650</v>
      </c>
      <c r="BA9" s="33">
        <v>1765.8199999999888</v>
      </c>
      <c r="BB9" s="33">
        <v>35</v>
      </c>
      <c r="BC9" s="33">
        <v>153472960</v>
      </c>
      <c r="BD9" s="34">
        <v>3880.5100000000057</v>
      </c>
      <c r="BE9" s="34">
        <v>77</v>
      </c>
      <c r="BF9" s="34">
        <v>343504840</v>
      </c>
      <c r="BG9" s="35">
        <v>1202.8499999999985</v>
      </c>
      <c r="BH9" s="33">
        <v>22</v>
      </c>
      <c r="BI9" s="35">
        <v>102479310</v>
      </c>
      <c r="BJ9" s="36">
        <v>1188.7100000000028</v>
      </c>
      <c r="BK9" s="36">
        <v>23</v>
      </c>
      <c r="BL9" s="36">
        <v>104788760</v>
      </c>
      <c r="BM9" s="33">
        <v>1693.3000000000029</v>
      </c>
      <c r="BN9" s="33">
        <v>34</v>
      </c>
      <c r="BO9" s="33">
        <v>153316680</v>
      </c>
      <c r="BP9" s="33">
        <v>1398.1000000000004</v>
      </c>
      <c r="BQ9" s="33">
        <v>29</v>
      </c>
      <c r="BR9" s="33">
        <v>125995100</v>
      </c>
      <c r="BS9" s="37">
        <v>746.19999999999345</v>
      </c>
      <c r="BT9">
        <v>16</v>
      </c>
      <c r="BU9">
        <v>68626100</v>
      </c>
      <c r="BV9">
        <v>933.70000000000437</v>
      </c>
      <c r="BW9">
        <v>19</v>
      </c>
      <c r="BX9">
        <v>86417400</v>
      </c>
      <c r="BY9" s="120"/>
      <c r="BZ9" s="120"/>
      <c r="CA9" s="120">
        <f t="shared" ref="CA9:CA72" si="130">D9*1000000</f>
        <v>61429140</v>
      </c>
      <c r="CB9" s="127">
        <f t="shared" ref="CB9:CB72" si="131">G9*1000000</f>
        <v>71549365</v>
      </c>
      <c r="CC9" s="127">
        <f t="shared" ref="CC9:CC72" si="132">J9*1000000</f>
        <v>24398655</v>
      </c>
      <c r="CD9" s="127">
        <f t="shared" ref="CD9:CD72" si="133">M9*1000000</f>
        <v>44540580</v>
      </c>
      <c r="CE9" s="127">
        <f t="shared" ref="CE9:CE72" si="134">P9*1000000</f>
        <v>39888245</v>
      </c>
      <c r="CF9" s="127">
        <f t="shared" ref="CF9:CF72" si="135">S9*1000000</f>
        <v>54251625</v>
      </c>
      <c r="CG9" s="127">
        <f t="shared" ref="CG9:CG72" si="136">V9*1000000</f>
        <v>43106315</v>
      </c>
      <c r="CH9" s="127">
        <f t="shared" ref="CH9:CH72" si="137">Y9*1000000</f>
        <v>78461980</v>
      </c>
      <c r="CI9" s="128">
        <f t="shared" ref="CI9" si="138">AB9</f>
        <v>165819905</v>
      </c>
      <c r="CJ9" s="128">
        <f t="shared" ref="CJ9" si="139">AE9</f>
        <v>198262795</v>
      </c>
      <c r="CK9" s="128">
        <f t="shared" ref="CK9" si="140">AH9</f>
        <v>153596030</v>
      </c>
      <c r="CL9" s="128">
        <f t="shared" ref="CL9" si="141">AK9</f>
        <v>271122228</v>
      </c>
      <c r="CM9" s="128">
        <f t="shared" ref="CM9" si="142">AN9</f>
        <v>183405580</v>
      </c>
      <c r="CN9" s="128">
        <f t="shared" ref="CN9" si="143">AQ9</f>
        <v>82916250</v>
      </c>
      <c r="CO9" s="128">
        <f t="shared" ref="CO9" si="144">AT9</f>
        <v>74361325</v>
      </c>
      <c r="CP9" s="128">
        <f t="shared" ref="CP9" si="145">AW9</f>
        <v>101288060</v>
      </c>
      <c r="CQ9" s="128">
        <f t="shared" ref="CQ9" si="146">AZ9</f>
        <v>120206650</v>
      </c>
      <c r="CR9" s="128">
        <f t="shared" ref="CR9" si="147">BC9</f>
        <v>153472960</v>
      </c>
      <c r="CS9" s="128">
        <f t="shared" ref="CS9" si="148">BF9</f>
        <v>343504840</v>
      </c>
      <c r="CT9" s="128">
        <f t="shared" ref="CT9" si="149">BI9</f>
        <v>102479310</v>
      </c>
      <c r="CU9" s="128">
        <f t="shared" ref="CU9" si="150">BL9</f>
        <v>104788760</v>
      </c>
      <c r="CV9" s="128">
        <f t="shared" ref="CV9" si="151">BO9</f>
        <v>153316680</v>
      </c>
      <c r="CW9" s="128">
        <f t="shared" ref="CW9" si="152">BR9</f>
        <v>125995100</v>
      </c>
      <c r="CX9" s="128">
        <f t="shared" ref="CX9" si="153">BU9</f>
        <v>68626100</v>
      </c>
      <c r="CY9">
        <f t="shared" ref="CY9" si="154">BX9</f>
        <v>86417400</v>
      </c>
      <c r="CZ9" s="120">
        <f t="shared" ref="CZ9" si="155">SUM(CB9:CM9)</f>
        <v>1328403303</v>
      </c>
      <c r="DA9" s="120">
        <f t="shared" ref="DA9" si="156">SUM(CN9:CY9)</f>
        <v>1517373435</v>
      </c>
      <c r="DB9" s="134">
        <f t="shared" si="26"/>
        <v>2.3976883049846482E-2</v>
      </c>
      <c r="DC9" s="134">
        <f t="shared" si="27"/>
        <v>4.0071235716788736E-2</v>
      </c>
      <c r="DD9">
        <f t="shared" si="28"/>
        <v>1.1422535848663122</v>
      </c>
      <c r="DF9">
        <f t="shared" si="29"/>
        <v>68024.343518853057</v>
      </c>
      <c r="DG9">
        <f t="shared" si="30"/>
        <v>67565.714048354217</v>
      </c>
      <c r="DH9">
        <f t="shared" si="31"/>
        <v>71009.294539657232</v>
      </c>
      <c r="DI9">
        <f t="shared" si="32"/>
        <v>72501.672210406963</v>
      </c>
      <c r="DJ9">
        <f t="shared" si="33"/>
        <v>71819.358212314226</v>
      </c>
      <c r="DK9">
        <f t="shared" si="34"/>
        <v>74849.047594242176</v>
      </c>
      <c r="DL9">
        <f t="shared" si="35"/>
        <v>75773.534978946467</v>
      </c>
      <c r="DM9">
        <f t="shared" si="36"/>
        <v>73291.861513574215</v>
      </c>
      <c r="DN9">
        <f t="shared" si="37"/>
        <v>75990.707309968493</v>
      </c>
      <c r="DO9">
        <f t="shared" si="38"/>
        <v>77144.393326033736</v>
      </c>
      <c r="DP9">
        <f t="shared" si="39"/>
        <v>79932.022960514616</v>
      </c>
      <c r="DQ9">
        <f t="shared" si="40"/>
        <v>80862.735934324155</v>
      </c>
      <c r="DR9">
        <f t="shared" si="41"/>
        <v>80213.845543635325</v>
      </c>
      <c r="DS9">
        <f t="shared" si="42"/>
        <v>81757.069507663138</v>
      </c>
      <c r="DT9">
        <f t="shared" si="43"/>
        <v>85332.5751065738</v>
      </c>
      <c r="DU9">
        <f t="shared" si="44"/>
        <v>82763.009322372207</v>
      </c>
      <c r="DV9">
        <f t="shared" si="45"/>
        <v>86913.139504593317</v>
      </c>
      <c r="DW9">
        <f t="shared" si="46"/>
        <v>88520.539825950589</v>
      </c>
      <c r="DX9">
        <f t="shared" si="47"/>
        <v>85197.08193041537</v>
      </c>
      <c r="DY9">
        <f t="shared" si="48"/>
        <v>88153.342699228364</v>
      </c>
      <c r="DZ9">
        <f t="shared" si="49"/>
        <v>90543.128801747909</v>
      </c>
      <c r="EA9">
        <f t="shared" si="50"/>
        <v>90118.804091266691</v>
      </c>
      <c r="EB9">
        <f t="shared" si="51"/>
        <v>91967.435004021172</v>
      </c>
      <c r="EC9">
        <f t="shared" si="52"/>
        <v>92553.711042090174</v>
      </c>
      <c r="ED9">
        <f t="shared" si="72"/>
        <v>1.3605969018493911</v>
      </c>
    </row>
    <row r="10" spans="1:137" x14ac:dyDescent="0.25">
      <c r="A10" s="116" t="s">
        <v>34</v>
      </c>
      <c r="B10" s="46">
        <v>0</v>
      </c>
      <c r="C10" s="46">
        <v>0</v>
      </c>
      <c r="D10" s="46">
        <v>0</v>
      </c>
      <c r="E10" s="46"/>
      <c r="F10" s="46"/>
      <c r="G10" s="46"/>
      <c r="H10" s="46">
        <v>0</v>
      </c>
      <c r="I10" s="46">
        <v>0</v>
      </c>
      <c r="J10" s="46">
        <v>0</v>
      </c>
      <c r="K10" s="46">
        <v>0</v>
      </c>
      <c r="L10" s="46">
        <v>0</v>
      </c>
      <c r="M10" s="46">
        <v>0</v>
      </c>
      <c r="N10" s="46"/>
      <c r="O10" s="46"/>
      <c r="P10" s="46"/>
      <c r="Q10" s="46">
        <v>0</v>
      </c>
      <c r="R10" s="46">
        <v>0</v>
      </c>
      <c r="S10" s="46">
        <v>0</v>
      </c>
      <c r="T10" s="46">
        <v>48.509999999998399</v>
      </c>
      <c r="U10" s="46">
        <v>1</v>
      </c>
      <c r="V10" s="50">
        <v>4.3173899999999996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3">
        <v>0</v>
      </c>
      <c r="AJ10" s="44">
        <v>0</v>
      </c>
      <c r="AK10" s="44">
        <v>0</v>
      </c>
      <c r="AL10" s="45">
        <v>1895.3500000000004</v>
      </c>
      <c r="AM10" s="45">
        <v>42</v>
      </c>
      <c r="AN10" s="45">
        <v>208938280</v>
      </c>
      <c r="AO10" s="37">
        <v>6186.1100000000115</v>
      </c>
      <c r="AP10">
        <v>129</v>
      </c>
      <c r="AQ10">
        <v>674587464</v>
      </c>
      <c r="AR10">
        <v>2728.1499999999814</v>
      </c>
      <c r="AS10">
        <v>56</v>
      </c>
      <c r="AT10">
        <v>306335142.5</v>
      </c>
      <c r="AU10">
        <v>1668.7800000000134</v>
      </c>
      <c r="AV10">
        <v>30</v>
      </c>
      <c r="AW10">
        <v>192276725</v>
      </c>
      <c r="AX10" s="33">
        <v>2286.630000000001</v>
      </c>
      <c r="AY10" s="33">
        <v>43</v>
      </c>
      <c r="AZ10" s="33">
        <v>262260152.5</v>
      </c>
      <c r="BA10" s="33">
        <v>1706.0799999999945</v>
      </c>
      <c r="BB10" s="33">
        <v>35</v>
      </c>
      <c r="BC10" s="33">
        <v>202730680</v>
      </c>
      <c r="BD10" s="34">
        <v>3173.5699999999852</v>
      </c>
      <c r="BE10" s="34">
        <v>56</v>
      </c>
      <c r="BF10" s="34">
        <v>374050410</v>
      </c>
      <c r="BG10" s="35">
        <v>594.79000000001906</v>
      </c>
      <c r="BH10" s="33">
        <v>11</v>
      </c>
      <c r="BI10" s="35">
        <v>73148270</v>
      </c>
      <c r="BJ10" s="36">
        <v>465.03000000000247</v>
      </c>
      <c r="BK10" s="36">
        <v>9</v>
      </c>
      <c r="BL10" s="36">
        <v>59460244.599999905</v>
      </c>
      <c r="BM10" s="33">
        <v>1108.3999999999942</v>
      </c>
      <c r="BN10" s="33">
        <v>20</v>
      </c>
      <c r="BO10" s="33">
        <v>139612546.75</v>
      </c>
      <c r="BP10" s="33">
        <v>1584.0999999999949</v>
      </c>
      <c r="BQ10" s="33">
        <v>28</v>
      </c>
      <c r="BR10" s="33">
        <v>201272680</v>
      </c>
      <c r="BS10" s="37">
        <v>797</v>
      </c>
      <c r="BT10">
        <v>14</v>
      </c>
      <c r="BU10">
        <v>103039816.86000013</v>
      </c>
      <c r="BV10">
        <v>529.07000000000335</v>
      </c>
      <c r="BW10">
        <v>7</v>
      </c>
      <c r="BX10">
        <v>67969450</v>
      </c>
      <c r="BY10" s="120"/>
      <c r="BZ10" s="120"/>
      <c r="CA10" s="120">
        <f t="shared" si="130"/>
        <v>0</v>
      </c>
      <c r="CB10" s="127">
        <f t="shared" si="131"/>
        <v>0</v>
      </c>
      <c r="CC10" s="127">
        <f t="shared" si="132"/>
        <v>0</v>
      </c>
      <c r="CD10" s="127">
        <f t="shared" si="133"/>
        <v>0</v>
      </c>
      <c r="CE10" s="127">
        <f t="shared" si="134"/>
        <v>0</v>
      </c>
      <c r="CF10" s="127">
        <f t="shared" si="135"/>
        <v>0</v>
      </c>
      <c r="CG10" s="127">
        <f t="shared" si="136"/>
        <v>4317390</v>
      </c>
      <c r="CH10" s="127">
        <f t="shared" si="137"/>
        <v>0</v>
      </c>
      <c r="CI10" s="129">
        <f t="shared" ref="CI10" si="157">AB10</f>
        <v>0</v>
      </c>
      <c r="CJ10" s="129">
        <f t="shared" ref="CJ10" si="158">AE10</f>
        <v>0</v>
      </c>
      <c r="CK10" s="129">
        <f t="shared" ref="CK10" si="159">AH10</f>
        <v>0</v>
      </c>
      <c r="CL10" s="129">
        <f t="shared" ref="CL10" si="160">AK10</f>
        <v>0</v>
      </c>
      <c r="CM10" s="129">
        <f t="shared" ref="CM10" si="161">AN10</f>
        <v>208938280</v>
      </c>
      <c r="CN10" s="129">
        <f t="shared" ref="CN10" si="162">AQ10</f>
        <v>674587464</v>
      </c>
      <c r="CO10" s="129">
        <f t="shared" ref="CO10" si="163">AT10</f>
        <v>306335142.5</v>
      </c>
      <c r="CP10" s="129">
        <f t="shared" ref="CP10" si="164">AW10</f>
        <v>192276725</v>
      </c>
      <c r="CQ10" s="129">
        <f t="shared" ref="CQ10" si="165">AZ10</f>
        <v>262260152.5</v>
      </c>
      <c r="CR10" s="129">
        <f t="shared" ref="CR10" si="166">BC10</f>
        <v>202730680</v>
      </c>
      <c r="CS10" s="129">
        <f t="shared" ref="CS10" si="167">BF10</f>
        <v>374050410</v>
      </c>
      <c r="CT10" s="129">
        <f t="shared" ref="CT10" si="168">BI10</f>
        <v>73148270</v>
      </c>
      <c r="CU10" s="129">
        <f t="shared" ref="CU10" si="169">BL10</f>
        <v>59460244.599999905</v>
      </c>
      <c r="CV10" s="129">
        <f t="shared" ref="CV10" si="170">BO10</f>
        <v>139612546.75</v>
      </c>
      <c r="CW10" s="129">
        <f t="shared" ref="CW10" si="171">BR10</f>
        <v>201272680</v>
      </c>
      <c r="CX10" s="129">
        <f t="shared" ref="CX10" si="172">BU10</f>
        <v>103039816.86000013</v>
      </c>
      <c r="CY10">
        <f t="shared" ref="CY10" si="173">BX10</f>
        <v>67969450</v>
      </c>
      <c r="CZ10" s="120">
        <f t="shared" ref="CZ10" si="174">SUM(CB10:CM10)</f>
        <v>213255670</v>
      </c>
      <c r="DA10" s="120">
        <f t="shared" ref="DA10" si="175">SUM(CN10:CY10)</f>
        <v>2656743582.21</v>
      </c>
      <c r="DB10" s="134">
        <f t="shared" si="26"/>
        <v>3.8491369659795667E-3</v>
      </c>
      <c r="DC10" s="134">
        <f t="shared" si="27"/>
        <v>7.0160051485152433E-2</v>
      </c>
      <c r="DD10">
        <f t="shared" si="28"/>
        <v>12.458020845166743</v>
      </c>
      <c r="DF10" t="e">
        <f t="shared" si="29"/>
        <v>#DIV/0!</v>
      </c>
      <c r="DG10" t="e">
        <f t="shared" si="30"/>
        <v>#DIV/0!</v>
      </c>
      <c r="DH10" t="e">
        <f t="shared" si="31"/>
        <v>#DIV/0!</v>
      </c>
      <c r="DI10" t="e">
        <f t="shared" si="32"/>
        <v>#DIV/0!</v>
      </c>
      <c r="DJ10" t="e">
        <f t="shared" si="33"/>
        <v>#DIV/0!</v>
      </c>
      <c r="DK10">
        <f t="shared" si="34"/>
        <v>89000.000000002939</v>
      </c>
      <c r="DL10" t="e">
        <f t="shared" si="35"/>
        <v>#DIV/0!</v>
      </c>
      <c r="DM10" t="e">
        <f t="shared" si="36"/>
        <v>#DIV/0!</v>
      </c>
      <c r="DN10" t="e">
        <f t="shared" si="37"/>
        <v>#DIV/0!</v>
      </c>
      <c r="DO10" t="e">
        <f t="shared" si="38"/>
        <v>#DIV/0!</v>
      </c>
      <c r="DP10" t="e">
        <f t="shared" si="39"/>
        <v>#DIV/0!</v>
      </c>
      <c r="DQ10">
        <f t="shared" si="40"/>
        <v>110237.3070936766</v>
      </c>
      <c r="DR10">
        <f t="shared" si="41"/>
        <v>109048.73401863186</v>
      </c>
      <c r="DS10">
        <f t="shared" si="42"/>
        <v>112286.76667338749</v>
      </c>
      <c r="DT10">
        <f t="shared" si="43"/>
        <v>115219.93612099765</v>
      </c>
      <c r="DU10">
        <f t="shared" si="44"/>
        <v>114692.86788855209</v>
      </c>
      <c r="DV10">
        <f t="shared" si="45"/>
        <v>118828.35505955211</v>
      </c>
      <c r="DW10">
        <f t="shared" si="46"/>
        <v>117864.23806627923</v>
      </c>
      <c r="DX10">
        <f t="shared" si="47"/>
        <v>122981.67420433709</v>
      </c>
      <c r="DY10">
        <f t="shared" si="48"/>
        <v>127863.24452185792</v>
      </c>
      <c r="DZ10">
        <f t="shared" si="49"/>
        <v>125958.63113496998</v>
      </c>
      <c r="EA10">
        <f t="shared" si="50"/>
        <v>127058.06451612944</v>
      </c>
      <c r="EB10">
        <f t="shared" si="51"/>
        <v>129284.58828105412</v>
      </c>
      <c r="EC10" s="61">
        <f t="shared" si="52"/>
        <v>128469.67320014283</v>
      </c>
      <c r="ED10" t="e">
        <f t="shared" si="72"/>
        <v>#DIV/0!</v>
      </c>
    </row>
    <row r="11" spans="1:137" x14ac:dyDescent="0.25">
      <c r="A11" s="116" t="s">
        <v>35</v>
      </c>
      <c r="B11" s="46">
        <v>211.08999999999946</v>
      </c>
      <c r="C11" s="46">
        <v>3</v>
      </c>
      <c r="D11" s="46">
        <v>20.45054</v>
      </c>
      <c r="E11" s="46"/>
      <c r="F11" s="46"/>
      <c r="G11" s="46"/>
      <c r="H11" s="46">
        <v>270.54000000000224</v>
      </c>
      <c r="I11" s="46">
        <v>4</v>
      </c>
      <c r="J11" s="46">
        <v>25.728439999999999</v>
      </c>
      <c r="K11" s="47">
        <v>162.4699999999998</v>
      </c>
      <c r="L11" s="46">
        <v>2</v>
      </c>
      <c r="M11" s="46">
        <v>14.6646</v>
      </c>
      <c r="N11" s="46">
        <v>721.65999999999303</v>
      </c>
      <c r="O11" s="46">
        <v>6</v>
      </c>
      <c r="P11" s="49">
        <v>38.393419999999999</v>
      </c>
      <c r="Q11" s="46">
        <v>115.60000000000355</v>
      </c>
      <c r="R11" s="46">
        <v>6</v>
      </c>
      <c r="S11" s="46">
        <v>31.37445</v>
      </c>
      <c r="T11" s="46">
        <v>727.59000000001288</v>
      </c>
      <c r="U11" s="46">
        <v>12</v>
      </c>
      <c r="V11" s="50">
        <v>72.375500000000002</v>
      </c>
      <c r="W11" s="49">
        <v>441.11999999999853</v>
      </c>
      <c r="X11" s="46">
        <v>7</v>
      </c>
      <c r="Y11" s="46">
        <v>46.16301</v>
      </c>
      <c r="Z11" s="46">
        <v>1120.9700000000066</v>
      </c>
      <c r="AA11" s="46">
        <v>18</v>
      </c>
      <c r="AB11" s="46">
        <v>105261530</v>
      </c>
      <c r="AC11" s="46">
        <v>1966.559999999974</v>
      </c>
      <c r="AD11" s="46">
        <v>33</v>
      </c>
      <c r="AE11" s="46">
        <v>203026880</v>
      </c>
      <c r="AF11" s="46">
        <v>460.38000000001193</v>
      </c>
      <c r="AG11" s="46">
        <v>8</v>
      </c>
      <c r="AH11" s="46">
        <v>52374150</v>
      </c>
      <c r="AI11" s="43">
        <v>3351.4099999999835</v>
      </c>
      <c r="AJ11" s="44">
        <v>36</v>
      </c>
      <c r="AK11" s="44">
        <v>249091460</v>
      </c>
      <c r="AL11" s="45">
        <v>1770.3100000000268</v>
      </c>
      <c r="AM11" s="45">
        <v>33</v>
      </c>
      <c r="AN11" s="45">
        <v>198346140</v>
      </c>
      <c r="AO11" s="37">
        <v>1989.4999999999745</v>
      </c>
      <c r="AP11">
        <v>36</v>
      </c>
      <c r="AQ11">
        <v>217244240</v>
      </c>
      <c r="AR11">
        <v>1228.1800000000258</v>
      </c>
      <c r="AS11">
        <v>22</v>
      </c>
      <c r="AT11">
        <v>136650760</v>
      </c>
      <c r="AU11">
        <v>2005.7299999999996</v>
      </c>
      <c r="AV11">
        <v>38</v>
      </c>
      <c r="AW11">
        <v>225046080</v>
      </c>
      <c r="AX11" s="33">
        <v>2462.4199999999946</v>
      </c>
      <c r="AY11" s="33">
        <v>37</v>
      </c>
      <c r="AZ11" s="33">
        <v>268956580</v>
      </c>
      <c r="BA11" s="33">
        <v>1175.5799999999908</v>
      </c>
      <c r="BB11" s="33">
        <v>20</v>
      </c>
      <c r="BC11" s="33">
        <v>137556654</v>
      </c>
      <c r="BD11" s="34">
        <v>1088.1599999999999</v>
      </c>
      <c r="BE11" s="34">
        <v>16</v>
      </c>
      <c r="BF11" s="34">
        <v>121467720</v>
      </c>
      <c r="BG11" s="35">
        <v>183.48999999999069</v>
      </c>
      <c r="BH11" s="33">
        <v>4</v>
      </c>
      <c r="BI11" s="35">
        <v>29338030</v>
      </c>
      <c r="BJ11" s="36">
        <v>162.46999999999753</v>
      </c>
      <c r="BK11" s="36">
        <v>2</v>
      </c>
      <c r="BL11" s="36">
        <v>17691160</v>
      </c>
      <c r="BM11" s="33">
        <v>839.75</v>
      </c>
      <c r="BN11" s="33">
        <v>14</v>
      </c>
      <c r="BO11" s="33">
        <v>97182030</v>
      </c>
      <c r="BP11" s="33">
        <v>776.96000000001368</v>
      </c>
      <c r="BQ11" s="33">
        <v>11</v>
      </c>
      <c r="BR11" s="33">
        <v>84692780</v>
      </c>
      <c r="BS11" s="37">
        <v>694.95999999999913</v>
      </c>
      <c r="BT11">
        <v>10</v>
      </c>
      <c r="BU11">
        <v>79919470</v>
      </c>
      <c r="BV11">
        <v>343.82999999999811</v>
      </c>
      <c r="BW11">
        <v>4</v>
      </c>
      <c r="BX11">
        <v>37762670</v>
      </c>
      <c r="BY11" s="120"/>
      <c r="BZ11" s="120"/>
      <c r="CA11" s="120">
        <f t="shared" si="130"/>
        <v>20450540</v>
      </c>
      <c r="CB11" s="127">
        <f t="shared" si="131"/>
        <v>0</v>
      </c>
      <c r="CC11" s="127">
        <f t="shared" si="132"/>
        <v>25728440</v>
      </c>
      <c r="CD11" s="127">
        <f t="shared" si="133"/>
        <v>14664600</v>
      </c>
      <c r="CE11" s="127">
        <f t="shared" si="134"/>
        <v>38393420</v>
      </c>
      <c r="CF11" s="127">
        <f t="shared" si="135"/>
        <v>31374450</v>
      </c>
      <c r="CG11" s="127">
        <f t="shared" si="136"/>
        <v>72375500</v>
      </c>
      <c r="CH11" s="127">
        <f t="shared" si="137"/>
        <v>46163010</v>
      </c>
      <c r="CI11" s="129">
        <f t="shared" ref="CI11" si="176">AB11</f>
        <v>105261530</v>
      </c>
      <c r="CJ11" s="129">
        <f t="shared" ref="CJ11" si="177">AE11</f>
        <v>203026880</v>
      </c>
      <c r="CK11" s="129">
        <f t="shared" ref="CK11" si="178">AH11</f>
        <v>52374150</v>
      </c>
      <c r="CL11" s="129">
        <f t="shared" ref="CL11" si="179">AK11</f>
        <v>249091460</v>
      </c>
      <c r="CM11" s="129">
        <f t="shared" ref="CM11" si="180">AN11</f>
        <v>198346140</v>
      </c>
      <c r="CN11" s="129">
        <f t="shared" ref="CN11" si="181">AQ11</f>
        <v>217244240</v>
      </c>
      <c r="CO11" s="129">
        <f t="shared" ref="CO11" si="182">AT11</f>
        <v>136650760</v>
      </c>
      <c r="CP11" s="129">
        <f t="shared" ref="CP11" si="183">AW11</f>
        <v>225046080</v>
      </c>
      <c r="CQ11" s="129">
        <f t="shared" ref="CQ11" si="184">AZ11</f>
        <v>268956580</v>
      </c>
      <c r="CR11" s="129">
        <f t="shared" ref="CR11" si="185">BC11</f>
        <v>137556654</v>
      </c>
      <c r="CS11" s="129">
        <f t="shared" ref="CS11" si="186">BF11</f>
        <v>121467720</v>
      </c>
      <c r="CT11" s="129">
        <f t="shared" ref="CT11" si="187">BI11</f>
        <v>29338030</v>
      </c>
      <c r="CU11" s="129">
        <f t="shared" ref="CU11" si="188">BL11</f>
        <v>17691160</v>
      </c>
      <c r="CV11" s="129">
        <f t="shared" ref="CV11" si="189">BO11</f>
        <v>97182030</v>
      </c>
      <c r="CW11" s="129">
        <f t="shared" ref="CW11" si="190">BR11</f>
        <v>84692780</v>
      </c>
      <c r="CX11" s="129">
        <f t="shared" ref="CX11" si="191">BU11</f>
        <v>79919470</v>
      </c>
      <c r="CY11">
        <f t="shared" ref="CY11" si="192">BX11</f>
        <v>37762670</v>
      </c>
      <c r="CZ11" s="120">
        <f t="shared" ref="CZ11" si="193">SUM(CB11:CM11)</f>
        <v>1036799580</v>
      </c>
      <c r="DA11" s="120">
        <f t="shared" ref="DA11" si="194">SUM(CN11:CY11)</f>
        <v>1453508174</v>
      </c>
      <c r="DB11" s="134">
        <f t="shared" si="26"/>
        <v>1.8713610708170569E-2</v>
      </c>
      <c r="DC11" s="134">
        <f t="shared" si="27"/>
        <v>3.8384663467258592E-2</v>
      </c>
      <c r="DD11">
        <f t="shared" si="28"/>
        <v>1.4019181740023468</v>
      </c>
      <c r="DF11" t="e">
        <f t="shared" si="29"/>
        <v>#DIV/0!</v>
      </c>
      <c r="DG11">
        <f t="shared" si="30"/>
        <v>95100.317882752221</v>
      </c>
      <c r="DH11">
        <f t="shared" si="31"/>
        <v>90260.355757986195</v>
      </c>
      <c r="DI11">
        <f t="shared" si="32"/>
        <v>53201.535349056852</v>
      </c>
      <c r="DJ11">
        <f t="shared" si="33"/>
        <v>271405.27681660064</v>
      </c>
      <c r="DK11">
        <f t="shared" si="34"/>
        <v>99472.917439765137</v>
      </c>
      <c r="DL11">
        <f t="shared" si="35"/>
        <v>104649.5511425466</v>
      </c>
      <c r="DM11">
        <f t="shared" si="36"/>
        <v>93902.182930853975</v>
      </c>
      <c r="DN11">
        <f t="shared" si="37"/>
        <v>103239.60621593172</v>
      </c>
      <c r="DO11">
        <f t="shared" si="38"/>
        <v>113762.8698032031</v>
      </c>
      <c r="DP11">
        <f t="shared" si="39"/>
        <v>74324.376904049714</v>
      </c>
      <c r="DQ11">
        <f t="shared" si="40"/>
        <v>112040.34321672306</v>
      </c>
      <c r="DR11">
        <f t="shared" si="41"/>
        <v>109195.3958280989</v>
      </c>
      <c r="DS11">
        <f t="shared" si="42"/>
        <v>111262.81163998529</v>
      </c>
      <c r="DT11">
        <f t="shared" si="43"/>
        <v>112201.58246623426</v>
      </c>
      <c r="DU11">
        <f t="shared" si="44"/>
        <v>109224.49460287059</v>
      </c>
      <c r="DV11">
        <f t="shared" si="45"/>
        <v>117011.73378247424</v>
      </c>
      <c r="DW11">
        <f t="shared" si="46"/>
        <v>111626.7093074548</v>
      </c>
      <c r="DX11">
        <f t="shared" si="47"/>
        <v>159888.98577579972</v>
      </c>
      <c r="DY11">
        <f t="shared" si="48"/>
        <v>108888.77946698018</v>
      </c>
      <c r="DZ11">
        <f t="shared" si="49"/>
        <v>115727.33551652277</v>
      </c>
      <c r="EA11">
        <f t="shared" si="50"/>
        <v>109005.32845963564</v>
      </c>
      <c r="EB11">
        <f t="shared" si="51"/>
        <v>114998.66179348466</v>
      </c>
      <c r="EC11">
        <f t="shared" si="52"/>
        <v>109829.47968472852</v>
      </c>
      <c r="ED11" t="e">
        <f t="shared" si="72"/>
        <v>#DIV/0!</v>
      </c>
    </row>
    <row r="12" spans="1:137" x14ac:dyDescent="0.25">
      <c r="A12" s="112" t="s">
        <v>36</v>
      </c>
      <c r="B12" s="46"/>
      <c r="C12" s="46"/>
      <c r="D12" s="46"/>
      <c r="E12" s="48">
        <v>75.19</v>
      </c>
      <c r="F12" s="46">
        <v>1</v>
      </c>
      <c r="G12" s="46">
        <v>11.002060999999999</v>
      </c>
      <c r="H12" s="46">
        <v>612.00999999999976</v>
      </c>
      <c r="I12" s="46">
        <v>11</v>
      </c>
      <c r="J12" s="46">
        <v>105.908047</v>
      </c>
      <c r="K12" s="47">
        <v>4636.78999999999</v>
      </c>
      <c r="L12" s="46">
        <v>77</v>
      </c>
      <c r="M12" s="46">
        <v>832.83928200000003</v>
      </c>
      <c r="N12" s="46">
        <v>992.21000000000913</v>
      </c>
      <c r="O12" s="46">
        <v>16</v>
      </c>
      <c r="P12" s="49">
        <v>180.61300399999999</v>
      </c>
      <c r="Q12" s="46">
        <v>742.34000000000833</v>
      </c>
      <c r="R12" s="46">
        <v>10</v>
      </c>
      <c r="S12" s="46">
        <v>131.31951599999999</v>
      </c>
      <c r="T12" s="46">
        <v>604.79999999998654</v>
      </c>
      <c r="U12" s="46">
        <v>8</v>
      </c>
      <c r="V12" s="62">
        <v>112.597534</v>
      </c>
      <c r="W12" s="49">
        <v>469.69999999999709</v>
      </c>
      <c r="X12" s="46">
        <v>6</v>
      </c>
      <c r="Y12" s="46">
        <v>81.080549000000005</v>
      </c>
      <c r="Z12" s="46">
        <v>644.82000000000244</v>
      </c>
      <c r="AA12" s="46">
        <v>10</v>
      </c>
      <c r="AB12" s="46">
        <v>127114436</v>
      </c>
      <c r="AC12" s="46">
        <v>5885.9800000000014</v>
      </c>
      <c r="AD12" s="46">
        <v>89</v>
      </c>
      <c r="AE12" s="46">
        <v>1027345285</v>
      </c>
      <c r="AF12" s="46">
        <v>1935.420000000011</v>
      </c>
      <c r="AG12" s="46">
        <v>30</v>
      </c>
      <c r="AH12" s="46">
        <v>339268685</v>
      </c>
      <c r="AI12" s="43">
        <v>1113.9000000000087</v>
      </c>
      <c r="AJ12" s="44">
        <v>17</v>
      </c>
      <c r="AK12" s="44">
        <v>224642888</v>
      </c>
      <c r="AL12" s="45">
        <v>3441.4199999999728</v>
      </c>
      <c r="AM12" s="45">
        <v>39</v>
      </c>
      <c r="AN12" s="45">
        <v>897924395</v>
      </c>
      <c r="AO12" s="37">
        <v>1199.2000000000116</v>
      </c>
      <c r="AP12">
        <v>15</v>
      </c>
      <c r="AQ12">
        <v>303591891</v>
      </c>
      <c r="AR12">
        <v>2464.4499999999898</v>
      </c>
      <c r="AS12">
        <v>28</v>
      </c>
      <c r="AT12">
        <v>661880005</v>
      </c>
      <c r="AU12">
        <v>415.34000000001834</v>
      </c>
      <c r="AV12">
        <v>6</v>
      </c>
      <c r="AW12">
        <v>98594041</v>
      </c>
      <c r="AX12" s="33">
        <v>513.55999999999403</v>
      </c>
      <c r="AY12" s="33">
        <v>6</v>
      </c>
      <c r="AZ12" s="33">
        <v>120155432</v>
      </c>
      <c r="BA12" s="33">
        <v>517.20999999999549</v>
      </c>
      <c r="BB12" s="33">
        <v>8</v>
      </c>
      <c r="BC12" s="33">
        <v>154448908</v>
      </c>
      <c r="BD12" s="34">
        <v>770.91000000000349</v>
      </c>
      <c r="BE12" s="34">
        <v>11</v>
      </c>
      <c r="BF12" s="34">
        <v>162884889</v>
      </c>
      <c r="BG12" s="35">
        <v>183.13000000000829</v>
      </c>
      <c r="BH12" s="33">
        <v>3</v>
      </c>
      <c r="BI12" s="35">
        <v>40748162</v>
      </c>
      <c r="BJ12" s="36">
        <v>163.70999999999549</v>
      </c>
      <c r="BK12" s="36">
        <v>3</v>
      </c>
      <c r="BL12" s="36">
        <v>55812779</v>
      </c>
      <c r="BM12" s="33">
        <v>733.38999999999942</v>
      </c>
      <c r="BN12" s="33">
        <v>10</v>
      </c>
      <c r="BO12" s="33">
        <v>156435229</v>
      </c>
      <c r="BP12" s="33">
        <v>619.71000000000276</v>
      </c>
      <c r="BQ12" s="33">
        <v>9</v>
      </c>
      <c r="BR12" s="33">
        <v>162371424</v>
      </c>
      <c r="BS12" s="37">
        <v>651.91000000000349</v>
      </c>
      <c r="BT12">
        <v>10</v>
      </c>
      <c r="BU12">
        <v>172416679</v>
      </c>
      <c r="BV12">
        <v>559.16999999999098</v>
      </c>
      <c r="BW12">
        <v>8</v>
      </c>
      <c r="BX12">
        <v>127879977</v>
      </c>
      <c r="BY12" s="120"/>
      <c r="BZ12" s="120"/>
      <c r="CA12" s="120">
        <f t="shared" si="130"/>
        <v>0</v>
      </c>
      <c r="CB12" s="127">
        <f t="shared" si="131"/>
        <v>11002061</v>
      </c>
      <c r="CC12" s="127">
        <f t="shared" si="132"/>
        <v>105908047</v>
      </c>
      <c r="CD12" s="127">
        <f t="shared" si="133"/>
        <v>832839282</v>
      </c>
      <c r="CE12" s="127">
        <f t="shared" si="134"/>
        <v>180613004</v>
      </c>
      <c r="CF12" s="127">
        <f t="shared" si="135"/>
        <v>131319516</v>
      </c>
      <c r="CG12" s="127">
        <f t="shared" si="136"/>
        <v>112597534</v>
      </c>
      <c r="CH12" s="127">
        <f t="shared" si="137"/>
        <v>81080549</v>
      </c>
      <c r="CI12" s="120">
        <f t="shared" ref="CI12" si="195">AB12</f>
        <v>127114436</v>
      </c>
      <c r="CJ12" s="120">
        <f t="shared" ref="CJ12" si="196">AE12</f>
        <v>1027345285</v>
      </c>
      <c r="CK12" s="120">
        <f t="shared" ref="CK12" si="197">AH12</f>
        <v>339268685</v>
      </c>
      <c r="CL12" s="120">
        <f t="shared" ref="CL12" si="198">AK12</f>
        <v>224642888</v>
      </c>
      <c r="CM12" s="120">
        <f t="shared" ref="CM12" si="199">AN12</f>
        <v>897924395</v>
      </c>
      <c r="CN12" s="120">
        <f t="shared" ref="CN12" si="200">AQ12</f>
        <v>303591891</v>
      </c>
      <c r="CO12" s="120">
        <f t="shared" ref="CO12" si="201">AT12</f>
        <v>661880005</v>
      </c>
      <c r="CP12" s="120">
        <f t="shared" ref="CP12" si="202">AW12</f>
        <v>98594041</v>
      </c>
      <c r="CQ12" s="120">
        <f t="shared" ref="CQ12" si="203">AZ12</f>
        <v>120155432</v>
      </c>
      <c r="CR12" s="120">
        <f t="shared" ref="CR12" si="204">BC12</f>
        <v>154448908</v>
      </c>
      <c r="CS12" s="120">
        <f t="shared" ref="CS12" si="205">BF12</f>
        <v>162884889</v>
      </c>
      <c r="CT12" s="120">
        <f t="shared" ref="CT12" si="206">BI12</f>
        <v>40748162</v>
      </c>
      <c r="CU12" s="120">
        <f t="shared" ref="CU12" si="207">BL12</f>
        <v>55812779</v>
      </c>
      <c r="CV12" s="120">
        <f t="shared" ref="CV12" si="208">BO12</f>
        <v>156435229</v>
      </c>
      <c r="CW12" s="120">
        <f t="shared" ref="CW12" si="209">BR12</f>
        <v>162371424</v>
      </c>
      <c r="CX12" s="120">
        <f t="shared" ref="CX12" si="210">BU12</f>
        <v>172416679</v>
      </c>
      <c r="CY12">
        <f t="shared" ref="CY12" si="211">BX12</f>
        <v>127879977</v>
      </c>
      <c r="CZ12" s="120">
        <f t="shared" ref="CZ12" si="212">SUM(CB12:CM12)</f>
        <v>4071655682</v>
      </c>
      <c r="DA12" s="120">
        <f t="shared" ref="DA12" si="213">SUM(CN12:CY12)</f>
        <v>2217219416</v>
      </c>
      <c r="DB12" s="134">
        <f t="shared" si="26"/>
        <v>7.3490943515485158E-2</v>
      </c>
      <c r="DC12" s="134">
        <f t="shared" si="27"/>
        <v>5.8552970419161625E-2</v>
      </c>
      <c r="DD12">
        <f t="shared" si="28"/>
        <v>0.54454983160828085</v>
      </c>
      <c r="DF12">
        <f t="shared" si="29"/>
        <v>146323.4605665647</v>
      </c>
      <c r="DG12">
        <f t="shared" si="30"/>
        <v>173049.53677227502</v>
      </c>
      <c r="DH12">
        <f t="shared" si="31"/>
        <v>179615.4844191783</v>
      </c>
      <c r="DI12">
        <f t="shared" si="32"/>
        <v>182031.0256901244</v>
      </c>
      <c r="DJ12">
        <f t="shared" si="33"/>
        <v>176899.42075059746</v>
      </c>
      <c r="DK12">
        <f t="shared" si="34"/>
        <v>186173.17129630045</v>
      </c>
      <c r="DL12">
        <f t="shared" si="35"/>
        <v>172621.99063231956</v>
      </c>
      <c r="DM12">
        <f t="shared" si="36"/>
        <v>197131.6584473179</v>
      </c>
      <c r="DN12">
        <f t="shared" si="37"/>
        <v>174541.07642227798</v>
      </c>
      <c r="DO12">
        <f t="shared" si="38"/>
        <v>175294.6053053074</v>
      </c>
      <c r="DP12">
        <f t="shared" si="39"/>
        <v>201672.40147230294</v>
      </c>
      <c r="DQ12">
        <f t="shared" si="40"/>
        <v>260916.82939019563</v>
      </c>
      <c r="DR12">
        <f t="shared" si="41"/>
        <v>253162.01717811628</v>
      </c>
      <c r="DS12">
        <f t="shared" si="42"/>
        <v>268571.08279737982</v>
      </c>
      <c r="DT12">
        <f t="shared" si="43"/>
        <v>237381.52116337375</v>
      </c>
      <c r="DU12">
        <f t="shared" si="44"/>
        <v>233965.71384064452</v>
      </c>
      <c r="DV12">
        <f t="shared" si="45"/>
        <v>298619.33837319724</v>
      </c>
      <c r="DW12">
        <f t="shared" si="46"/>
        <v>211289.11156944296</v>
      </c>
      <c r="DX12">
        <f t="shared" si="47"/>
        <v>222509.48506524411</v>
      </c>
      <c r="DY12">
        <f t="shared" si="48"/>
        <v>340924.67778389552</v>
      </c>
      <c r="DZ12">
        <f t="shared" si="49"/>
        <v>213304.28421440179</v>
      </c>
      <c r="EA12">
        <f t="shared" si="50"/>
        <v>262011.94752384062</v>
      </c>
      <c r="EB12">
        <f t="shared" si="51"/>
        <v>264479.26707674231</v>
      </c>
      <c r="EC12">
        <f t="shared" si="52"/>
        <v>228696.06202049836</v>
      </c>
      <c r="ED12">
        <f t="shared" si="72"/>
        <v>1.5629486969142665</v>
      </c>
    </row>
    <row r="13" spans="1:137" x14ac:dyDescent="0.25">
      <c r="A13" s="116" t="s">
        <v>37</v>
      </c>
      <c r="B13" s="23">
        <v>429.49999999999045</v>
      </c>
      <c r="C13" s="23">
        <v>7</v>
      </c>
      <c r="D13" s="23">
        <v>41.46</v>
      </c>
      <c r="E13" s="23"/>
      <c r="F13" s="23"/>
      <c r="G13" s="23"/>
      <c r="H13" s="23">
        <v>1094.6800000000208</v>
      </c>
      <c r="I13" s="23">
        <v>17</v>
      </c>
      <c r="J13" s="23">
        <v>105.905</v>
      </c>
      <c r="K13" s="63">
        <v>534.22000000000116</v>
      </c>
      <c r="L13" s="23">
        <v>9</v>
      </c>
      <c r="M13" s="23">
        <v>52.52</v>
      </c>
      <c r="N13" s="23">
        <v>451.58999999998468</v>
      </c>
      <c r="O13" s="23">
        <v>8</v>
      </c>
      <c r="P13" s="64">
        <v>46.068550000000002</v>
      </c>
      <c r="Q13" s="23">
        <v>839.30000000000655</v>
      </c>
      <c r="R13" s="23">
        <v>13</v>
      </c>
      <c r="S13" s="23">
        <v>84.29</v>
      </c>
      <c r="T13" s="23">
        <v>970.93999999998596</v>
      </c>
      <c r="U13" s="23">
        <v>16</v>
      </c>
      <c r="V13" s="65">
        <v>91.757999999999996</v>
      </c>
      <c r="W13" s="64">
        <v>825.00000000000909</v>
      </c>
      <c r="X13" s="23">
        <v>15</v>
      </c>
      <c r="Y13" s="23">
        <v>75.900000000000006</v>
      </c>
      <c r="Z13" s="23">
        <v>3577.279999999997</v>
      </c>
      <c r="AA13" s="23">
        <v>42</v>
      </c>
      <c r="AB13" s="23">
        <v>281342700</v>
      </c>
      <c r="AC13" s="23">
        <v>2201.7500000000073</v>
      </c>
      <c r="AD13" s="23">
        <v>29</v>
      </c>
      <c r="AE13" s="23">
        <v>206037000</v>
      </c>
      <c r="AF13" s="23">
        <v>1945.777500000002</v>
      </c>
      <c r="AG13" s="23">
        <v>27</v>
      </c>
      <c r="AH13" s="23">
        <v>184350150</v>
      </c>
      <c r="AI13" s="43">
        <v>4323.9500000000044</v>
      </c>
      <c r="AJ13" s="44">
        <v>60</v>
      </c>
      <c r="AK13" s="44">
        <v>409667000</v>
      </c>
      <c r="AL13" s="45">
        <v>1666.3799999999865</v>
      </c>
      <c r="AM13" s="45">
        <v>23</v>
      </c>
      <c r="AN13" s="45">
        <v>167094000</v>
      </c>
      <c r="AO13" s="37">
        <v>1826.1600000000035</v>
      </c>
      <c r="AP13">
        <v>22</v>
      </c>
      <c r="AQ13">
        <v>194130000</v>
      </c>
      <c r="AR13">
        <v>1514.5999999999913</v>
      </c>
      <c r="AS13">
        <v>25</v>
      </c>
      <c r="AT13">
        <v>171197000</v>
      </c>
      <c r="AU13">
        <v>1253.5400000000191</v>
      </c>
      <c r="AV13">
        <v>14</v>
      </c>
      <c r="AW13">
        <v>138782000</v>
      </c>
      <c r="AX13" s="33">
        <v>1117.339999999971</v>
      </c>
      <c r="AY13" s="33">
        <v>15</v>
      </c>
      <c r="AZ13" s="33">
        <v>131030000</v>
      </c>
      <c r="BA13" s="33">
        <v>1038.0500000000138</v>
      </c>
      <c r="BB13" s="33">
        <v>15</v>
      </c>
      <c r="BC13" s="33">
        <v>128480000</v>
      </c>
      <c r="BD13" s="34">
        <v>1441.9300000000076</v>
      </c>
      <c r="BE13" s="34">
        <v>15</v>
      </c>
      <c r="BF13" s="34">
        <v>158130000</v>
      </c>
      <c r="BG13" s="35">
        <v>1172.6599999999999</v>
      </c>
      <c r="BH13" s="33">
        <v>13</v>
      </c>
      <c r="BI13" s="35">
        <v>136240000</v>
      </c>
      <c r="BJ13" s="36">
        <v>638.7799999999952</v>
      </c>
      <c r="BK13" s="36">
        <v>10</v>
      </c>
      <c r="BL13" s="36">
        <v>82321000</v>
      </c>
      <c r="BM13" s="33">
        <v>700.94999999999709</v>
      </c>
      <c r="BN13" s="33">
        <v>12</v>
      </c>
      <c r="BO13" s="33">
        <v>96017000</v>
      </c>
      <c r="BP13" s="33">
        <v>810.55000000000291</v>
      </c>
      <c r="BQ13" s="33">
        <v>10</v>
      </c>
      <c r="BR13" s="33">
        <v>100750000</v>
      </c>
      <c r="BS13" s="37">
        <v>614.36000000000786</v>
      </c>
      <c r="BT13">
        <v>10</v>
      </c>
      <c r="BU13">
        <v>82316000</v>
      </c>
      <c r="BV13">
        <v>671.22999999998865</v>
      </c>
      <c r="BW13">
        <v>10</v>
      </c>
      <c r="BX13">
        <v>91527000</v>
      </c>
      <c r="BY13" s="120"/>
      <c r="BZ13" s="120"/>
      <c r="CA13" s="120">
        <f t="shared" si="130"/>
        <v>41460000</v>
      </c>
      <c r="CB13" s="127">
        <f t="shared" si="131"/>
        <v>0</v>
      </c>
      <c r="CC13" s="127">
        <f t="shared" si="132"/>
        <v>105905000</v>
      </c>
      <c r="CD13" s="127">
        <f t="shared" si="133"/>
        <v>52520000</v>
      </c>
      <c r="CE13" s="127">
        <f t="shared" si="134"/>
        <v>46068550</v>
      </c>
      <c r="CF13" s="127">
        <f t="shared" si="135"/>
        <v>84290000</v>
      </c>
      <c r="CG13" s="127">
        <f t="shared" si="136"/>
        <v>91758000</v>
      </c>
      <c r="CH13" s="127">
        <f t="shared" si="137"/>
        <v>75900000</v>
      </c>
      <c r="CI13" s="129">
        <f t="shared" ref="CI13" si="214">AB13</f>
        <v>281342700</v>
      </c>
      <c r="CJ13" s="129">
        <f t="shared" ref="CJ13" si="215">AE13</f>
        <v>206037000</v>
      </c>
      <c r="CK13" s="129">
        <f t="shared" ref="CK13" si="216">AH13</f>
        <v>184350150</v>
      </c>
      <c r="CL13" s="129">
        <f t="shared" ref="CL13" si="217">AK13</f>
        <v>409667000</v>
      </c>
      <c r="CM13" s="129">
        <f t="shared" ref="CM13" si="218">AN13</f>
        <v>167094000</v>
      </c>
      <c r="CN13" s="129">
        <f t="shared" ref="CN13" si="219">AQ13</f>
        <v>194130000</v>
      </c>
      <c r="CO13" s="129">
        <f t="shared" ref="CO13" si="220">AT13</f>
        <v>171197000</v>
      </c>
      <c r="CP13" s="129">
        <f t="shared" ref="CP13" si="221">AW13</f>
        <v>138782000</v>
      </c>
      <c r="CQ13" s="129">
        <f t="shared" ref="CQ13" si="222">AZ13</f>
        <v>131030000</v>
      </c>
      <c r="CR13" s="129">
        <f t="shared" ref="CR13" si="223">BC13</f>
        <v>128480000</v>
      </c>
      <c r="CS13" s="129">
        <f t="shared" ref="CS13" si="224">BF13</f>
        <v>158130000</v>
      </c>
      <c r="CT13" s="129">
        <f t="shared" ref="CT13" si="225">BI13</f>
        <v>136240000</v>
      </c>
      <c r="CU13" s="129">
        <f t="shared" ref="CU13" si="226">BL13</f>
        <v>82321000</v>
      </c>
      <c r="CV13" s="129">
        <f t="shared" ref="CV13" si="227">BO13</f>
        <v>96017000</v>
      </c>
      <c r="CW13" s="129">
        <f t="shared" ref="CW13" si="228">BR13</f>
        <v>100750000</v>
      </c>
      <c r="CX13" s="129">
        <f t="shared" ref="CX13" si="229">BU13</f>
        <v>82316000</v>
      </c>
      <c r="CY13">
        <f t="shared" ref="CY13" si="230">BX13</f>
        <v>91527000</v>
      </c>
      <c r="CZ13" s="120">
        <f t="shared" ref="CZ13" si="231">SUM(CB13:CM13)</f>
        <v>1704932400</v>
      </c>
      <c r="DA13" s="120">
        <f t="shared" ref="DA13" si="232">SUM(CN13:CY13)</f>
        <v>1510920000</v>
      </c>
      <c r="DB13" s="134">
        <f t="shared" si="26"/>
        <v>3.0773007467216514E-2</v>
      </c>
      <c r="DC13" s="134">
        <f t="shared" si="27"/>
        <v>3.9900811542288819E-2</v>
      </c>
      <c r="DD13">
        <f t="shared" si="28"/>
        <v>0.8862052243244366</v>
      </c>
      <c r="DF13" t="e">
        <f t="shared" si="29"/>
        <v>#DIV/0!</v>
      </c>
      <c r="DG13">
        <f t="shared" si="30"/>
        <v>96745.167537543384</v>
      </c>
      <c r="DH13">
        <f t="shared" si="31"/>
        <v>98311.557036426733</v>
      </c>
      <c r="DI13">
        <f t="shared" si="32"/>
        <v>102014.10571536474</v>
      </c>
      <c r="DJ13">
        <f t="shared" si="33"/>
        <v>100428.92886929506</v>
      </c>
      <c r="DK13">
        <f t="shared" si="34"/>
        <v>94504.294807095517</v>
      </c>
      <c r="DL13">
        <f t="shared" si="35"/>
        <v>91999.999999998981</v>
      </c>
      <c r="DM13">
        <f t="shared" si="36"/>
        <v>78647.100590392773</v>
      </c>
      <c r="DN13">
        <f t="shared" si="37"/>
        <v>93578.744180764988</v>
      </c>
      <c r="DO13">
        <f t="shared" si="38"/>
        <v>94743.695001098444</v>
      </c>
      <c r="DP13">
        <f t="shared" si="39"/>
        <v>94743.695001098444</v>
      </c>
      <c r="DQ13">
        <f t="shared" si="40"/>
        <v>100273.64706729639</v>
      </c>
      <c r="DR13">
        <f t="shared" si="41"/>
        <v>106305.033512945</v>
      </c>
      <c r="DS13">
        <f t="shared" si="42"/>
        <v>113031.16334345767</v>
      </c>
      <c r="DT13">
        <f t="shared" si="43"/>
        <v>110712.06343634658</v>
      </c>
      <c r="DU13">
        <f t="shared" si="44"/>
        <v>117269.58669697979</v>
      </c>
      <c r="DV13">
        <f t="shared" si="45"/>
        <v>123770.53128461856</v>
      </c>
      <c r="DW13">
        <f t="shared" si="46"/>
        <v>109665.51774357921</v>
      </c>
      <c r="DX13">
        <f t="shared" si="47"/>
        <v>116180.30801766925</v>
      </c>
      <c r="DY13">
        <f t="shared" si="48"/>
        <v>128872.22517924891</v>
      </c>
      <c r="DZ13">
        <f t="shared" si="49"/>
        <v>136981.23974605949</v>
      </c>
      <c r="EA13">
        <f t="shared" si="50"/>
        <v>124298.31595829947</v>
      </c>
      <c r="EB13">
        <f t="shared" si="51"/>
        <v>133986.58766846629</v>
      </c>
      <c r="EC13">
        <f t="shared" si="52"/>
        <v>136357.13540813365</v>
      </c>
      <c r="ED13" t="e">
        <f t="shared" si="72"/>
        <v>#DIV/0!</v>
      </c>
    </row>
    <row r="14" spans="1:137" x14ac:dyDescent="0.25">
      <c r="A14" s="112" t="s">
        <v>38</v>
      </c>
      <c r="B14" s="46">
        <v>0</v>
      </c>
      <c r="C14" s="46">
        <v>0</v>
      </c>
      <c r="D14" s="46">
        <v>0</v>
      </c>
      <c r="E14" s="46"/>
      <c r="F14" s="46"/>
      <c r="G14" s="46"/>
      <c r="H14" s="46">
        <v>0</v>
      </c>
      <c r="I14" s="46">
        <v>0</v>
      </c>
      <c r="J14" s="46">
        <v>0</v>
      </c>
      <c r="K14" s="46"/>
      <c r="L14" s="46"/>
      <c r="M14" s="46"/>
      <c r="N14" s="46"/>
      <c r="O14" s="46"/>
      <c r="P14" s="46"/>
      <c r="Q14" s="46">
        <v>150.59000000000015</v>
      </c>
      <c r="R14" s="46">
        <v>0</v>
      </c>
      <c r="S14" s="46">
        <v>20.17906</v>
      </c>
      <c r="T14" s="46">
        <v>53.269999999999953</v>
      </c>
      <c r="U14" s="46">
        <v>2</v>
      </c>
      <c r="V14" s="50">
        <v>7.2249999999999996</v>
      </c>
      <c r="W14" s="46"/>
      <c r="X14" s="46"/>
      <c r="Y14" s="46"/>
      <c r="Z14" s="46">
        <v>106.67999999999986</v>
      </c>
      <c r="AA14" s="46">
        <v>3</v>
      </c>
      <c r="AB14" s="46">
        <v>15870733</v>
      </c>
      <c r="AC14" s="46">
        <v>317.5600000000004</v>
      </c>
      <c r="AD14" s="46">
        <v>7</v>
      </c>
      <c r="AE14" s="46">
        <v>46569122</v>
      </c>
      <c r="AF14" s="46">
        <v>232.10000000000014</v>
      </c>
      <c r="AG14" s="46">
        <v>5</v>
      </c>
      <c r="AH14" s="46">
        <v>35726010</v>
      </c>
      <c r="AI14" s="43">
        <v>1228.1399999999996</v>
      </c>
      <c r="AJ14" s="44">
        <v>23</v>
      </c>
      <c r="AK14" s="44">
        <v>187089100</v>
      </c>
      <c r="AL14" s="45">
        <v>669.54999999999927</v>
      </c>
      <c r="AM14" s="45">
        <v>14</v>
      </c>
      <c r="AN14" s="45">
        <v>107347903</v>
      </c>
      <c r="AO14" s="37">
        <v>2652.0299999999988</v>
      </c>
      <c r="AP14">
        <v>54</v>
      </c>
      <c r="AQ14">
        <v>388766481</v>
      </c>
      <c r="AR14">
        <v>488.57000000000153</v>
      </c>
      <c r="AS14">
        <v>6</v>
      </c>
      <c r="AT14">
        <v>81048820</v>
      </c>
      <c r="AU14">
        <v>1108</v>
      </c>
      <c r="AV14">
        <v>19</v>
      </c>
      <c r="AW14">
        <v>172771747</v>
      </c>
      <c r="AX14" s="33">
        <v>792.78000000000247</v>
      </c>
      <c r="AY14" s="33">
        <v>17</v>
      </c>
      <c r="AZ14" s="33">
        <v>128776620</v>
      </c>
      <c r="BA14" s="33">
        <v>1834.8899999999794</v>
      </c>
      <c r="BB14" s="33">
        <v>31</v>
      </c>
      <c r="BC14" s="33">
        <v>299700165</v>
      </c>
      <c r="BD14" s="34">
        <v>2327.2800000000079</v>
      </c>
      <c r="BE14" s="34">
        <v>43</v>
      </c>
      <c r="BF14" s="34">
        <v>390639926</v>
      </c>
      <c r="BG14" s="35">
        <v>716.30999999999949</v>
      </c>
      <c r="BH14" s="33">
        <v>12</v>
      </c>
      <c r="BI14" s="35">
        <v>121815753</v>
      </c>
      <c r="BJ14" s="36">
        <v>521.6600000000326</v>
      </c>
      <c r="BK14" s="36">
        <v>10</v>
      </c>
      <c r="BL14" s="36">
        <v>90519291</v>
      </c>
      <c r="BM14" s="33">
        <v>544.21999999997934</v>
      </c>
      <c r="BN14" s="33">
        <v>11</v>
      </c>
      <c r="BO14" s="33">
        <v>99178646</v>
      </c>
      <c r="BP14" s="33">
        <v>407.36999999999352</v>
      </c>
      <c r="BQ14" s="33">
        <v>6</v>
      </c>
      <c r="BR14" s="33">
        <v>68380570</v>
      </c>
      <c r="BS14" s="37">
        <v>560.72000000001754</v>
      </c>
      <c r="BT14">
        <v>10</v>
      </c>
      <c r="BU14">
        <v>103435604</v>
      </c>
      <c r="BV14">
        <v>731.27999999998428</v>
      </c>
      <c r="BW14">
        <v>12</v>
      </c>
      <c r="BX14">
        <v>134591610</v>
      </c>
      <c r="BY14" s="120"/>
      <c r="BZ14" s="120"/>
      <c r="CA14" s="120">
        <f t="shared" si="130"/>
        <v>0</v>
      </c>
      <c r="CB14" s="127">
        <f t="shared" si="131"/>
        <v>0</v>
      </c>
      <c r="CC14" s="127">
        <f t="shared" si="132"/>
        <v>0</v>
      </c>
      <c r="CD14" s="127">
        <f t="shared" si="133"/>
        <v>0</v>
      </c>
      <c r="CE14" s="127">
        <f t="shared" si="134"/>
        <v>0</v>
      </c>
      <c r="CF14" s="127">
        <f t="shared" si="135"/>
        <v>20179060</v>
      </c>
      <c r="CG14" s="127">
        <f t="shared" si="136"/>
        <v>7225000</v>
      </c>
      <c r="CH14" s="127">
        <f t="shared" si="137"/>
        <v>0</v>
      </c>
      <c r="CI14" s="120">
        <f t="shared" ref="CI14" si="233">AB14</f>
        <v>15870733</v>
      </c>
      <c r="CJ14" s="120">
        <f t="shared" ref="CJ14" si="234">AE14</f>
        <v>46569122</v>
      </c>
      <c r="CK14" s="120">
        <f t="shared" ref="CK14" si="235">AH14</f>
        <v>35726010</v>
      </c>
      <c r="CL14" s="120">
        <f t="shared" ref="CL14" si="236">AK14</f>
        <v>187089100</v>
      </c>
      <c r="CM14" s="120">
        <f t="shared" ref="CM14" si="237">AN14</f>
        <v>107347903</v>
      </c>
      <c r="CN14" s="120">
        <f t="shared" ref="CN14" si="238">AQ14</f>
        <v>388766481</v>
      </c>
      <c r="CO14" s="120">
        <f t="shared" ref="CO14" si="239">AT14</f>
        <v>81048820</v>
      </c>
      <c r="CP14" s="120">
        <f t="shared" ref="CP14" si="240">AW14</f>
        <v>172771747</v>
      </c>
      <c r="CQ14" s="120">
        <f t="shared" ref="CQ14" si="241">AZ14</f>
        <v>128776620</v>
      </c>
      <c r="CR14" s="120">
        <f t="shared" ref="CR14" si="242">BC14</f>
        <v>299700165</v>
      </c>
      <c r="CS14" s="120">
        <f t="shared" ref="CS14" si="243">BF14</f>
        <v>390639926</v>
      </c>
      <c r="CT14" s="120">
        <f t="shared" ref="CT14" si="244">BI14</f>
        <v>121815753</v>
      </c>
      <c r="CU14" s="120">
        <f t="shared" ref="CU14" si="245">BL14</f>
        <v>90519291</v>
      </c>
      <c r="CV14" s="120">
        <f t="shared" ref="CV14" si="246">BO14</f>
        <v>99178646</v>
      </c>
      <c r="CW14" s="120">
        <f t="shared" ref="CW14" si="247">BR14</f>
        <v>68380570</v>
      </c>
      <c r="CX14" s="120">
        <f t="shared" ref="CX14" si="248">BU14</f>
        <v>103435604</v>
      </c>
      <c r="CY14">
        <f t="shared" ref="CY14" si="249">BX14</f>
        <v>134591610</v>
      </c>
      <c r="CZ14" s="120">
        <f t="shared" ref="CZ14" si="250">SUM(CB14:CM14)</f>
        <v>420006928</v>
      </c>
      <c r="DA14" s="120">
        <f t="shared" ref="DA14" si="251">SUM(CN14:CY14)</f>
        <v>2079625233</v>
      </c>
      <c r="DB14" s="134">
        <f t="shared" si="26"/>
        <v>7.5808731956919046E-3</v>
      </c>
      <c r="DC14" s="134">
        <f t="shared" si="27"/>
        <v>5.4919343512907025E-2</v>
      </c>
      <c r="DD14">
        <f t="shared" si="28"/>
        <v>4.9514069753630352</v>
      </c>
      <c r="DF14" t="e">
        <f t="shared" si="29"/>
        <v>#DIV/0!</v>
      </c>
      <c r="DG14" t="e">
        <f t="shared" si="30"/>
        <v>#DIV/0!</v>
      </c>
      <c r="DH14" t="e">
        <f t="shared" si="31"/>
        <v>#DIV/0!</v>
      </c>
      <c r="DI14" t="e">
        <f t="shared" si="32"/>
        <v>#DIV/0!</v>
      </c>
      <c r="DJ14">
        <f t="shared" si="33"/>
        <v>133999.99999999988</v>
      </c>
      <c r="DK14">
        <f t="shared" si="34"/>
        <v>135629.81039984993</v>
      </c>
      <c r="DL14" t="e">
        <f t="shared" si="35"/>
        <v>#DIV/0!</v>
      </c>
      <c r="DM14">
        <f t="shared" si="36"/>
        <v>148769.52568428966</v>
      </c>
      <c r="DN14">
        <f t="shared" si="37"/>
        <v>146646.6872402064</v>
      </c>
      <c r="DO14">
        <f t="shared" si="38"/>
        <v>153925.07539853503</v>
      </c>
      <c r="DP14">
        <f t="shared" si="39"/>
        <v>152335.32007751564</v>
      </c>
      <c r="DQ14">
        <f t="shared" si="40"/>
        <v>160328.43402285135</v>
      </c>
      <c r="DR14">
        <f t="shared" si="41"/>
        <v>146592.03742039125</v>
      </c>
      <c r="DS14">
        <f t="shared" si="42"/>
        <v>165889.88271895479</v>
      </c>
      <c r="DT14">
        <f t="shared" si="43"/>
        <v>155931.17960288809</v>
      </c>
      <c r="DU14">
        <f t="shared" si="44"/>
        <v>162436.766820555</v>
      </c>
      <c r="DV14">
        <f t="shared" si="45"/>
        <v>163334.13174631906</v>
      </c>
      <c r="DW14">
        <f t="shared" si="46"/>
        <v>167852.56866384734</v>
      </c>
      <c r="DX14">
        <f t="shared" si="47"/>
        <v>170060.10386564489</v>
      </c>
      <c r="DY14">
        <f t="shared" si="48"/>
        <v>173521.62519647728</v>
      </c>
      <c r="DZ14">
        <f t="shared" si="49"/>
        <v>182239.98750506001</v>
      </c>
      <c r="EA14">
        <f t="shared" si="50"/>
        <v>167858.6297469158</v>
      </c>
      <c r="EB14">
        <f t="shared" si="51"/>
        <v>184469.2609502011</v>
      </c>
      <c r="EC14">
        <f t="shared" si="52"/>
        <v>184049.35182146769</v>
      </c>
      <c r="ED14" t="e">
        <f t="shared" si="72"/>
        <v>#DIV/0!</v>
      </c>
    </row>
    <row r="15" spans="1:137" x14ac:dyDescent="0.25">
      <c r="A15" s="112" t="s">
        <v>39</v>
      </c>
      <c r="B15" s="46">
        <v>0</v>
      </c>
      <c r="C15" s="46">
        <v>0</v>
      </c>
      <c r="D15" s="46">
        <v>0</v>
      </c>
      <c r="E15" s="46"/>
      <c r="F15" s="46"/>
      <c r="G15" s="46"/>
      <c r="H15" s="46">
        <v>81.810000000000073</v>
      </c>
      <c r="I15" s="46">
        <v>1</v>
      </c>
      <c r="J15" s="46">
        <v>9.4081499999999991</v>
      </c>
      <c r="K15" s="46">
        <v>0</v>
      </c>
      <c r="L15" s="46">
        <v>0</v>
      </c>
      <c r="M15" s="46">
        <v>0</v>
      </c>
      <c r="N15" s="46">
        <v>108.63999999999933</v>
      </c>
      <c r="O15" s="46">
        <v>1</v>
      </c>
      <c r="P15" s="49">
        <v>10.835136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50">
        <v>0</v>
      </c>
      <c r="W15" s="46">
        <v>0</v>
      </c>
      <c r="X15" s="46">
        <v>0</v>
      </c>
      <c r="Y15" s="46">
        <v>0</v>
      </c>
      <c r="Z15" s="46">
        <v>268.71000000000049</v>
      </c>
      <c r="AA15" s="46">
        <v>3</v>
      </c>
      <c r="AB15" s="46">
        <v>26871000</v>
      </c>
      <c r="AC15" s="46">
        <v>0</v>
      </c>
      <c r="AD15" s="46">
        <v>0</v>
      </c>
      <c r="AE15" s="46">
        <v>0</v>
      </c>
      <c r="AF15" s="46">
        <v>76.979999999999848</v>
      </c>
      <c r="AG15" s="46">
        <v>1</v>
      </c>
      <c r="AH15" s="46">
        <v>7698000</v>
      </c>
      <c r="AI15" s="43">
        <v>273.32000000000062</v>
      </c>
      <c r="AJ15" s="44">
        <v>5</v>
      </c>
      <c r="AK15" s="44">
        <v>21944000</v>
      </c>
      <c r="AL15" s="45">
        <v>226.22999999999956</v>
      </c>
      <c r="AM15" s="45">
        <v>3</v>
      </c>
      <c r="AN15" s="45">
        <v>24360250</v>
      </c>
      <c r="AO15" s="37">
        <v>273.14999999999986</v>
      </c>
      <c r="AP15">
        <v>4</v>
      </c>
      <c r="AQ15">
        <v>32699586</v>
      </c>
      <c r="AR15">
        <v>698.8799999999967</v>
      </c>
      <c r="AS15">
        <v>10</v>
      </c>
      <c r="AT15">
        <v>89774945</v>
      </c>
      <c r="AU15">
        <v>632.30000000000564</v>
      </c>
      <c r="AV15">
        <v>10</v>
      </c>
      <c r="AW15">
        <v>73995248</v>
      </c>
      <c r="AX15" s="33">
        <v>461.4199999999978</v>
      </c>
      <c r="AY15" s="33">
        <v>6</v>
      </c>
      <c r="AZ15" s="33">
        <v>55586130</v>
      </c>
      <c r="BA15" s="33">
        <v>1178.2099999999969</v>
      </c>
      <c r="BB15" s="33">
        <v>18</v>
      </c>
      <c r="BC15" s="33">
        <v>139459861</v>
      </c>
      <c r="BD15" s="34">
        <v>928.74000000000342</v>
      </c>
      <c r="BE15" s="34">
        <v>17</v>
      </c>
      <c r="BF15" s="34">
        <v>116189401</v>
      </c>
      <c r="BG15" s="35">
        <v>0</v>
      </c>
      <c r="BH15" s="33">
        <v>0</v>
      </c>
      <c r="BI15" s="35">
        <v>0</v>
      </c>
      <c r="BJ15" s="36">
        <v>699.84999999999945</v>
      </c>
      <c r="BK15" s="36">
        <v>11</v>
      </c>
      <c r="BL15" s="36">
        <v>91865259</v>
      </c>
      <c r="BM15" s="33">
        <v>148.49999999999818</v>
      </c>
      <c r="BN15" s="33">
        <v>1</v>
      </c>
      <c r="BO15" s="33">
        <v>24097920</v>
      </c>
      <c r="BP15" s="33"/>
      <c r="BQ15" s="33"/>
      <c r="BR15" s="33"/>
      <c r="BS15" s="37">
        <v>804.74000000000888</v>
      </c>
      <c r="BT15">
        <v>10</v>
      </c>
      <c r="BU15">
        <v>113004075</v>
      </c>
      <c r="BV15">
        <v>0</v>
      </c>
      <c r="BW15">
        <v>0</v>
      </c>
      <c r="BX15">
        <v>0</v>
      </c>
      <c r="BY15" s="120"/>
      <c r="BZ15" s="120"/>
      <c r="CA15" s="120">
        <f t="shared" si="130"/>
        <v>0</v>
      </c>
      <c r="CB15" s="127">
        <f t="shared" si="131"/>
        <v>0</v>
      </c>
      <c r="CC15" s="127">
        <f t="shared" si="132"/>
        <v>9408150</v>
      </c>
      <c r="CD15" s="127">
        <f t="shared" si="133"/>
        <v>0</v>
      </c>
      <c r="CE15" s="127">
        <f t="shared" si="134"/>
        <v>10835136</v>
      </c>
      <c r="CF15" s="127">
        <f t="shared" si="135"/>
        <v>0</v>
      </c>
      <c r="CG15" s="127">
        <f t="shared" si="136"/>
        <v>0</v>
      </c>
      <c r="CH15" s="127">
        <f t="shared" si="137"/>
        <v>0</v>
      </c>
      <c r="CI15" s="120">
        <f t="shared" ref="CI15" si="252">AB15</f>
        <v>26871000</v>
      </c>
      <c r="CJ15" s="120">
        <f t="shared" ref="CJ15" si="253">AE15</f>
        <v>0</v>
      </c>
      <c r="CK15" s="120">
        <f t="shared" ref="CK15" si="254">AH15</f>
        <v>7698000</v>
      </c>
      <c r="CL15" s="120">
        <f t="shared" ref="CL15" si="255">AK15</f>
        <v>21944000</v>
      </c>
      <c r="CM15" s="120">
        <f t="shared" ref="CM15" si="256">AN15</f>
        <v>24360250</v>
      </c>
      <c r="CN15" s="120">
        <f t="shared" ref="CN15" si="257">AQ15</f>
        <v>32699586</v>
      </c>
      <c r="CO15" s="120">
        <f t="shared" ref="CO15" si="258">AT15</f>
        <v>89774945</v>
      </c>
      <c r="CP15" s="120">
        <f t="shared" ref="CP15" si="259">AW15</f>
        <v>73995248</v>
      </c>
      <c r="CQ15" s="120">
        <f t="shared" ref="CQ15" si="260">AZ15</f>
        <v>55586130</v>
      </c>
      <c r="CR15" s="120">
        <f t="shared" ref="CR15" si="261">BC15</f>
        <v>139459861</v>
      </c>
      <c r="CS15" s="120">
        <f t="shared" ref="CS15" si="262">BF15</f>
        <v>116189401</v>
      </c>
      <c r="CT15" s="120">
        <f t="shared" ref="CT15" si="263">BI15</f>
        <v>0</v>
      </c>
      <c r="CU15" s="120">
        <f t="shared" ref="CU15" si="264">BL15</f>
        <v>91865259</v>
      </c>
      <c r="CV15" s="120">
        <f t="shared" ref="CV15" si="265">BO15</f>
        <v>24097920</v>
      </c>
      <c r="CW15" s="120">
        <f t="shared" ref="CW15" si="266">BR15</f>
        <v>0</v>
      </c>
      <c r="CX15" s="120">
        <f t="shared" ref="CX15" si="267">BU15</f>
        <v>113004075</v>
      </c>
      <c r="CY15">
        <f t="shared" ref="CY15" si="268">BX15</f>
        <v>0</v>
      </c>
      <c r="CZ15" s="120">
        <f t="shared" ref="CZ15" si="269">SUM(CB15:CM15)</f>
        <v>101116536</v>
      </c>
      <c r="DA15" s="120">
        <f t="shared" ref="DA15" si="270">SUM(CN15:CY15)</f>
        <v>736672425</v>
      </c>
      <c r="DB15" s="134">
        <f t="shared" si="26"/>
        <v>1.8250928408581287E-3</v>
      </c>
      <c r="DC15" s="134">
        <f t="shared" si="27"/>
        <v>1.9454258066824118E-2</v>
      </c>
      <c r="DD15">
        <f t="shared" si="28"/>
        <v>7.2853803555928778</v>
      </c>
      <c r="DF15" t="e">
        <f t="shared" si="29"/>
        <v>#DIV/0!</v>
      </c>
      <c r="DG15">
        <f t="shared" si="30"/>
        <v>114999.9999999999</v>
      </c>
      <c r="DH15" t="e">
        <f t="shared" si="31"/>
        <v>#DIV/0!</v>
      </c>
      <c r="DI15">
        <f t="shared" si="32"/>
        <v>99734.315169367328</v>
      </c>
      <c r="DJ15" t="e">
        <f t="shared" si="33"/>
        <v>#DIV/0!</v>
      </c>
      <c r="DK15" t="e">
        <f t="shared" si="34"/>
        <v>#DIV/0!</v>
      </c>
      <c r="DL15" t="e">
        <f t="shared" si="35"/>
        <v>#DIV/0!</v>
      </c>
      <c r="DM15">
        <f t="shared" si="36"/>
        <v>99999.999999999811</v>
      </c>
      <c r="DN15" t="e">
        <f t="shared" si="37"/>
        <v>#DIV/0!</v>
      </c>
      <c r="DO15">
        <f t="shared" si="38"/>
        <v>100000.0000000002</v>
      </c>
      <c r="DP15">
        <f t="shared" si="39"/>
        <v>80286.843260646681</v>
      </c>
      <c r="DQ15">
        <f t="shared" si="40"/>
        <v>107679.13185695994</v>
      </c>
      <c r="DR15">
        <f t="shared" si="41"/>
        <v>119712.92696320709</v>
      </c>
      <c r="DS15">
        <f t="shared" si="42"/>
        <v>128455.45014881014</v>
      </c>
      <c r="DT15">
        <f t="shared" si="43"/>
        <v>117025.53851019981</v>
      </c>
      <c r="DU15">
        <f t="shared" si="44"/>
        <v>120467.53500065074</v>
      </c>
      <c r="DV15">
        <f t="shared" si="45"/>
        <v>118365.87789952586</v>
      </c>
      <c r="DW15">
        <f t="shared" si="46"/>
        <v>125104.33598208279</v>
      </c>
      <c r="DX15" t="e">
        <f t="shared" si="47"/>
        <v>#DIV/0!</v>
      </c>
      <c r="DY15">
        <f t="shared" si="48"/>
        <v>131264.21233121393</v>
      </c>
      <c r="DZ15">
        <f t="shared" si="49"/>
        <v>162275.55555555754</v>
      </c>
      <c r="EA15" t="e">
        <f t="shared" si="50"/>
        <v>#DIV/0!</v>
      </c>
      <c r="EB15">
        <f t="shared" si="51"/>
        <v>140423.08695976186</v>
      </c>
      <c r="EC15" t="e">
        <f t="shared" si="52"/>
        <v>#DIV/0!</v>
      </c>
      <c r="ED15" t="e">
        <f t="shared" si="72"/>
        <v>#DIV/0!</v>
      </c>
    </row>
    <row r="16" spans="1:137" x14ac:dyDescent="0.25">
      <c r="A16" s="116" t="s">
        <v>40</v>
      </c>
      <c r="B16" s="46">
        <v>439.16000000000008</v>
      </c>
      <c r="C16" s="46">
        <v>11</v>
      </c>
      <c r="D16" s="46">
        <v>37.528686999999998</v>
      </c>
      <c r="E16" s="48">
        <v>317.77999999999997</v>
      </c>
      <c r="F16" s="46">
        <v>9</v>
      </c>
      <c r="G16" s="46">
        <v>27.260961999999999</v>
      </c>
      <c r="H16" s="46">
        <v>423.79999999999882</v>
      </c>
      <c r="I16" s="46">
        <v>13</v>
      </c>
      <c r="J16" s="46">
        <v>35.427312000000001</v>
      </c>
      <c r="K16" s="47">
        <v>1656.2200000000075</v>
      </c>
      <c r="L16" s="46">
        <v>38</v>
      </c>
      <c r="M16" s="46">
        <v>138.25220200000001</v>
      </c>
      <c r="N16" s="46">
        <v>886.42999999998847</v>
      </c>
      <c r="O16" s="46">
        <v>20</v>
      </c>
      <c r="P16" s="49">
        <v>75.852594999999994</v>
      </c>
      <c r="Q16" s="46">
        <v>1321.5900000000083</v>
      </c>
      <c r="R16" s="46">
        <v>30</v>
      </c>
      <c r="S16" s="46">
        <v>107.832277</v>
      </c>
      <c r="T16" s="46">
        <v>1142.7599999999875</v>
      </c>
      <c r="U16" s="46">
        <v>25</v>
      </c>
      <c r="V16" s="50">
        <v>95.811271000000005</v>
      </c>
      <c r="W16" s="49">
        <v>2464.8699999999953</v>
      </c>
      <c r="X16" s="46">
        <v>57</v>
      </c>
      <c r="Y16" s="46">
        <v>208.426433</v>
      </c>
      <c r="Z16" s="46">
        <v>2396.0800000000108</v>
      </c>
      <c r="AA16" s="46">
        <v>62</v>
      </c>
      <c r="AB16" s="46">
        <v>218327975</v>
      </c>
      <c r="AC16" s="46">
        <v>2930.340000000022</v>
      </c>
      <c r="AD16" s="46">
        <v>70</v>
      </c>
      <c r="AE16" s="46">
        <v>269631607</v>
      </c>
      <c r="AF16" s="46">
        <v>1822.5899999999674</v>
      </c>
      <c r="AG16" s="46">
        <v>47</v>
      </c>
      <c r="AH16" s="46">
        <v>168698096</v>
      </c>
      <c r="AI16" s="43">
        <v>2490.9700000000157</v>
      </c>
      <c r="AJ16" s="44">
        <v>58</v>
      </c>
      <c r="AK16" s="44">
        <v>231654018</v>
      </c>
      <c r="AL16" s="45">
        <v>1669.7799999999916</v>
      </c>
      <c r="AM16" s="45">
        <v>41</v>
      </c>
      <c r="AN16" s="45">
        <v>158696938</v>
      </c>
      <c r="AO16" s="37">
        <v>1269.3000000000065</v>
      </c>
      <c r="AP16">
        <v>24</v>
      </c>
      <c r="AQ16">
        <v>118540781</v>
      </c>
      <c r="AR16">
        <v>439.87999999999738</v>
      </c>
      <c r="AS16">
        <v>9</v>
      </c>
      <c r="AT16">
        <v>42090042</v>
      </c>
      <c r="AU16">
        <v>899.2300000000032</v>
      </c>
      <c r="AV16">
        <v>20</v>
      </c>
      <c r="AW16">
        <v>86274577</v>
      </c>
      <c r="AX16" s="33">
        <v>516.64999999999782</v>
      </c>
      <c r="AY16" s="33">
        <v>6</v>
      </c>
      <c r="AZ16" s="33">
        <v>50969027</v>
      </c>
      <c r="BA16" s="33">
        <v>371.11000000001877</v>
      </c>
      <c r="BB16" s="33">
        <v>11</v>
      </c>
      <c r="BC16" s="33">
        <v>38556134</v>
      </c>
      <c r="BD16" s="34">
        <v>1015.9099999999889</v>
      </c>
      <c r="BE16" s="34">
        <v>21</v>
      </c>
      <c r="BF16" s="34">
        <v>105574059</v>
      </c>
      <c r="BG16" s="35">
        <v>317.23999999999796</v>
      </c>
      <c r="BH16" s="33">
        <v>7</v>
      </c>
      <c r="BI16" s="35">
        <v>33556451</v>
      </c>
      <c r="BJ16" s="36">
        <v>651.51999999998225</v>
      </c>
      <c r="BK16" s="36">
        <v>12</v>
      </c>
      <c r="BL16" s="36">
        <v>68601583</v>
      </c>
      <c r="BM16" s="33">
        <v>755.5900000000147</v>
      </c>
      <c r="BN16" s="33">
        <v>14</v>
      </c>
      <c r="BO16" s="33">
        <v>77322952</v>
      </c>
      <c r="BP16" s="33">
        <v>498.68000000000393</v>
      </c>
      <c r="BQ16" s="33">
        <v>11</v>
      </c>
      <c r="BR16" s="33">
        <v>55285490</v>
      </c>
      <c r="BS16" s="37">
        <v>431.53999999999724</v>
      </c>
      <c r="BT16">
        <v>9</v>
      </c>
      <c r="BU16">
        <v>48120581</v>
      </c>
      <c r="BV16">
        <v>456.96000000000276</v>
      </c>
      <c r="BW16">
        <v>9</v>
      </c>
      <c r="BX16">
        <v>54206851</v>
      </c>
      <c r="BY16" s="120"/>
      <c r="BZ16" s="120"/>
      <c r="CA16" s="120">
        <f t="shared" si="130"/>
        <v>37528687</v>
      </c>
      <c r="CB16" s="127">
        <f t="shared" si="131"/>
        <v>27260962</v>
      </c>
      <c r="CC16" s="127">
        <f t="shared" si="132"/>
        <v>35427312</v>
      </c>
      <c r="CD16" s="127">
        <f t="shared" si="133"/>
        <v>138252202</v>
      </c>
      <c r="CE16" s="127">
        <f t="shared" si="134"/>
        <v>75852595</v>
      </c>
      <c r="CF16" s="127">
        <f t="shared" si="135"/>
        <v>107832277</v>
      </c>
      <c r="CG16" s="127">
        <f t="shared" si="136"/>
        <v>95811271</v>
      </c>
      <c r="CH16" s="127">
        <f t="shared" si="137"/>
        <v>208426433</v>
      </c>
      <c r="CI16" s="129">
        <f t="shared" ref="CI16" si="271">AB16</f>
        <v>218327975</v>
      </c>
      <c r="CJ16" s="129">
        <f t="shared" ref="CJ16" si="272">AE16</f>
        <v>269631607</v>
      </c>
      <c r="CK16" s="129">
        <f t="shared" ref="CK16" si="273">AH16</f>
        <v>168698096</v>
      </c>
      <c r="CL16" s="129">
        <f t="shared" ref="CL16" si="274">AK16</f>
        <v>231654018</v>
      </c>
      <c r="CM16" s="129">
        <f t="shared" ref="CM16" si="275">AN16</f>
        <v>158696938</v>
      </c>
      <c r="CN16" s="129">
        <f t="shared" ref="CN16" si="276">AQ16</f>
        <v>118540781</v>
      </c>
      <c r="CO16" s="129">
        <f t="shared" ref="CO16" si="277">AT16</f>
        <v>42090042</v>
      </c>
      <c r="CP16" s="129">
        <f t="shared" ref="CP16" si="278">AW16</f>
        <v>86274577</v>
      </c>
      <c r="CQ16" s="129">
        <f t="shared" ref="CQ16" si="279">AZ16</f>
        <v>50969027</v>
      </c>
      <c r="CR16" s="129">
        <f t="shared" ref="CR16" si="280">BC16</f>
        <v>38556134</v>
      </c>
      <c r="CS16" s="129">
        <f t="shared" ref="CS16" si="281">BF16</f>
        <v>105574059</v>
      </c>
      <c r="CT16" s="129">
        <f t="shared" ref="CT16" si="282">BI16</f>
        <v>33556451</v>
      </c>
      <c r="CU16" s="129">
        <f t="shared" ref="CU16" si="283">BL16</f>
        <v>68601583</v>
      </c>
      <c r="CV16" s="129">
        <f t="shared" ref="CV16" si="284">BO16</f>
        <v>77322952</v>
      </c>
      <c r="CW16" s="129">
        <f t="shared" ref="CW16" si="285">BR16</f>
        <v>55285490</v>
      </c>
      <c r="CX16" s="129">
        <f t="shared" ref="CX16" si="286">BU16</f>
        <v>48120581</v>
      </c>
      <c r="CY16">
        <f t="shared" ref="CY16" si="287">BX16</f>
        <v>54206851</v>
      </c>
      <c r="CZ16" s="120">
        <f t="shared" ref="CZ16" si="288">SUM(CB16:CM16)</f>
        <v>1735871686</v>
      </c>
      <c r="DA16" s="120">
        <f t="shared" ref="DA16" si="289">SUM(CN16:CY16)</f>
        <v>779098528</v>
      </c>
      <c r="DB16" s="134">
        <f t="shared" si="26"/>
        <v>3.133144302695387E-2</v>
      </c>
      <c r="DC16" s="134">
        <f t="shared" si="27"/>
        <v>2.0574658842693612E-2</v>
      </c>
      <c r="DD16">
        <f t="shared" si="28"/>
        <v>0.44882264874962652</v>
      </c>
      <c r="DF16">
        <f t="shared" si="29"/>
        <v>85785.644156334572</v>
      </c>
      <c r="DG16">
        <f t="shared" si="30"/>
        <v>83594.412458707171</v>
      </c>
      <c r="DH16">
        <f t="shared" si="31"/>
        <v>83474.539614302063</v>
      </c>
      <c r="DI16">
        <f t="shared" si="32"/>
        <v>85570.879821306793</v>
      </c>
      <c r="DJ16">
        <f t="shared" si="33"/>
        <v>81592.836658872504</v>
      </c>
      <c r="DK16">
        <f t="shared" si="34"/>
        <v>83841.988694039916</v>
      </c>
      <c r="DL16">
        <f t="shared" si="35"/>
        <v>84558.793364356083</v>
      </c>
      <c r="DM16">
        <f t="shared" si="36"/>
        <v>91118.816984407458</v>
      </c>
      <c r="DN16">
        <f t="shared" si="37"/>
        <v>92013.761884285777</v>
      </c>
      <c r="DO16">
        <f t="shared" si="38"/>
        <v>92559.5421899621</v>
      </c>
      <c r="DP16">
        <f t="shared" si="39"/>
        <v>92997.51422136699</v>
      </c>
      <c r="DQ16">
        <f t="shared" si="40"/>
        <v>95040.626908934588</v>
      </c>
      <c r="DR16">
        <f t="shared" si="41"/>
        <v>93390.672811785538</v>
      </c>
      <c r="DS16">
        <f t="shared" si="42"/>
        <v>95685.282349732312</v>
      </c>
      <c r="DT16">
        <f t="shared" si="43"/>
        <v>95942.725442878567</v>
      </c>
      <c r="DU16">
        <f t="shared" si="44"/>
        <v>98652.912029420724</v>
      </c>
      <c r="DV16">
        <f t="shared" si="45"/>
        <v>103894.08531162741</v>
      </c>
      <c r="DW16">
        <f t="shared" si="46"/>
        <v>103920.68096583472</v>
      </c>
      <c r="DX16">
        <f t="shared" si="47"/>
        <v>105776.22935317177</v>
      </c>
      <c r="DY16">
        <f t="shared" si="48"/>
        <v>105294.66938850975</v>
      </c>
      <c r="DZ16">
        <f t="shared" si="49"/>
        <v>102334.5359255661</v>
      </c>
      <c r="EA16">
        <f t="shared" si="50"/>
        <v>110863.6600625643</v>
      </c>
      <c r="EB16">
        <f t="shared" si="51"/>
        <v>111508.97019975045</v>
      </c>
      <c r="EC16">
        <f t="shared" si="52"/>
        <v>118624.93653711413</v>
      </c>
      <c r="ED16">
        <f t="shared" si="72"/>
        <v>1.3828063856574146</v>
      </c>
    </row>
    <row r="17" spans="1:134" x14ac:dyDescent="0.25">
      <c r="A17" s="116" t="s">
        <v>41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>
        <v>72.940000000000069</v>
      </c>
      <c r="R17" s="46">
        <v>0</v>
      </c>
      <c r="S17" s="46">
        <v>6.9292999999999996</v>
      </c>
      <c r="T17" s="46">
        <v>1386.8599999999997</v>
      </c>
      <c r="U17" s="46">
        <v>28</v>
      </c>
      <c r="V17" s="50">
        <v>136.16641999999999</v>
      </c>
      <c r="W17" s="49">
        <v>1788.3500000000067</v>
      </c>
      <c r="X17" s="46">
        <v>34</v>
      </c>
      <c r="Y17" s="46">
        <v>176.08921000000001</v>
      </c>
      <c r="Z17" s="46">
        <v>2570.4700000000007</v>
      </c>
      <c r="AA17" s="46">
        <v>48</v>
      </c>
      <c r="AB17" s="46">
        <v>262646805</v>
      </c>
      <c r="AC17" s="46">
        <v>2758.2399999999789</v>
      </c>
      <c r="AD17" s="46">
        <v>50</v>
      </c>
      <c r="AE17" s="46">
        <v>293793390</v>
      </c>
      <c r="AF17" s="46">
        <v>2043.8100000000049</v>
      </c>
      <c r="AG17" s="46">
        <v>37</v>
      </c>
      <c r="AH17" s="46">
        <v>223701620</v>
      </c>
      <c r="AI17" s="43">
        <v>2473.0600000000177</v>
      </c>
      <c r="AJ17" s="44">
        <v>44</v>
      </c>
      <c r="AK17" s="44">
        <v>275629580</v>
      </c>
      <c r="AL17" s="45">
        <v>0</v>
      </c>
      <c r="AM17" s="45">
        <v>0</v>
      </c>
      <c r="AN17" s="45">
        <v>0</v>
      </c>
      <c r="AO17" s="37">
        <v>0</v>
      </c>
      <c r="AP17">
        <v>0</v>
      </c>
      <c r="AQ17">
        <v>0</v>
      </c>
      <c r="AR17">
        <v>1068.4799999999832</v>
      </c>
      <c r="AS17">
        <v>18</v>
      </c>
      <c r="AT17">
        <v>125104800</v>
      </c>
      <c r="AU17">
        <v>879.64000000000306</v>
      </c>
      <c r="AV17">
        <v>15</v>
      </c>
      <c r="AW17">
        <v>105733490</v>
      </c>
      <c r="AX17" s="33">
        <v>653.78999999999542</v>
      </c>
      <c r="AY17" s="33">
        <v>10</v>
      </c>
      <c r="AZ17" s="33">
        <v>77808595</v>
      </c>
      <c r="BA17" s="33">
        <v>825.63000000000284</v>
      </c>
      <c r="BB17" s="33">
        <v>13</v>
      </c>
      <c r="BC17" s="33">
        <v>88179323</v>
      </c>
      <c r="BD17" s="34">
        <v>542.81000000001586</v>
      </c>
      <c r="BE17" s="34">
        <v>10</v>
      </c>
      <c r="BF17" s="34">
        <v>74218170</v>
      </c>
      <c r="BG17" s="35">
        <v>98.439999999995052</v>
      </c>
      <c r="BH17" s="33">
        <v>1</v>
      </c>
      <c r="BI17" s="35">
        <v>11480480</v>
      </c>
      <c r="BJ17" s="36">
        <v>252.27000000000407</v>
      </c>
      <c r="BK17" s="36">
        <v>4</v>
      </c>
      <c r="BL17" s="36">
        <v>33785082</v>
      </c>
      <c r="BM17" s="33">
        <v>327.21999999999389</v>
      </c>
      <c r="BN17" s="33">
        <v>5</v>
      </c>
      <c r="BO17" s="33">
        <v>44447630</v>
      </c>
      <c r="BP17" s="33">
        <v>64.63999999999578</v>
      </c>
      <c r="BQ17" s="33">
        <v>1</v>
      </c>
      <c r="BR17" s="33">
        <v>8823360</v>
      </c>
      <c r="BS17" s="37">
        <v>411.57000000000698</v>
      </c>
      <c r="BT17">
        <v>9</v>
      </c>
      <c r="BU17">
        <v>59340333.5</v>
      </c>
      <c r="BV17">
        <v>308.1399999999885</v>
      </c>
      <c r="BW17">
        <v>5</v>
      </c>
      <c r="BX17">
        <v>42012520</v>
      </c>
      <c r="BY17" s="120"/>
      <c r="BZ17" s="120"/>
      <c r="CA17" s="120">
        <f t="shared" si="130"/>
        <v>0</v>
      </c>
      <c r="CB17" s="127">
        <f t="shared" si="131"/>
        <v>0</v>
      </c>
      <c r="CC17" s="127">
        <f t="shared" si="132"/>
        <v>0</v>
      </c>
      <c r="CD17" s="127">
        <f t="shared" si="133"/>
        <v>0</v>
      </c>
      <c r="CE17" s="127">
        <f t="shared" si="134"/>
        <v>0</v>
      </c>
      <c r="CF17" s="127">
        <f t="shared" si="135"/>
        <v>6929300</v>
      </c>
      <c r="CG17" s="127">
        <f t="shared" si="136"/>
        <v>136166420</v>
      </c>
      <c r="CH17" s="127">
        <f t="shared" si="137"/>
        <v>176089210</v>
      </c>
      <c r="CI17" s="129">
        <f t="shared" ref="CI17" si="290">AB17</f>
        <v>262646805</v>
      </c>
      <c r="CJ17" s="129">
        <f t="shared" ref="CJ17" si="291">AE17</f>
        <v>293793390</v>
      </c>
      <c r="CK17" s="129">
        <f t="shared" ref="CK17" si="292">AH17</f>
        <v>223701620</v>
      </c>
      <c r="CL17" s="129">
        <f t="shared" ref="CL17" si="293">AK17</f>
        <v>275629580</v>
      </c>
      <c r="CM17" s="129">
        <f t="shared" ref="CM17" si="294">AN17</f>
        <v>0</v>
      </c>
      <c r="CN17" s="129">
        <f t="shared" ref="CN17" si="295">AQ17</f>
        <v>0</v>
      </c>
      <c r="CO17" s="129">
        <f t="shared" ref="CO17" si="296">AT17</f>
        <v>125104800</v>
      </c>
      <c r="CP17" s="129">
        <f t="shared" ref="CP17" si="297">AW17</f>
        <v>105733490</v>
      </c>
      <c r="CQ17" s="129">
        <f t="shared" ref="CQ17" si="298">AZ17</f>
        <v>77808595</v>
      </c>
      <c r="CR17" s="129">
        <f t="shared" ref="CR17" si="299">BC17</f>
        <v>88179323</v>
      </c>
      <c r="CS17" s="129">
        <f t="shared" ref="CS17" si="300">BF17</f>
        <v>74218170</v>
      </c>
      <c r="CT17" s="129">
        <f t="shared" ref="CT17" si="301">BI17</f>
        <v>11480480</v>
      </c>
      <c r="CU17" s="129">
        <f t="shared" ref="CU17" si="302">BL17</f>
        <v>33785082</v>
      </c>
      <c r="CV17" s="129">
        <f t="shared" ref="CV17" si="303">BO17</f>
        <v>44447630</v>
      </c>
      <c r="CW17" s="129">
        <f t="shared" ref="CW17" si="304">BR17</f>
        <v>8823360</v>
      </c>
      <c r="CX17" s="129">
        <f t="shared" ref="CX17" si="305">BU17</f>
        <v>59340333.5</v>
      </c>
      <c r="CY17">
        <f t="shared" ref="CY17" si="306">BX17</f>
        <v>42012520</v>
      </c>
      <c r="CZ17" s="120">
        <f t="shared" ref="CZ17" si="307">SUM(CB17:CM17)</f>
        <v>1374956325</v>
      </c>
      <c r="DA17" s="120">
        <f t="shared" ref="DA17" si="308">SUM(CN17:CY17)</f>
        <v>670933783.5</v>
      </c>
      <c r="DB17" s="134">
        <f t="shared" si="26"/>
        <v>2.4817137181697983E-2</v>
      </c>
      <c r="DC17" s="134">
        <f t="shared" si="27"/>
        <v>1.771821304423021E-2</v>
      </c>
      <c r="DD17">
        <f t="shared" si="28"/>
        <v>0.48796734216266835</v>
      </c>
      <c r="DF17" t="e">
        <f t="shared" si="29"/>
        <v>#DIV/0!</v>
      </c>
      <c r="DG17" t="e">
        <f t="shared" si="30"/>
        <v>#DIV/0!</v>
      </c>
      <c r="DH17" t="e">
        <f t="shared" si="31"/>
        <v>#DIV/0!</v>
      </c>
      <c r="DI17" t="e">
        <f t="shared" si="32"/>
        <v>#DIV/0!</v>
      </c>
      <c r="DJ17">
        <f t="shared" si="33"/>
        <v>94999.999999999913</v>
      </c>
      <c r="DK17">
        <f t="shared" si="34"/>
        <v>98183.248489393329</v>
      </c>
      <c r="DL17">
        <f t="shared" si="35"/>
        <v>98464.623815248327</v>
      </c>
      <c r="DM17">
        <f t="shared" si="36"/>
        <v>102178.51404606937</v>
      </c>
      <c r="DN17">
        <f t="shared" si="37"/>
        <v>106514.80291780348</v>
      </c>
      <c r="DO17">
        <f t="shared" si="38"/>
        <v>109453.23684686907</v>
      </c>
      <c r="DP17">
        <f t="shared" si="39"/>
        <v>111452.84788884946</v>
      </c>
      <c r="DQ17" t="e">
        <f t="shared" si="40"/>
        <v>#DIV/0!</v>
      </c>
      <c r="DR17" t="e">
        <f t="shared" si="41"/>
        <v>#DIV/0!</v>
      </c>
      <c r="DS17">
        <f t="shared" si="42"/>
        <v>117086.70260557237</v>
      </c>
      <c r="DT17">
        <f t="shared" si="43"/>
        <v>120200.86626347101</v>
      </c>
      <c r="DU17">
        <f t="shared" si="44"/>
        <v>119011.60158460752</v>
      </c>
      <c r="DV17">
        <f t="shared" si="45"/>
        <v>106802.46962925245</v>
      </c>
      <c r="DW17">
        <f t="shared" si="46"/>
        <v>136729.55546139134</v>
      </c>
      <c r="DX17">
        <f t="shared" si="47"/>
        <v>116624.13652987177</v>
      </c>
      <c r="DY17">
        <f t="shared" si="48"/>
        <v>133924.29539778593</v>
      </c>
      <c r="DZ17">
        <f t="shared" si="49"/>
        <v>135834.08715848919</v>
      </c>
      <c r="EA17">
        <f t="shared" si="50"/>
        <v>136500.00000000891</v>
      </c>
      <c r="EB17">
        <f t="shared" si="51"/>
        <v>144180.41523920352</v>
      </c>
      <c r="EC17">
        <f t="shared" si="52"/>
        <v>136342.31193613802</v>
      </c>
      <c r="ED17" t="e">
        <f t="shared" si="72"/>
        <v>#DIV/0!</v>
      </c>
    </row>
    <row r="18" spans="1:134" x14ac:dyDescent="0.25">
      <c r="A18" s="66" t="s">
        <v>42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8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9">
        <v>54664</v>
      </c>
      <c r="AJ18" s="70"/>
      <c r="AK18" s="71">
        <v>5792193004</v>
      </c>
      <c r="AL18" s="72">
        <v>50748</v>
      </c>
      <c r="AM18" s="73"/>
      <c r="AN18" s="72">
        <v>8042386075</v>
      </c>
      <c r="AO18" s="74">
        <v>32301.609999999953</v>
      </c>
      <c r="AP18" s="67"/>
      <c r="AQ18" s="67"/>
      <c r="AR18" s="67">
        <v>24995</v>
      </c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>
        <v>0.65744946283445849</v>
      </c>
      <c r="BE18" s="67"/>
      <c r="BF18" s="67"/>
      <c r="BG18" s="67"/>
      <c r="BH18" s="67"/>
      <c r="BI18" s="67"/>
      <c r="BJ18" s="75"/>
      <c r="BK18" s="75"/>
      <c r="BL18" s="75"/>
      <c r="BM18" s="67">
        <v>274.64000000000038</v>
      </c>
      <c r="BN18" s="67">
        <v>6</v>
      </c>
      <c r="BO18" s="67">
        <v>40243994</v>
      </c>
      <c r="BP18" s="67">
        <v>549.28000000000077</v>
      </c>
      <c r="BQ18" s="67">
        <v>12</v>
      </c>
      <c r="BR18" s="67">
        <v>91115617</v>
      </c>
      <c r="BS18" s="37">
        <v>890.90999999999951</v>
      </c>
      <c r="BT18">
        <v>8</v>
      </c>
      <c r="BU18">
        <v>49102416</v>
      </c>
      <c r="BV18">
        <v>253.57000000000016</v>
      </c>
      <c r="BW18">
        <v>5</v>
      </c>
      <c r="BX18">
        <v>38644290</v>
      </c>
      <c r="BY18" s="120"/>
      <c r="BZ18" s="120"/>
      <c r="CA18" s="120">
        <f t="shared" si="130"/>
        <v>0</v>
      </c>
      <c r="CB18" s="127">
        <f t="shared" si="131"/>
        <v>0</v>
      </c>
      <c r="CC18" s="127">
        <f t="shared" si="132"/>
        <v>0</v>
      </c>
      <c r="CD18" s="127">
        <f t="shared" si="133"/>
        <v>0</v>
      </c>
      <c r="CE18" s="127">
        <f t="shared" si="134"/>
        <v>0</v>
      </c>
      <c r="CF18" s="127">
        <f t="shared" si="135"/>
        <v>0</v>
      </c>
      <c r="CG18" s="127">
        <f t="shared" si="136"/>
        <v>0</v>
      </c>
      <c r="CH18" s="127">
        <f t="shared" si="137"/>
        <v>0</v>
      </c>
      <c r="CI18" s="120">
        <f t="shared" ref="CI18" si="309">AB18</f>
        <v>0</v>
      </c>
      <c r="CJ18" s="120">
        <f t="shared" ref="CJ18" si="310">AE18</f>
        <v>0</v>
      </c>
      <c r="CK18" s="120">
        <f t="shared" ref="CK18" si="311">AH18</f>
        <v>0</v>
      </c>
      <c r="CL18" s="120"/>
      <c r="CM18" s="120"/>
      <c r="CN18" s="120"/>
      <c r="CO18" s="120"/>
      <c r="CP18" s="120"/>
      <c r="CQ18" s="120">
        <f t="shared" ref="CQ18" si="312">AZ18</f>
        <v>0</v>
      </c>
      <c r="CR18" s="120">
        <f t="shared" ref="CR18" si="313">BC18</f>
        <v>0</v>
      </c>
      <c r="CS18" s="120"/>
      <c r="CT18" s="120">
        <f t="shared" ref="CT18" si="314">BI18</f>
        <v>0</v>
      </c>
      <c r="CU18" s="120">
        <f t="shared" ref="CU18" si="315">BL18</f>
        <v>0</v>
      </c>
      <c r="CV18" s="120">
        <f t="shared" ref="CV18" si="316">BO18</f>
        <v>40243994</v>
      </c>
      <c r="CW18" s="120">
        <f t="shared" ref="CW18" si="317">BR18</f>
        <v>91115617</v>
      </c>
      <c r="CX18" s="120">
        <f t="shared" ref="CX18" si="318">BU18</f>
        <v>49102416</v>
      </c>
      <c r="CY18">
        <f t="shared" ref="CY18" si="319">BX18</f>
        <v>38644290</v>
      </c>
      <c r="CZ18" s="120">
        <f t="shared" ref="CZ18" si="320">SUM(CB18:CM18)</f>
        <v>0</v>
      </c>
      <c r="DA18" s="120">
        <f t="shared" ref="DA18" si="321">SUM(CN18:CY18)</f>
        <v>219106317</v>
      </c>
      <c r="DB18" s="134">
        <f t="shared" si="26"/>
        <v>0</v>
      </c>
      <c r="DC18" s="134">
        <f t="shared" si="27"/>
        <v>5.7862228723837093E-3</v>
      </c>
      <c r="DD18" t="e">
        <f t="shared" si="28"/>
        <v>#DIV/0!</v>
      </c>
      <c r="DF18" t="e">
        <f t="shared" si="29"/>
        <v>#DIV/0!</v>
      </c>
      <c r="DG18" t="e">
        <f t="shared" si="30"/>
        <v>#DIV/0!</v>
      </c>
      <c r="DH18" t="e">
        <f t="shared" si="31"/>
        <v>#DIV/0!</v>
      </c>
      <c r="DI18" t="e">
        <f t="shared" si="32"/>
        <v>#DIV/0!</v>
      </c>
      <c r="DJ18" t="e">
        <f t="shared" si="33"/>
        <v>#DIV/0!</v>
      </c>
      <c r="DK18" t="e">
        <f t="shared" si="34"/>
        <v>#DIV/0!</v>
      </c>
      <c r="DL18" t="e">
        <f t="shared" si="35"/>
        <v>#DIV/0!</v>
      </c>
      <c r="DM18" t="e">
        <f t="shared" si="36"/>
        <v>#DIV/0!</v>
      </c>
      <c r="DN18" t="e">
        <f t="shared" si="37"/>
        <v>#DIV/0!</v>
      </c>
      <c r="DO18" t="e">
        <f t="shared" si="38"/>
        <v>#DIV/0!</v>
      </c>
      <c r="DP18">
        <f t="shared" si="39"/>
        <v>0</v>
      </c>
      <c r="DQ18">
        <f t="shared" si="40"/>
        <v>0</v>
      </c>
      <c r="DR18">
        <f t="shared" si="41"/>
        <v>0</v>
      </c>
      <c r="DS18">
        <f t="shared" si="42"/>
        <v>0</v>
      </c>
      <c r="DT18" t="e">
        <f t="shared" si="43"/>
        <v>#DIV/0!</v>
      </c>
      <c r="DU18" t="e">
        <f t="shared" si="44"/>
        <v>#DIV/0!</v>
      </c>
      <c r="DV18" t="e">
        <f t="shared" si="45"/>
        <v>#DIV/0!</v>
      </c>
      <c r="DW18">
        <f t="shared" si="46"/>
        <v>0</v>
      </c>
      <c r="DX18" t="e">
        <f t="shared" si="47"/>
        <v>#DIV/0!</v>
      </c>
      <c r="DY18" t="e">
        <f t="shared" si="48"/>
        <v>#DIV/0!</v>
      </c>
      <c r="DZ18">
        <f t="shared" si="49"/>
        <v>146533.62219632952</v>
      </c>
      <c r="EA18">
        <f t="shared" si="50"/>
        <v>165881.9126856974</v>
      </c>
      <c r="EB18">
        <f t="shared" si="51"/>
        <v>55114.900494999521</v>
      </c>
      <c r="EC18">
        <f t="shared" si="52"/>
        <v>152400.87549789003</v>
      </c>
      <c r="ED18" t="e">
        <f t="shared" si="72"/>
        <v>#DIV/0!</v>
      </c>
    </row>
    <row r="19" spans="1:134" x14ac:dyDescent="0.25">
      <c r="A19" s="116" t="s">
        <v>43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>
        <v>66.539999999999921</v>
      </c>
      <c r="R19" s="46">
        <v>0</v>
      </c>
      <c r="S19" s="46">
        <v>6.474342</v>
      </c>
      <c r="T19" s="46">
        <v>211.53000000000014</v>
      </c>
      <c r="U19" s="46">
        <v>5</v>
      </c>
      <c r="V19" s="50">
        <v>21.330919000000002</v>
      </c>
      <c r="W19" s="49">
        <v>469.599999999999</v>
      </c>
      <c r="X19" s="46">
        <v>10</v>
      </c>
      <c r="Y19" s="46">
        <v>47.162320999999999</v>
      </c>
      <c r="Z19" s="46">
        <v>961.79000000000076</v>
      </c>
      <c r="AA19" s="46">
        <v>19</v>
      </c>
      <c r="AB19" s="46">
        <v>97604212</v>
      </c>
      <c r="AC19" s="46">
        <v>888.48000000000161</v>
      </c>
      <c r="AD19" s="46">
        <v>18</v>
      </c>
      <c r="AE19" s="46">
        <v>92865698</v>
      </c>
      <c r="AF19" s="46">
        <v>512.92000000000689</v>
      </c>
      <c r="AG19" s="46">
        <v>10</v>
      </c>
      <c r="AH19" s="46">
        <v>56630632</v>
      </c>
      <c r="AI19" s="43">
        <v>751.52999999998747</v>
      </c>
      <c r="AJ19" s="44">
        <v>14</v>
      </c>
      <c r="AK19" s="44">
        <v>83096310</v>
      </c>
      <c r="AL19" s="45">
        <v>559.75000000000819</v>
      </c>
      <c r="AM19" s="45">
        <v>12</v>
      </c>
      <c r="AN19" s="45">
        <v>64616016</v>
      </c>
      <c r="AO19" s="37">
        <v>243.69999999998981</v>
      </c>
      <c r="AP19">
        <v>4</v>
      </c>
      <c r="AQ19">
        <v>28349970</v>
      </c>
      <c r="AR19">
        <v>435.0799999999972</v>
      </c>
      <c r="AS19">
        <v>8</v>
      </c>
      <c r="AT19">
        <v>51575410</v>
      </c>
      <c r="AU19">
        <v>674.14000000002216</v>
      </c>
      <c r="AV19">
        <v>11</v>
      </c>
      <c r="AW19">
        <v>80624057</v>
      </c>
      <c r="AX19" s="33">
        <v>398.07999999997628</v>
      </c>
      <c r="AY19" s="33">
        <v>8</v>
      </c>
      <c r="AZ19" s="33">
        <v>45466171</v>
      </c>
      <c r="BA19" s="33">
        <v>393.4600000000064</v>
      </c>
      <c r="BB19" s="33">
        <v>8</v>
      </c>
      <c r="BC19" s="33">
        <v>48625982</v>
      </c>
      <c r="BD19" s="34">
        <v>1402.3799999999901</v>
      </c>
      <c r="BE19" s="34">
        <v>27</v>
      </c>
      <c r="BF19" s="34">
        <v>178141565</v>
      </c>
      <c r="BG19" s="35">
        <v>155.80000000002201</v>
      </c>
      <c r="BH19" s="33">
        <v>3</v>
      </c>
      <c r="BI19" s="35">
        <v>19234785</v>
      </c>
      <c r="BJ19" s="36">
        <v>276.72000000000298</v>
      </c>
      <c r="BK19" s="36">
        <v>5</v>
      </c>
      <c r="BL19" s="36">
        <v>31878924</v>
      </c>
      <c r="BM19" s="33">
        <v>1092.3900000000012</v>
      </c>
      <c r="BN19" s="33">
        <v>19</v>
      </c>
      <c r="BO19" s="33">
        <v>129924220</v>
      </c>
      <c r="BP19" s="33">
        <v>456.54999999997744</v>
      </c>
      <c r="BQ19" s="33">
        <v>8</v>
      </c>
      <c r="BR19" s="33">
        <v>57381950</v>
      </c>
      <c r="BS19" s="37">
        <v>415.95000000002074</v>
      </c>
      <c r="BT19">
        <v>8</v>
      </c>
      <c r="BU19">
        <v>54029595</v>
      </c>
      <c r="BV19">
        <v>0</v>
      </c>
      <c r="BW19">
        <v>0</v>
      </c>
      <c r="BX19">
        <v>0</v>
      </c>
      <c r="BY19" s="120"/>
      <c r="BZ19" s="120"/>
      <c r="CA19" s="120">
        <f t="shared" si="130"/>
        <v>0</v>
      </c>
      <c r="CB19" s="127">
        <f t="shared" si="131"/>
        <v>0</v>
      </c>
      <c r="CC19" s="127">
        <f t="shared" si="132"/>
        <v>0</v>
      </c>
      <c r="CD19" s="127">
        <f t="shared" si="133"/>
        <v>0</v>
      </c>
      <c r="CE19" s="127">
        <f t="shared" si="134"/>
        <v>0</v>
      </c>
      <c r="CF19" s="127">
        <f t="shared" si="135"/>
        <v>6474342</v>
      </c>
      <c r="CG19" s="127">
        <f t="shared" si="136"/>
        <v>21330919</v>
      </c>
      <c r="CH19" s="127">
        <f t="shared" si="137"/>
        <v>47162321</v>
      </c>
      <c r="CI19" s="129">
        <f t="shared" ref="CI19" si="322">AB19</f>
        <v>97604212</v>
      </c>
      <c r="CJ19" s="129">
        <f t="shared" ref="CJ19" si="323">AE19</f>
        <v>92865698</v>
      </c>
      <c r="CK19" s="129">
        <f t="shared" ref="CK19" si="324">AH19</f>
        <v>56630632</v>
      </c>
      <c r="CL19" s="129">
        <f t="shared" ref="CL19" si="325">AK19</f>
        <v>83096310</v>
      </c>
      <c r="CM19" s="129">
        <f t="shared" ref="CM19" si="326">AN19</f>
        <v>64616016</v>
      </c>
      <c r="CN19" s="129">
        <f t="shared" ref="CN19" si="327">AQ19</f>
        <v>28349970</v>
      </c>
      <c r="CO19" s="129">
        <f t="shared" ref="CO19:CO20" si="328">AT19</f>
        <v>51575410</v>
      </c>
      <c r="CP19" s="129">
        <f t="shared" ref="CP19" si="329">AW19</f>
        <v>80624057</v>
      </c>
      <c r="CQ19" s="129">
        <f t="shared" ref="CQ19" si="330">AZ19</f>
        <v>45466171</v>
      </c>
      <c r="CR19" s="129">
        <f t="shared" ref="CR19" si="331">BC19</f>
        <v>48625982</v>
      </c>
      <c r="CS19" s="129">
        <f t="shared" ref="CS19" si="332">BF19</f>
        <v>178141565</v>
      </c>
      <c r="CT19" s="129">
        <f t="shared" ref="CT19" si="333">BI19</f>
        <v>19234785</v>
      </c>
      <c r="CU19" s="129">
        <f t="shared" ref="CU19" si="334">BL19</f>
        <v>31878924</v>
      </c>
      <c r="CV19" s="129">
        <f t="shared" ref="CV19" si="335">BO19</f>
        <v>129924220</v>
      </c>
      <c r="CW19" s="129">
        <f t="shared" ref="CW19" si="336">BR19</f>
        <v>57381950</v>
      </c>
      <c r="CX19" s="129">
        <f t="shared" ref="CX19" si="337">BU19</f>
        <v>54029595</v>
      </c>
      <c r="CY19">
        <f t="shared" ref="CY19" si="338">BX19</f>
        <v>0</v>
      </c>
      <c r="CZ19" s="120">
        <f t="shared" ref="CZ19" si="339">SUM(CB19:CM19)</f>
        <v>469780450</v>
      </c>
      <c r="DA19" s="120">
        <f t="shared" ref="DA19" si="340">SUM(CN19:CY19)</f>
        <v>725232629</v>
      </c>
      <c r="DB19" s="134">
        <f t="shared" si="26"/>
        <v>8.4792554213893381E-3</v>
      </c>
      <c r="DC19" s="134">
        <f t="shared" si="27"/>
        <v>1.9152152631540829E-2</v>
      </c>
      <c r="DD19">
        <f t="shared" si="28"/>
        <v>1.5437692841411343</v>
      </c>
      <c r="DF19" t="e">
        <f t="shared" si="29"/>
        <v>#DIV/0!</v>
      </c>
      <c r="DG19" t="e">
        <f t="shared" si="30"/>
        <v>#DIV/0!</v>
      </c>
      <c r="DH19" t="e">
        <f t="shared" si="31"/>
        <v>#DIV/0!</v>
      </c>
      <c r="DI19" t="e">
        <f t="shared" si="32"/>
        <v>#DIV/0!</v>
      </c>
      <c r="DJ19">
        <f t="shared" si="33"/>
        <v>97300.000000000116</v>
      </c>
      <c r="DK19">
        <f t="shared" si="34"/>
        <v>100841.10528057479</v>
      </c>
      <c r="DL19">
        <f t="shared" si="35"/>
        <v>100430.83688245337</v>
      </c>
      <c r="DM19">
        <f t="shared" si="36"/>
        <v>101481.83283253093</v>
      </c>
      <c r="DN19">
        <f t="shared" si="37"/>
        <v>104521.99036556797</v>
      </c>
      <c r="DO19">
        <f t="shared" si="38"/>
        <v>110408.31318724019</v>
      </c>
      <c r="DP19">
        <f t="shared" si="39"/>
        <v>110569.51818290871</v>
      </c>
      <c r="DQ19">
        <f t="shared" si="40"/>
        <v>115437.27735596079</v>
      </c>
      <c r="DR19">
        <f t="shared" si="41"/>
        <v>116331.43208863842</v>
      </c>
      <c r="DS19">
        <f t="shared" si="42"/>
        <v>118542.36002574315</v>
      </c>
      <c r="DT19">
        <f t="shared" si="43"/>
        <v>119595.42083246411</v>
      </c>
      <c r="DU19">
        <f t="shared" si="44"/>
        <v>114213.65303457272</v>
      </c>
      <c r="DV19">
        <f t="shared" si="45"/>
        <v>123585.5792202491</v>
      </c>
      <c r="DW19">
        <f t="shared" si="46"/>
        <v>127028.02735349994</v>
      </c>
      <c r="DX19">
        <f t="shared" si="47"/>
        <v>123458.18356866034</v>
      </c>
      <c r="DY19">
        <f t="shared" si="48"/>
        <v>115202.81873373683</v>
      </c>
      <c r="DZ19">
        <f t="shared" si="49"/>
        <v>118935.74639094083</v>
      </c>
      <c r="EA19">
        <f t="shared" si="50"/>
        <v>125686.01467528821</v>
      </c>
      <c r="EB19">
        <f t="shared" si="51"/>
        <v>129894.44644788389</v>
      </c>
      <c r="EC19" t="e">
        <f t="shared" si="52"/>
        <v>#DIV/0!</v>
      </c>
      <c r="ED19" t="e">
        <f t="shared" si="72"/>
        <v>#DIV/0!</v>
      </c>
    </row>
    <row r="20" spans="1:134" x14ac:dyDescent="0.25">
      <c r="A20" s="81" t="s">
        <v>44</v>
      </c>
      <c r="B20" s="76">
        <v>399.49000000000524</v>
      </c>
      <c r="C20" s="76">
        <v>6</v>
      </c>
      <c r="D20" s="76">
        <v>46.163530000000002</v>
      </c>
      <c r="E20" s="78">
        <v>491.2599999999893</v>
      </c>
      <c r="F20" s="76">
        <v>8</v>
      </c>
      <c r="G20" s="76">
        <v>56.93741</v>
      </c>
      <c r="H20" s="76">
        <v>148.29000000000815</v>
      </c>
      <c r="I20" s="76">
        <v>2</v>
      </c>
      <c r="J20" s="76">
        <v>16.963509999999999</v>
      </c>
      <c r="K20" s="77">
        <v>250.93999999999869</v>
      </c>
      <c r="L20" s="76">
        <v>5</v>
      </c>
      <c r="M20" s="76">
        <v>30.591798000000001</v>
      </c>
      <c r="N20" s="76">
        <v>757.62000000000626</v>
      </c>
      <c r="O20" s="76">
        <v>12</v>
      </c>
      <c r="P20" s="79">
        <v>86.147300000000001</v>
      </c>
      <c r="Q20" s="76">
        <v>106.5599999999904</v>
      </c>
      <c r="R20" s="76">
        <v>2</v>
      </c>
      <c r="S20" s="76">
        <v>13.66596</v>
      </c>
      <c r="T20" s="76">
        <v>568.95999999999913</v>
      </c>
      <c r="U20" s="76">
        <v>9</v>
      </c>
      <c r="V20" s="80">
        <v>67.050112599999906</v>
      </c>
      <c r="W20" s="79">
        <v>786.76000000000568</v>
      </c>
      <c r="X20" s="76">
        <v>18</v>
      </c>
      <c r="Y20" s="76">
        <v>92.781091000000004</v>
      </c>
      <c r="Z20" s="76">
        <v>1133.5899999999892</v>
      </c>
      <c r="AA20" s="76">
        <v>21</v>
      </c>
      <c r="AB20" s="76">
        <v>136594467.5</v>
      </c>
      <c r="AC20" s="76">
        <v>1666.6500000000087</v>
      </c>
      <c r="AD20" s="76">
        <v>31</v>
      </c>
      <c r="AE20" s="76">
        <v>209322330</v>
      </c>
      <c r="AF20" s="76">
        <v>1010.590000000002</v>
      </c>
      <c r="AG20" s="76">
        <v>17</v>
      </c>
      <c r="AH20" s="76">
        <v>133696230</v>
      </c>
      <c r="AI20" s="43">
        <v>882.94999999999527</v>
      </c>
      <c r="AJ20" s="44">
        <v>16</v>
      </c>
      <c r="AK20" s="44">
        <v>128780780</v>
      </c>
      <c r="AL20" s="45">
        <v>409.23999999999705</v>
      </c>
      <c r="AM20" s="45">
        <v>6</v>
      </c>
      <c r="AN20" s="45">
        <v>54942630</v>
      </c>
      <c r="AO20" s="37">
        <v>630.75000000000546</v>
      </c>
      <c r="AP20">
        <v>10</v>
      </c>
      <c r="AQ20">
        <v>87727770</v>
      </c>
      <c r="AR20">
        <v>334.57999999998901</v>
      </c>
      <c r="AS20">
        <v>5</v>
      </c>
      <c r="AT20">
        <v>46981480</v>
      </c>
      <c r="AU20">
        <v>264.52000000000862</v>
      </c>
      <c r="AV20">
        <v>4</v>
      </c>
      <c r="AW20">
        <v>38094590</v>
      </c>
      <c r="AX20" s="33">
        <v>395.20999999999549</v>
      </c>
      <c r="AY20" s="33">
        <v>7</v>
      </c>
      <c r="AZ20" s="33">
        <v>56847470</v>
      </c>
      <c r="BA20" s="33">
        <v>243.03000000000247</v>
      </c>
      <c r="BB20" s="33">
        <v>4</v>
      </c>
      <c r="BC20" s="33">
        <v>32797320</v>
      </c>
      <c r="BD20" s="34">
        <v>1395.0399999999991</v>
      </c>
      <c r="BE20" s="34">
        <v>27</v>
      </c>
      <c r="BF20" s="34">
        <v>206171700</v>
      </c>
      <c r="BG20" s="35">
        <v>64.1200000000008</v>
      </c>
      <c r="BH20" s="33">
        <v>1</v>
      </c>
      <c r="BI20" s="35">
        <v>9425640</v>
      </c>
      <c r="BJ20" s="36">
        <v>307.22999999999593</v>
      </c>
      <c r="BK20" s="36">
        <v>6</v>
      </c>
      <c r="BL20" s="36">
        <v>45942920</v>
      </c>
      <c r="BM20" s="33">
        <v>355.92999999999847</v>
      </c>
      <c r="BN20" s="33">
        <v>6</v>
      </c>
      <c r="BO20" s="33">
        <v>52361590</v>
      </c>
      <c r="BP20" s="33">
        <v>469.37000000001171</v>
      </c>
      <c r="BQ20" s="33">
        <v>8</v>
      </c>
      <c r="BR20" s="33">
        <v>67484430</v>
      </c>
      <c r="BS20" s="37">
        <v>389.15999999999258</v>
      </c>
      <c r="BT20">
        <v>8</v>
      </c>
      <c r="BU20">
        <v>59851660</v>
      </c>
      <c r="BV20">
        <v>89.240000000001601</v>
      </c>
      <c r="BW20">
        <v>2</v>
      </c>
      <c r="BX20">
        <v>14487820</v>
      </c>
      <c r="BY20" s="120"/>
      <c r="BZ20" s="120"/>
      <c r="CA20" s="120">
        <f t="shared" si="130"/>
        <v>46163530</v>
      </c>
      <c r="CB20" s="127">
        <f t="shared" si="131"/>
        <v>56937410</v>
      </c>
      <c r="CC20" s="127">
        <f t="shared" si="132"/>
        <v>16963510</v>
      </c>
      <c r="CD20" s="127">
        <f t="shared" si="133"/>
        <v>30591798</v>
      </c>
      <c r="CE20" s="127">
        <f t="shared" si="134"/>
        <v>86147300</v>
      </c>
      <c r="CF20" s="127">
        <f t="shared" si="135"/>
        <v>13665960</v>
      </c>
      <c r="CG20" s="127">
        <f t="shared" si="136"/>
        <v>67050112.599999905</v>
      </c>
      <c r="CH20" s="127">
        <f t="shared" si="137"/>
        <v>92781091</v>
      </c>
      <c r="CI20" s="120">
        <f t="shared" ref="CI20" si="341">AB20</f>
        <v>136594467.5</v>
      </c>
      <c r="CJ20" s="120">
        <f t="shared" ref="CJ20" si="342">AE20</f>
        <v>209322330</v>
      </c>
      <c r="CK20" s="120">
        <f t="shared" ref="CK20" si="343">AH20</f>
        <v>133696230</v>
      </c>
      <c r="CL20" s="120">
        <f t="shared" ref="CL20" si="344">AK20</f>
        <v>128780780</v>
      </c>
      <c r="CM20" s="120">
        <f t="shared" ref="CM20" si="345">AN20</f>
        <v>54942630</v>
      </c>
      <c r="CN20" s="120">
        <f t="shared" ref="CN20" si="346">AQ20</f>
        <v>87727770</v>
      </c>
      <c r="CO20" s="120">
        <f t="shared" si="328"/>
        <v>46981480</v>
      </c>
      <c r="CP20" s="120">
        <f t="shared" ref="CP20" si="347">AW20</f>
        <v>38094590</v>
      </c>
      <c r="CQ20" s="120">
        <f t="shared" ref="CQ20" si="348">AZ20</f>
        <v>56847470</v>
      </c>
      <c r="CR20" s="120">
        <f t="shared" ref="CR20" si="349">BC20</f>
        <v>32797320</v>
      </c>
      <c r="CS20" s="120">
        <f t="shared" ref="CS20" si="350">BF20</f>
        <v>206171700</v>
      </c>
      <c r="CT20" s="120">
        <f t="shared" ref="CT20" si="351">BI20</f>
        <v>9425640</v>
      </c>
      <c r="CU20" s="120">
        <f t="shared" ref="CU20" si="352">BL20</f>
        <v>45942920</v>
      </c>
      <c r="CV20" s="120">
        <f t="shared" ref="CV20" si="353">BO20</f>
        <v>52361590</v>
      </c>
      <c r="CW20" s="120">
        <f t="shared" ref="CW20" si="354">BR20</f>
        <v>67484430</v>
      </c>
      <c r="CX20" s="120">
        <f t="shared" ref="CX20" si="355">BU20</f>
        <v>59851660</v>
      </c>
      <c r="CY20">
        <f t="shared" ref="CY20" si="356">BX20</f>
        <v>14487820</v>
      </c>
      <c r="CZ20" s="120">
        <f t="shared" ref="CZ20" si="357">SUM(CB20:CM20)</f>
        <v>1027473619.0999999</v>
      </c>
      <c r="DA20" s="120">
        <f t="shared" ref="DA20" si="358">SUM(CN20:CY20)</f>
        <v>718174390</v>
      </c>
      <c r="DB20" s="134">
        <f t="shared" si="26"/>
        <v>1.8545282706183702E-2</v>
      </c>
      <c r="DC20" s="134">
        <f t="shared" si="27"/>
        <v>1.8965756618410129E-2</v>
      </c>
      <c r="DD20">
        <f t="shared" si="28"/>
        <v>0.69897112358862712</v>
      </c>
      <c r="DF20">
        <f t="shared" si="29"/>
        <v>115900.76537882433</v>
      </c>
      <c r="DG20">
        <f t="shared" si="30"/>
        <v>114394.1600917059</v>
      </c>
      <c r="DH20">
        <f t="shared" si="31"/>
        <v>121908.81485614154</v>
      </c>
      <c r="DI20">
        <f t="shared" si="32"/>
        <v>113707.79546474392</v>
      </c>
      <c r="DJ20">
        <f t="shared" si="33"/>
        <v>128246.62162163318</v>
      </c>
      <c r="DK20">
        <f t="shared" si="34"/>
        <v>117846.79520528685</v>
      </c>
      <c r="DL20">
        <f t="shared" si="35"/>
        <v>117928.07336417628</v>
      </c>
      <c r="DM20">
        <f t="shared" si="36"/>
        <v>120497.24106599503</v>
      </c>
      <c r="DN20">
        <f t="shared" si="37"/>
        <v>125594.65394653881</v>
      </c>
      <c r="DO20">
        <f t="shared" si="38"/>
        <v>132295.22358226357</v>
      </c>
      <c r="DP20">
        <f t="shared" si="39"/>
        <v>145852.856900165</v>
      </c>
      <c r="DQ20">
        <f t="shared" si="40"/>
        <v>134255.27807643532</v>
      </c>
      <c r="DR20">
        <f t="shared" si="41"/>
        <v>139084.85136741854</v>
      </c>
      <c r="DS20">
        <f t="shared" si="42"/>
        <v>140419.27192301257</v>
      </c>
      <c r="DT20">
        <f t="shared" si="43"/>
        <v>144014.02540450159</v>
      </c>
      <c r="DU20">
        <f t="shared" si="44"/>
        <v>143841.17304724234</v>
      </c>
      <c r="DV20">
        <f t="shared" si="45"/>
        <v>134951.73435378211</v>
      </c>
      <c r="DW20">
        <f t="shared" si="46"/>
        <v>147789.09565317133</v>
      </c>
      <c r="DX20">
        <f t="shared" si="47"/>
        <v>146999.99999999817</v>
      </c>
      <c r="DY20">
        <f t="shared" si="48"/>
        <v>149539.17260684376</v>
      </c>
      <c r="DZ20">
        <f t="shared" si="49"/>
        <v>147112.04450313328</v>
      </c>
      <c r="EA20">
        <f t="shared" si="50"/>
        <v>143776.61546327698</v>
      </c>
      <c r="EB20">
        <f t="shared" si="51"/>
        <v>153797.05005653496</v>
      </c>
      <c r="EC20">
        <f t="shared" si="52"/>
        <v>162346.70551321984</v>
      </c>
      <c r="ED20">
        <f t="shared" si="72"/>
        <v>1.4007388560600604</v>
      </c>
    </row>
    <row r="21" spans="1:134" x14ac:dyDescent="0.25">
      <c r="A21" s="81" t="s">
        <v>45</v>
      </c>
      <c r="W21" s="82"/>
      <c r="AI21" s="83"/>
      <c r="AJ21" s="14"/>
      <c r="AK21" s="14"/>
      <c r="AL21" s="84"/>
      <c r="AM21" s="84"/>
      <c r="AN21" s="84"/>
      <c r="AO21" s="37"/>
      <c r="BA21" s="33"/>
      <c r="BB21" s="33"/>
      <c r="BC21" s="33"/>
      <c r="BG21" s="35">
        <v>57.000000000000078</v>
      </c>
      <c r="BH21" s="33">
        <v>1</v>
      </c>
      <c r="BI21" s="35">
        <v>6498000</v>
      </c>
      <c r="BJ21" s="36"/>
      <c r="BK21" s="36"/>
      <c r="BL21" s="36"/>
      <c r="BM21" s="33">
        <v>4539.8000000000065</v>
      </c>
      <c r="BN21" s="33">
        <v>59</v>
      </c>
      <c r="BO21" s="33">
        <v>436750509</v>
      </c>
      <c r="BP21" s="33">
        <v>1141</v>
      </c>
      <c r="BQ21" s="33">
        <v>22</v>
      </c>
      <c r="BR21" s="33">
        <v>156605237</v>
      </c>
      <c r="BS21" s="37">
        <v>457.60000000001492</v>
      </c>
      <c r="BT21">
        <v>7</v>
      </c>
      <c r="BU21">
        <v>66039129</v>
      </c>
      <c r="BV21">
        <v>814.99999999999909</v>
      </c>
      <c r="BW21">
        <v>14</v>
      </c>
      <c r="BX21">
        <v>123231914</v>
      </c>
      <c r="BY21" s="120"/>
      <c r="BZ21" s="120"/>
      <c r="CA21" s="120">
        <f t="shared" si="130"/>
        <v>0</v>
      </c>
      <c r="CB21" s="127">
        <f t="shared" si="131"/>
        <v>0</v>
      </c>
      <c r="CC21" s="127">
        <f t="shared" si="132"/>
        <v>0</v>
      </c>
      <c r="CD21" s="127">
        <f t="shared" si="133"/>
        <v>0</v>
      </c>
      <c r="CE21" s="127">
        <f t="shared" si="134"/>
        <v>0</v>
      </c>
      <c r="CF21" s="127">
        <f t="shared" si="135"/>
        <v>0</v>
      </c>
      <c r="CG21" s="127">
        <f t="shared" si="136"/>
        <v>0</v>
      </c>
      <c r="CH21" s="127">
        <f t="shared" si="137"/>
        <v>0</v>
      </c>
      <c r="CI21" s="120">
        <f t="shared" ref="CI21" si="359">AB21</f>
        <v>0</v>
      </c>
      <c r="CJ21" s="120">
        <f t="shared" ref="CJ21" si="360">AE21</f>
        <v>0</v>
      </c>
      <c r="CK21" s="120">
        <f t="shared" ref="CK21" si="361">AH21</f>
        <v>0</v>
      </c>
      <c r="CL21" s="120">
        <f t="shared" ref="CL21" si="362">AK21</f>
        <v>0</v>
      </c>
      <c r="CM21" s="120">
        <f t="shared" ref="CM21" si="363">AN21</f>
        <v>0</v>
      </c>
      <c r="CN21" s="120">
        <f t="shared" ref="CN21" si="364">AQ21</f>
        <v>0</v>
      </c>
      <c r="CO21" s="120">
        <f t="shared" ref="CO21:CO23" si="365">AT21</f>
        <v>0</v>
      </c>
      <c r="CP21" s="120">
        <f t="shared" ref="CP21" si="366">AW21</f>
        <v>0</v>
      </c>
      <c r="CQ21" s="120">
        <f t="shared" ref="CQ21" si="367">AZ21</f>
        <v>0</v>
      </c>
      <c r="CR21" s="120">
        <f t="shared" ref="CR21" si="368">BC21</f>
        <v>0</v>
      </c>
      <c r="CS21" s="120">
        <f t="shared" ref="CS21" si="369">BF21</f>
        <v>0</v>
      </c>
      <c r="CT21" s="120">
        <f t="shared" ref="CT21" si="370">BI21</f>
        <v>6498000</v>
      </c>
      <c r="CU21" s="120">
        <f t="shared" ref="CU21" si="371">BL21</f>
        <v>0</v>
      </c>
      <c r="CV21" s="120">
        <f t="shared" ref="CV21" si="372">BO21</f>
        <v>436750509</v>
      </c>
      <c r="CW21" s="120">
        <f t="shared" ref="CW21" si="373">BR21</f>
        <v>156605237</v>
      </c>
      <c r="CX21" s="120">
        <f t="shared" ref="CX21" si="374">BU21</f>
        <v>66039129</v>
      </c>
      <c r="CY21">
        <f t="shared" ref="CY21" si="375">BX21</f>
        <v>123231914</v>
      </c>
      <c r="CZ21" s="120">
        <f t="shared" ref="CZ21" si="376">SUM(CB21:CM21)</f>
        <v>0</v>
      </c>
      <c r="DA21" s="120">
        <f t="shared" ref="DA21" si="377">SUM(CN21:CY21)</f>
        <v>789124789</v>
      </c>
      <c r="DB21" s="134">
        <f t="shared" si="26"/>
        <v>0</v>
      </c>
      <c r="DC21" s="134">
        <f t="shared" si="27"/>
        <v>2.0839435237628354E-2</v>
      </c>
      <c r="DD21" t="e">
        <f t="shared" si="28"/>
        <v>#DIV/0!</v>
      </c>
      <c r="DF21" t="e">
        <f t="shared" si="29"/>
        <v>#DIV/0!</v>
      </c>
      <c r="DG21" t="e">
        <f t="shared" si="30"/>
        <v>#DIV/0!</v>
      </c>
      <c r="DH21" t="e">
        <f t="shared" si="31"/>
        <v>#DIV/0!</v>
      </c>
      <c r="DI21" t="e">
        <f t="shared" si="32"/>
        <v>#DIV/0!</v>
      </c>
      <c r="DJ21" t="e">
        <f t="shared" si="33"/>
        <v>#DIV/0!</v>
      </c>
      <c r="DK21" t="e">
        <f t="shared" si="34"/>
        <v>#DIV/0!</v>
      </c>
      <c r="DL21" t="e">
        <f t="shared" si="35"/>
        <v>#DIV/0!</v>
      </c>
      <c r="DM21" t="e">
        <f t="shared" si="36"/>
        <v>#DIV/0!</v>
      </c>
      <c r="DN21" t="e">
        <f t="shared" si="37"/>
        <v>#DIV/0!</v>
      </c>
      <c r="DO21" t="e">
        <f t="shared" si="38"/>
        <v>#DIV/0!</v>
      </c>
      <c r="DP21" t="e">
        <f t="shared" si="39"/>
        <v>#DIV/0!</v>
      </c>
      <c r="DQ21" t="e">
        <f t="shared" si="40"/>
        <v>#DIV/0!</v>
      </c>
      <c r="DR21" t="e">
        <f t="shared" si="41"/>
        <v>#DIV/0!</v>
      </c>
      <c r="DS21" t="e">
        <f t="shared" si="42"/>
        <v>#DIV/0!</v>
      </c>
      <c r="DT21" t="e">
        <f t="shared" si="43"/>
        <v>#DIV/0!</v>
      </c>
      <c r="DU21" t="e">
        <f t="shared" si="44"/>
        <v>#DIV/0!</v>
      </c>
      <c r="DV21" t="e">
        <f t="shared" si="45"/>
        <v>#DIV/0!</v>
      </c>
      <c r="DW21" t="e">
        <f t="shared" si="46"/>
        <v>#DIV/0!</v>
      </c>
      <c r="DX21">
        <f t="shared" si="47"/>
        <v>113999.99999999984</v>
      </c>
      <c r="DY21" t="e">
        <f t="shared" si="48"/>
        <v>#DIV/0!</v>
      </c>
      <c r="DZ21">
        <f t="shared" si="49"/>
        <v>96204.790739680029</v>
      </c>
      <c r="EA21">
        <f t="shared" si="50"/>
        <v>137252.61787905346</v>
      </c>
      <c r="EB21">
        <f t="shared" si="51"/>
        <v>144316.2784090862</v>
      </c>
      <c r="EC21">
        <f t="shared" si="52"/>
        <v>151204.80245398791</v>
      </c>
      <c r="ED21" t="e">
        <f t="shared" si="72"/>
        <v>#DIV/0!</v>
      </c>
    </row>
    <row r="22" spans="1:134" x14ac:dyDescent="0.25">
      <c r="A22" s="112" t="s">
        <v>46</v>
      </c>
      <c r="B22" s="46">
        <v>674.65999999999963</v>
      </c>
      <c r="C22" s="46">
        <v>14</v>
      </c>
      <c r="D22" s="46">
        <v>77.479605000000006</v>
      </c>
      <c r="E22" s="48">
        <v>413.03999999999769</v>
      </c>
      <c r="F22" s="46">
        <v>8</v>
      </c>
      <c r="G22" s="46">
        <v>42.795610000000003</v>
      </c>
      <c r="H22" s="46">
        <v>112.09000000000788</v>
      </c>
      <c r="I22" s="46">
        <v>2</v>
      </c>
      <c r="J22" s="46">
        <v>11.62318</v>
      </c>
      <c r="K22" s="47">
        <v>538.42999999999302</v>
      </c>
      <c r="L22" s="46">
        <v>10</v>
      </c>
      <c r="M22" s="46">
        <v>64.102188999999996</v>
      </c>
      <c r="N22" s="46">
        <v>872.4799999999982</v>
      </c>
      <c r="O22" s="46">
        <v>8</v>
      </c>
      <c r="P22" s="49">
        <v>39.649679999999996</v>
      </c>
      <c r="Q22" s="46">
        <v>364.20000000000391</v>
      </c>
      <c r="R22" s="46">
        <v>10</v>
      </c>
      <c r="S22" s="46">
        <v>56.367140999999997</v>
      </c>
      <c r="T22" s="46">
        <v>1074.8899999999967</v>
      </c>
      <c r="U22" s="46">
        <v>22</v>
      </c>
      <c r="V22" s="50">
        <v>115.41908272000003</v>
      </c>
      <c r="W22" s="49">
        <v>1083.1600000000026</v>
      </c>
      <c r="X22" s="46">
        <v>18</v>
      </c>
      <c r="Y22" s="46">
        <v>113.136768</v>
      </c>
      <c r="Z22" s="46">
        <v>972.81999999999607</v>
      </c>
      <c r="AA22" s="46">
        <v>22</v>
      </c>
      <c r="AB22" s="46">
        <v>108839820</v>
      </c>
      <c r="AC22" s="46">
        <v>2424.4500000000089</v>
      </c>
      <c r="AD22" s="46">
        <v>47</v>
      </c>
      <c r="AE22" s="46">
        <v>264162320</v>
      </c>
      <c r="AF22" s="46">
        <v>802.86999999999534</v>
      </c>
      <c r="AG22" s="46">
        <v>15</v>
      </c>
      <c r="AH22" s="46">
        <v>90506060</v>
      </c>
      <c r="AI22" s="43">
        <v>48.930000000007567</v>
      </c>
      <c r="AJ22" s="44">
        <v>3</v>
      </c>
      <c r="AK22" s="44">
        <v>9521840</v>
      </c>
      <c r="AL22" s="45">
        <v>439.80999999998494</v>
      </c>
      <c r="AM22" s="45">
        <v>8</v>
      </c>
      <c r="AN22" s="45">
        <v>54607600.829999924</v>
      </c>
      <c r="AO22" s="37">
        <v>110.18000000000757</v>
      </c>
      <c r="AP22">
        <v>2</v>
      </c>
      <c r="AQ22">
        <v>15699800</v>
      </c>
      <c r="AR22">
        <v>0.28999999999177817</v>
      </c>
      <c r="AS22">
        <v>0</v>
      </c>
      <c r="AU22">
        <v>161.03000000001157</v>
      </c>
      <c r="AV22">
        <v>3</v>
      </c>
      <c r="AW22">
        <v>21297530</v>
      </c>
      <c r="AX22" s="33">
        <v>95.279999999989741</v>
      </c>
      <c r="AY22" s="33">
        <v>2</v>
      </c>
      <c r="AZ22" s="33">
        <v>13575750</v>
      </c>
      <c r="BA22" s="33">
        <v>934.35000000000036</v>
      </c>
      <c r="BB22" s="33">
        <v>19</v>
      </c>
      <c r="BC22" s="33">
        <v>128044535</v>
      </c>
      <c r="BD22" s="34">
        <v>850.4900000000107</v>
      </c>
      <c r="BE22" s="34">
        <v>15</v>
      </c>
      <c r="BF22" s="34">
        <v>115824875</v>
      </c>
      <c r="BG22" s="35">
        <v>63.710000000002765</v>
      </c>
      <c r="BH22" s="33">
        <v>2</v>
      </c>
      <c r="BI22" s="35">
        <v>10098050</v>
      </c>
      <c r="BJ22" s="36">
        <v>347.31999999999789</v>
      </c>
      <c r="BK22" s="36">
        <v>7</v>
      </c>
      <c r="BL22" s="36">
        <v>49920700</v>
      </c>
      <c r="BM22" s="33">
        <v>203.92000000000007</v>
      </c>
      <c r="BN22" s="33">
        <v>5</v>
      </c>
      <c r="BO22" s="33">
        <v>29295800</v>
      </c>
      <c r="BP22" s="33">
        <v>168.51000000000204</v>
      </c>
      <c r="BQ22" s="33">
        <v>3</v>
      </c>
      <c r="BR22" s="33">
        <v>22128840</v>
      </c>
      <c r="BS22" s="37">
        <v>388.91999999998734</v>
      </c>
      <c r="BT22">
        <v>6</v>
      </c>
      <c r="BU22">
        <v>52440240</v>
      </c>
      <c r="BV22">
        <v>194.7599999999984</v>
      </c>
      <c r="BW22">
        <v>4</v>
      </c>
      <c r="BX22">
        <v>28521800</v>
      </c>
      <c r="BY22" s="120"/>
      <c r="BZ22" s="120"/>
      <c r="CA22" s="120">
        <f t="shared" si="130"/>
        <v>77479605</v>
      </c>
      <c r="CB22" s="127">
        <f t="shared" si="131"/>
        <v>42795610</v>
      </c>
      <c r="CC22" s="127">
        <f t="shared" si="132"/>
        <v>11623180</v>
      </c>
      <c r="CD22" s="127">
        <f t="shared" si="133"/>
        <v>64102188.999999993</v>
      </c>
      <c r="CE22" s="127">
        <f t="shared" si="134"/>
        <v>39649680</v>
      </c>
      <c r="CF22" s="127">
        <f t="shared" si="135"/>
        <v>56367141</v>
      </c>
      <c r="CG22" s="127">
        <f t="shared" si="136"/>
        <v>115419082.72000003</v>
      </c>
      <c r="CH22" s="127">
        <f t="shared" si="137"/>
        <v>113136768</v>
      </c>
      <c r="CI22" s="120">
        <f t="shared" ref="CI22" si="378">AB22</f>
        <v>108839820</v>
      </c>
      <c r="CJ22" s="120">
        <f t="shared" ref="CJ22" si="379">AE22</f>
        <v>264162320</v>
      </c>
      <c r="CK22" s="120">
        <f t="shared" ref="CK22" si="380">AH22</f>
        <v>90506060</v>
      </c>
      <c r="CL22" s="120">
        <f t="shared" ref="CL22" si="381">AK22</f>
        <v>9521840</v>
      </c>
      <c r="CM22" s="120">
        <f t="shared" ref="CM22" si="382">AN22</f>
        <v>54607600.829999924</v>
      </c>
      <c r="CN22" s="120">
        <f t="shared" ref="CN22" si="383">AQ22</f>
        <v>15699800</v>
      </c>
      <c r="CO22" s="120">
        <f t="shared" si="365"/>
        <v>0</v>
      </c>
      <c r="CP22" s="120">
        <f t="shared" ref="CP22" si="384">AW22</f>
        <v>21297530</v>
      </c>
      <c r="CQ22" s="120">
        <f t="shared" ref="CQ22" si="385">AZ22</f>
        <v>13575750</v>
      </c>
      <c r="CR22" s="120">
        <f t="shared" ref="CR22" si="386">BC22</f>
        <v>128044535</v>
      </c>
      <c r="CS22" s="120">
        <f t="shared" ref="CS22" si="387">BF22</f>
        <v>115824875</v>
      </c>
      <c r="CT22" s="120">
        <f t="shared" ref="CT22" si="388">BI22</f>
        <v>10098050</v>
      </c>
      <c r="CU22" s="120">
        <f t="shared" ref="CU22" si="389">BL22</f>
        <v>49920700</v>
      </c>
      <c r="CV22" s="120">
        <f t="shared" ref="CV22" si="390">BO22</f>
        <v>29295800</v>
      </c>
      <c r="CW22" s="120">
        <f t="shared" ref="CW22" si="391">BR22</f>
        <v>22128840</v>
      </c>
      <c r="CX22" s="120">
        <f t="shared" ref="CX22" si="392">BU22</f>
        <v>52440240</v>
      </c>
      <c r="CY22">
        <f t="shared" ref="CY22" si="393">BX22</f>
        <v>28521800</v>
      </c>
      <c r="CZ22" s="120">
        <f t="shared" ref="CZ22" si="394">SUM(CB22:CM22)</f>
        <v>970731291.54999995</v>
      </c>
      <c r="DA22" s="120">
        <f t="shared" ref="DA22" si="395">SUM(CN22:CY22)</f>
        <v>486847920</v>
      </c>
      <c r="DB22" s="134">
        <f t="shared" si="26"/>
        <v>1.7521117719112429E-2</v>
      </c>
      <c r="DC22" s="134">
        <f t="shared" si="27"/>
        <v>1.2856820417808557E-2</v>
      </c>
      <c r="DD22">
        <f t="shared" si="28"/>
        <v>0.50152696656417994</v>
      </c>
      <c r="DF22">
        <f t="shared" si="29"/>
        <v>103611.29672670986</v>
      </c>
      <c r="DG22">
        <f t="shared" si="30"/>
        <v>103695.06646444093</v>
      </c>
      <c r="DH22">
        <f t="shared" si="31"/>
        <v>119053.89558531439</v>
      </c>
      <c r="DI22">
        <f t="shared" si="32"/>
        <v>45444.801026957735</v>
      </c>
      <c r="DJ22">
        <f t="shared" si="33"/>
        <v>154769.74464579736</v>
      </c>
      <c r="DK22">
        <f t="shared" si="34"/>
        <v>107377.57604964265</v>
      </c>
      <c r="DL22">
        <f t="shared" si="35"/>
        <v>104450.6517965949</v>
      </c>
      <c r="DM22">
        <f t="shared" si="36"/>
        <v>111880.73847166017</v>
      </c>
      <c r="DN22">
        <f t="shared" si="37"/>
        <v>108957.62750314464</v>
      </c>
      <c r="DO22">
        <f t="shared" si="38"/>
        <v>112728.16271625609</v>
      </c>
      <c r="DP22">
        <f t="shared" si="39"/>
        <v>194601.26711625847</v>
      </c>
      <c r="DQ22">
        <f t="shared" si="40"/>
        <v>124161.79902685658</v>
      </c>
      <c r="DR22">
        <f t="shared" si="41"/>
        <v>142492.28535123364</v>
      </c>
      <c r="DS22">
        <f t="shared" si="42"/>
        <v>0</v>
      </c>
      <c r="DT22">
        <f t="shared" si="43"/>
        <v>132258.15065514791</v>
      </c>
      <c r="DU22">
        <f t="shared" si="44"/>
        <v>142482.68261966269</v>
      </c>
      <c r="DV22">
        <f t="shared" si="45"/>
        <v>137041.29608818959</v>
      </c>
      <c r="DW22">
        <f t="shared" si="46"/>
        <v>136186.05157026954</v>
      </c>
      <c r="DX22">
        <f t="shared" si="47"/>
        <v>158500.23544183897</v>
      </c>
      <c r="DY22">
        <f t="shared" si="48"/>
        <v>143731.14131060781</v>
      </c>
      <c r="DZ22">
        <f t="shared" si="49"/>
        <v>143663.20125539423</v>
      </c>
      <c r="EA22">
        <f t="shared" si="50"/>
        <v>131320.63379027793</v>
      </c>
      <c r="EB22">
        <f t="shared" si="51"/>
        <v>134835.54458500902</v>
      </c>
      <c r="EC22">
        <f t="shared" si="52"/>
        <v>146445.88211131768</v>
      </c>
      <c r="ED22">
        <f t="shared" si="72"/>
        <v>1.4134161692579756</v>
      </c>
    </row>
    <row r="23" spans="1:134" x14ac:dyDescent="0.25">
      <c r="A23" s="112" t="s">
        <v>47</v>
      </c>
      <c r="B23" s="46"/>
      <c r="C23" s="46"/>
      <c r="D23" s="46"/>
      <c r="E23" s="46"/>
      <c r="F23" s="46"/>
      <c r="G23" s="46"/>
      <c r="H23" s="46">
        <v>0</v>
      </c>
      <c r="I23" s="46">
        <v>0</v>
      </c>
      <c r="J23" s="46">
        <v>0</v>
      </c>
      <c r="K23" s="46"/>
      <c r="L23" s="46"/>
      <c r="M23" s="46"/>
      <c r="N23" s="46"/>
      <c r="O23" s="46"/>
      <c r="P23" s="46"/>
      <c r="Q23" s="46">
        <v>4687.22</v>
      </c>
      <c r="R23" s="46">
        <v>116</v>
      </c>
      <c r="S23" s="46">
        <v>388.43486150000001</v>
      </c>
      <c r="T23" s="46">
        <v>0</v>
      </c>
      <c r="U23" s="46">
        <v>0</v>
      </c>
      <c r="V23" s="50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3">
        <v>0</v>
      </c>
      <c r="AJ23" s="44">
        <v>0</v>
      </c>
      <c r="AK23" s="44">
        <v>0</v>
      </c>
      <c r="AL23" s="45">
        <v>0</v>
      </c>
      <c r="AM23" s="45">
        <v>0</v>
      </c>
      <c r="AN23" s="45">
        <v>0</v>
      </c>
      <c r="AO23" s="37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33"/>
      <c r="AY23" s="33"/>
      <c r="AZ23" s="33"/>
      <c r="BA23" s="33">
        <v>0</v>
      </c>
      <c r="BB23" s="33">
        <v>0</v>
      </c>
      <c r="BC23" s="33">
        <v>0</v>
      </c>
      <c r="BD23" s="52">
        <v>0</v>
      </c>
      <c r="BE23" s="52">
        <v>0</v>
      </c>
      <c r="BF23" s="52">
        <v>0</v>
      </c>
      <c r="BG23" s="35">
        <v>0</v>
      </c>
      <c r="BH23" s="33">
        <v>0</v>
      </c>
      <c r="BI23" s="35">
        <v>0</v>
      </c>
      <c r="BJ23" s="36"/>
      <c r="BK23" s="36"/>
      <c r="BL23" s="36"/>
      <c r="BM23" s="33"/>
      <c r="BN23" s="33"/>
      <c r="BO23" s="33"/>
      <c r="BP23" s="33"/>
      <c r="BQ23" s="33"/>
      <c r="BR23" s="33"/>
      <c r="BS23" s="37"/>
      <c r="BV23">
        <v>0</v>
      </c>
      <c r="BW23">
        <v>0</v>
      </c>
      <c r="BX23">
        <v>0</v>
      </c>
      <c r="BY23" s="120"/>
      <c r="BZ23" s="120"/>
      <c r="CA23" s="120">
        <f t="shared" si="130"/>
        <v>0</v>
      </c>
      <c r="CB23" s="127">
        <f t="shared" si="131"/>
        <v>0</v>
      </c>
      <c r="CC23" s="127">
        <f t="shared" si="132"/>
        <v>0</v>
      </c>
      <c r="CD23" s="127">
        <f t="shared" si="133"/>
        <v>0</v>
      </c>
      <c r="CE23" s="127">
        <f t="shared" si="134"/>
        <v>0</v>
      </c>
      <c r="CF23" s="127">
        <f t="shared" si="135"/>
        <v>388434861.5</v>
      </c>
      <c r="CG23" s="127">
        <f t="shared" si="136"/>
        <v>0</v>
      </c>
      <c r="CH23" s="127">
        <f t="shared" si="137"/>
        <v>0</v>
      </c>
      <c r="CI23" s="120">
        <f t="shared" ref="CI23" si="396">AB23</f>
        <v>0</v>
      </c>
      <c r="CJ23" s="120">
        <f t="shared" ref="CJ23" si="397">AE23</f>
        <v>0</v>
      </c>
      <c r="CK23" s="120">
        <f t="shared" ref="CK23" si="398">AH23</f>
        <v>0</v>
      </c>
      <c r="CL23" s="120">
        <f t="shared" ref="CL23" si="399">AK23</f>
        <v>0</v>
      </c>
      <c r="CM23" s="120">
        <f t="shared" ref="CM23" si="400">AN23</f>
        <v>0</v>
      </c>
      <c r="CN23" s="120">
        <f t="shared" ref="CN23" si="401">AQ23</f>
        <v>0</v>
      </c>
      <c r="CO23" s="120">
        <f t="shared" si="365"/>
        <v>0</v>
      </c>
      <c r="CP23" s="120">
        <f t="shared" ref="CP23" si="402">AW23</f>
        <v>0</v>
      </c>
      <c r="CQ23" s="120">
        <f t="shared" ref="CQ23" si="403">AZ23</f>
        <v>0</v>
      </c>
      <c r="CR23" s="120">
        <f t="shared" ref="CR23" si="404">BC23</f>
        <v>0</v>
      </c>
      <c r="CS23" s="120">
        <f t="shared" ref="CS23" si="405">BF23</f>
        <v>0</v>
      </c>
      <c r="CT23" s="120">
        <f t="shared" ref="CT23" si="406">BI23</f>
        <v>0</v>
      </c>
      <c r="CU23" s="120">
        <f t="shared" ref="CU23" si="407">BL23</f>
        <v>0</v>
      </c>
      <c r="CV23" s="120">
        <f t="shared" ref="CV23" si="408">BO23</f>
        <v>0</v>
      </c>
      <c r="CW23" s="120">
        <f t="shared" ref="CW23" si="409">BR23</f>
        <v>0</v>
      </c>
      <c r="CX23" s="120">
        <f t="shared" ref="CX23" si="410">BU23</f>
        <v>0</v>
      </c>
      <c r="CY23">
        <f t="shared" ref="CY23" si="411">BX23</f>
        <v>0</v>
      </c>
      <c r="CZ23" s="120">
        <f t="shared" ref="CZ23" si="412">SUM(CB23:CM23)</f>
        <v>388434861.5</v>
      </c>
      <c r="DA23" s="120">
        <f t="shared" ref="DA23" si="413">SUM(CN23:CY23)</f>
        <v>0</v>
      </c>
      <c r="DB23" s="134">
        <f t="shared" si="26"/>
        <v>7.0110163273726942E-3</v>
      </c>
      <c r="DC23" s="134">
        <f t="shared" si="27"/>
        <v>0</v>
      </c>
      <c r="DD23">
        <f t="shared" si="28"/>
        <v>0</v>
      </c>
      <c r="DF23" t="e">
        <f t="shared" si="29"/>
        <v>#DIV/0!</v>
      </c>
      <c r="DG23" t="e">
        <f t="shared" si="30"/>
        <v>#DIV/0!</v>
      </c>
      <c r="DH23" t="e">
        <f t="shared" si="31"/>
        <v>#DIV/0!</v>
      </c>
      <c r="DI23" t="e">
        <f t="shared" si="32"/>
        <v>#DIV/0!</v>
      </c>
      <c r="DJ23">
        <f t="shared" si="33"/>
        <v>82871.053950956004</v>
      </c>
      <c r="DK23" t="e">
        <f t="shared" si="34"/>
        <v>#DIV/0!</v>
      </c>
      <c r="DL23" t="e">
        <f t="shared" si="35"/>
        <v>#DIV/0!</v>
      </c>
      <c r="DM23" t="e">
        <f t="shared" si="36"/>
        <v>#DIV/0!</v>
      </c>
      <c r="DN23" t="e">
        <f t="shared" si="37"/>
        <v>#DIV/0!</v>
      </c>
      <c r="DO23" t="e">
        <f t="shared" si="38"/>
        <v>#DIV/0!</v>
      </c>
      <c r="DP23" t="e">
        <f t="shared" si="39"/>
        <v>#DIV/0!</v>
      </c>
      <c r="DQ23" t="e">
        <f t="shared" si="40"/>
        <v>#DIV/0!</v>
      </c>
      <c r="DR23" t="e">
        <f t="shared" si="41"/>
        <v>#DIV/0!</v>
      </c>
      <c r="DS23" t="e">
        <f t="shared" si="42"/>
        <v>#DIV/0!</v>
      </c>
      <c r="DT23" t="e">
        <f t="shared" si="43"/>
        <v>#DIV/0!</v>
      </c>
      <c r="DU23" t="e">
        <f t="shared" si="44"/>
        <v>#DIV/0!</v>
      </c>
      <c r="DV23" t="e">
        <f t="shared" si="45"/>
        <v>#DIV/0!</v>
      </c>
      <c r="DW23" t="e">
        <f t="shared" si="46"/>
        <v>#DIV/0!</v>
      </c>
      <c r="DX23" t="e">
        <f t="shared" si="47"/>
        <v>#DIV/0!</v>
      </c>
      <c r="DY23" t="e">
        <f t="shared" si="48"/>
        <v>#DIV/0!</v>
      </c>
      <c r="DZ23" t="e">
        <f t="shared" si="49"/>
        <v>#DIV/0!</v>
      </c>
      <c r="EA23" t="e">
        <f t="shared" si="50"/>
        <v>#DIV/0!</v>
      </c>
      <c r="EB23" t="e">
        <f t="shared" si="51"/>
        <v>#DIV/0!</v>
      </c>
      <c r="EC23" t="e">
        <f t="shared" si="52"/>
        <v>#DIV/0!</v>
      </c>
      <c r="ED23" t="e">
        <f t="shared" si="72"/>
        <v>#DIV/0!</v>
      </c>
    </row>
    <row r="24" spans="1:134" x14ac:dyDescent="0.25">
      <c r="A24" s="112" t="s">
        <v>48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 t="e">
        <v>#N/A</v>
      </c>
      <c r="R24" s="46" t="e">
        <v>#N/A</v>
      </c>
      <c r="S24" s="46" t="e">
        <v>#N/A</v>
      </c>
      <c r="T24" s="46">
        <v>4348.3100000000013</v>
      </c>
      <c r="U24" s="46">
        <v>79</v>
      </c>
      <c r="V24" s="50">
        <v>133.032422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C24" s="46">
        <v>0</v>
      </c>
      <c r="AD24" s="46">
        <v>0</v>
      </c>
      <c r="AE24" s="46">
        <v>0</v>
      </c>
      <c r="AF24" s="46">
        <v>0</v>
      </c>
      <c r="AG24" s="46">
        <v>0</v>
      </c>
      <c r="AH24" s="46">
        <v>0</v>
      </c>
      <c r="AI24" s="43">
        <v>0</v>
      </c>
      <c r="AJ24" s="44">
        <v>0</v>
      </c>
      <c r="AK24" s="44">
        <v>0</v>
      </c>
      <c r="AL24" s="45">
        <v>0</v>
      </c>
      <c r="AM24" s="45">
        <v>0</v>
      </c>
      <c r="AN24" s="45">
        <v>0</v>
      </c>
      <c r="AO24" s="37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33"/>
      <c r="AY24" s="33"/>
      <c r="AZ24" s="33"/>
      <c r="BA24" s="33">
        <v>0</v>
      </c>
      <c r="BB24" s="33">
        <v>0</v>
      </c>
      <c r="BC24" s="33">
        <v>0</v>
      </c>
      <c r="BD24" s="52">
        <v>0</v>
      </c>
      <c r="BE24" s="52">
        <v>0</v>
      </c>
      <c r="BF24" s="52">
        <v>0</v>
      </c>
      <c r="BG24" s="35">
        <v>0</v>
      </c>
      <c r="BH24" s="33">
        <v>0</v>
      </c>
      <c r="BI24" s="35">
        <v>0</v>
      </c>
      <c r="BJ24" s="36"/>
      <c r="BK24" s="36"/>
      <c r="BL24" s="36"/>
      <c r="BM24" s="33"/>
      <c r="BN24" s="33"/>
      <c r="BO24" s="33"/>
      <c r="BP24" s="33"/>
      <c r="BQ24" s="33"/>
      <c r="BR24" s="33"/>
      <c r="BS24" s="37"/>
      <c r="BV24">
        <v>0</v>
      </c>
      <c r="BW24">
        <v>0</v>
      </c>
      <c r="BX24">
        <v>0</v>
      </c>
      <c r="BY24" s="120"/>
      <c r="BZ24" s="120"/>
      <c r="CA24" s="120">
        <f t="shared" si="130"/>
        <v>0</v>
      </c>
      <c r="CB24" s="127">
        <f t="shared" si="131"/>
        <v>0</v>
      </c>
      <c r="CC24" s="127">
        <f t="shared" si="132"/>
        <v>0</v>
      </c>
      <c r="CD24" s="127">
        <f t="shared" si="133"/>
        <v>0</v>
      </c>
      <c r="CE24" s="127">
        <f t="shared" si="134"/>
        <v>0</v>
      </c>
      <c r="CF24" s="127"/>
      <c r="CG24" s="127">
        <f t="shared" si="136"/>
        <v>133032422</v>
      </c>
      <c r="CH24" s="127">
        <f t="shared" si="137"/>
        <v>0</v>
      </c>
      <c r="CI24" s="120">
        <f t="shared" ref="CI24" si="414">AB24</f>
        <v>0</v>
      </c>
      <c r="CJ24" s="120">
        <f t="shared" ref="CJ24" si="415">AE24</f>
        <v>0</v>
      </c>
      <c r="CK24" s="120">
        <f t="shared" ref="CK24" si="416">AH24</f>
        <v>0</v>
      </c>
      <c r="CL24" s="120">
        <f t="shared" ref="CL24" si="417">AK24</f>
        <v>0</v>
      </c>
      <c r="CM24" s="120">
        <f t="shared" ref="CM24" si="418">AN24</f>
        <v>0</v>
      </c>
      <c r="CN24" s="120">
        <f t="shared" ref="CN24" si="419">AQ24</f>
        <v>0</v>
      </c>
      <c r="CO24" s="120">
        <f t="shared" ref="CO24:CO26" si="420">AT24</f>
        <v>0</v>
      </c>
      <c r="CP24" s="120">
        <f t="shared" ref="CP24" si="421">AW24</f>
        <v>0</v>
      </c>
      <c r="CQ24" s="120">
        <f t="shared" ref="CQ24" si="422">AZ24</f>
        <v>0</v>
      </c>
      <c r="CR24" s="120">
        <f t="shared" ref="CR24" si="423">BC24</f>
        <v>0</v>
      </c>
      <c r="CS24" s="120">
        <f t="shared" ref="CS24" si="424">BF24</f>
        <v>0</v>
      </c>
      <c r="CT24" s="120">
        <f t="shared" ref="CT24" si="425">BI24</f>
        <v>0</v>
      </c>
      <c r="CU24" s="120">
        <f t="shared" ref="CU24" si="426">BL24</f>
        <v>0</v>
      </c>
      <c r="CV24" s="120">
        <f t="shared" ref="CV24" si="427">BO24</f>
        <v>0</v>
      </c>
      <c r="CW24" s="120">
        <f t="shared" ref="CW24" si="428">BR24</f>
        <v>0</v>
      </c>
      <c r="CX24" s="120">
        <f t="shared" ref="CX24" si="429">BU24</f>
        <v>0</v>
      </c>
      <c r="CY24">
        <f t="shared" ref="CY24" si="430">BX24</f>
        <v>0</v>
      </c>
      <c r="CZ24" s="120">
        <f t="shared" ref="CZ24" si="431">SUM(CB24:CM24)</f>
        <v>133032422</v>
      </c>
      <c r="DA24" s="120">
        <f t="shared" ref="DA24" si="432">SUM(CN24:CY24)</f>
        <v>0</v>
      </c>
      <c r="DB24" s="134">
        <f t="shared" si="26"/>
        <v>2.4011554449829792E-3</v>
      </c>
      <c r="DC24" s="134">
        <f t="shared" si="27"/>
        <v>0</v>
      </c>
      <c r="DD24">
        <f t="shared" si="28"/>
        <v>0</v>
      </c>
      <c r="DF24" t="e">
        <f t="shared" si="29"/>
        <v>#DIV/0!</v>
      </c>
      <c r="DG24" t="e">
        <f t="shared" si="30"/>
        <v>#DIV/0!</v>
      </c>
      <c r="DH24" t="e">
        <f t="shared" si="31"/>
        <v>#DIV/0!</v>
      </c>
      <c r="DI24" t="e">
        <f t="shared" si="32"/>
        <v>#DIV/0!</v>
      </c>
      <c r="DJ24" t="e">
        <f t="shared" si="33"/>
        <v>#N/A</v>
      </c>
      <c r="DK24">
        <f t="shared" si="34"/>
        <v>30594.051942018843</v>
      </c>
      <c r="DL24" t="e">
        <f t="shared" si="35"/>
        <v>#DIV/0!</v>
      </c>
      <c r="DM24" t="e">
        <f t="shared" si="36"/>
        <v>#DIV/0!</v>
      </c>
      <c r="DN24" t="e">
        <f t="shared" si="37"/>
        <v>#DIV/0!</v>
      </c>
      <c r="DO24" t="e">
        <f t="shared" si="38"/>
        <v>#DIV/0!</v>
      </c>
      <c r="DP24" t="e">
        <f t="shared" si="39"/>
        <v>#DIV/0!</v>
      </c>
      <c r="DQ24" t="e">
        <f t="shared" si="40"/>
        <v>#DIV/0!</v>
      </c>
      <c r="DR24" t="e">
        <f t="shared" si="41"/>
        <v>#DIV/0!</v>
      </c>
      <c r="DS24" t="e">
        <f t="shared" si="42"/>
        <v>#DIV/0!</v>
      </c>
      <c r="DT24" t="e">
        <f t="shared" si="43"/>
        <v>#DIV/0!</v>
      </c>
      <c r="DU24" t="e">
        <f t="shared" si="44"/>
        <v>#DIV/0!</v>
      </c>
      <c r="DV24" t="e">
        <f t="shared" si="45"/>
        <v>#DIV/0!</v>
      </c>
      <c r="DW24" t="e">
        <f t="shared" si="46"/>
        <v>#DIV/0!</v>
      </c>
      <c r="DX24" t="e">
        <f t="shared" si="47"/>
        <v>#DIV/0!</v>
      </c>
      <c r="DY24" t="e">
        <f t="shared" si="48"/>
        <v>#DIV/0!</v>
      </c>
      <c r="DZ24" t="e">
        <f t="shared" si="49"/>
        <v>#DIV/0!</v>
      </c>
      <c r="EA24" t="e">
        <f t="shared" si="50"/>
        <v>#DIV/0!</v>
      </c>
      <c r="EB24" t="e">
        <f t="shared" si="51"/>
        <v>#DIV/0!</v>
      </c>
      <c r="EC24" t="e">
        <f t="shared" si="52"/>
        <v>#DIV/0!</v>
      </c>
      <c r="ED24" t="e">
        <f t="shared" si="72"/>
        <v>#DIV/0!</v>
      </c>
    </row>
    <row r="25" spans="1:134" x14ac:dyDescent="0.25">
      <c r="A25" s="112" t="s">
        <v>49</v>
      </c>
      <c r="B25" s="46">
        <v>0</v>
      </c>
      <c r="C25" s="46">
        <v>0</v>
      </c>
      <c r="D25" s="46">
        <v>0</v>
      </c>
      <c r="E25" s="46"/>
      <c r="F25" s="46"/>
      <c r="G25" s="46"/>
      <c r="H25" s="46">
        <v>0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50">
        <v>0</v>
      </c>
      <c r="W25" s="49">
        <v>77.200000000000088</v>
      </c>
      <c r="X25" s="46">
        <v>1</v>
      </c>
      <c r="Y25" s="46">
        <v>8.7235999999999994</v>
      </c>
      <c r="Z25" s="46">
        <v>0</v>
      </c>
      <c r="AA25" s="46">
        <v>0</v>
      </c>
      <c r="AB25" s="46">
        <v>0</v>
      </c>
      <c r="AC25" s="46">
        <v>0</v>
      </c>
      <c r="AD25" s="46">
        <v>0</v>
      </c>
      <c r="AE25" s="46">
        <v>0</v>
      </c>
      <c r="AF25" s="46">
        <v>42.600000000000094</v>
      </c>
      <c r="AG25" s="46">
        <v>2</v>
      </c>
      <c r="AH25" s="46">
        <v>7242000</v>
      </c>
      <c r="AI25" s="43">
        <v>1249.9999999999993</v>
      </c>
      <c r="AJ25" s="44">
        <v>21</v>
      </c>
      <c r="AK25" s="44">
        <v>206497500</v>
      </c>
      <c r="AL25" s="45">
        <v>720.39999999999895</v>
      </c>
      <c r="AM25" s="45">
        <v>13</v>
      </c>
      <c r="AN25" s="45">
        <v>122782690</v>
      </c>
      <c r="AO25" s="37">
        <v>980.20000000000118</v>
      </c>
      <c r="AP25">
        <v>15</v>
      </c>
      <c r="AQ25">
        <v>161726225</v>
      </c>
      <c r="AR25">
        <v>1097.1000000000004</v>
      </c>
      <c r="AS25">
        <v>18</v>
      </c>
      <c r="AT25">
        <v>185201820</v>
      </c>
      <c r="AU25">
        <v>485.800000000002</v>
      </c>
      <c r="AV25">
        <v>8</v>
      </c>
      <c r="AW25">
        <v>81350300</v>
      </c>
      <c r="AX25" s="33">
        <v>603.59999999999854</v>
      </c>
      <c r="AY25" s="33">
        <v>7</v>
      </c>
      <c r="AZ25" s="33">
        <v>94076200</v>
      </c>
      <c r="BA25" s="33">
        <v>577.29999999998472</v>
      </c>
      <c r="BB25" s="33">
        <v>8</v>
      </c>
      <c r="BC25" s="33">
        <v>100160762</v>
      </c>
      <c r="BD25" s="34">
        <v>847.50000000002456</v>
      </c>
      <c r="BE25" s="34">
        <v>16</v>
      </c>
      <c r="BF25" s="34">
        <v>153936984</v>
      </c>
      <c r="BG25" s="35">
        <v>315</v>
      </c>
      <c r="BH25" s="33">
        <v>5</v>
      </c>
      <c r="BI25" s="35">
        <v>56465700</v>
      </c>
      <c r="BJ25" s="36">
        <v>162.69999999997708</v>
      </c>
      <c r="BK25" s="36">
        <v>3</v>
      </c>
      <c r="BL25" s="36">
        <v>27544545</v>
      </c>
      <c r="BM25" s="33">
        <v>309.4000000000342</v>
      </c>
      <c r="BN25" s="33">
        <v>4</v>
      </c>
      <c r="BO25" s="33">
        <v>50462900</v>
      </c>
      <c r="BP25" s="33">
        <v>152.9999999999709</v>
      </c>
      <c r="BQ25" s="33">
        <v>2</v>
      </c>
      <c r="BR25" s="33">
        <v>28611000</v>
      </c>
      <c r="BS25" s="37">
        <v>442.70000000000346</v>
      </c>
      <c r="BT25">
        <v>6</v>
      </c>
      <c r="BU25">
        <v>81382329</v>
      </c>
      <c r="BV25">
        <v>247.29999999999654</v>
      </c>
      <c r="BW25">
        <v>4</v>
      </c>
      <c r="BX25">
        <v>48537300</v>
      </c>
      <c r="BY25" s="120"/>
      <c r="BZ25" s="120"/>
      <c r="CA25" s="120">
        <f t="shared" si="130"/>
        <v>0</v>
      </c>
      <c r="CB25" s="127">
        <f t="shared" si="131"/>
        <v>0</v>
      </c>
      <c r="CC25" s="127">
        <f t="shared" si="132"/>
        <v>0</v>
      </c>
      <c r="CD25" s="127">
        <f t="shared" si="133"/>
        <v>0</v>
      </c>
      <c r="CE25" s="127">
        <f t="shared" si="134"/>
        <v>0</v>
      </c>
      <c r="CF25" s="127">
        <f t="shared" si="135"/>
        <v>0</v>
      </c>
      <c r="CG25" s="127">
        <f t="shared" si="136"/>
        <v>0</v>
      </c>
      <c r="CH25" s="127">
        <f t="shared" si="137"/>
        <v>8723600</v>
      </c>
      <c r="CI25" s="120">
        <f t="shared" ref="CI25" si="433">AB25</f>
        <v>0</v>
      </c>
      <c r="CJ25" s="120">
        <f t="shared" ref="CJ25" si="434">AE25</f>
        <v>0</v>
      </c>
      <c r="CK25" s="120">
        <f t="shared" ref="CK25" si="435">AH25</f>
        <v>7242000</v>
      </c>
      <c r="CL25" s="120">
        <f t="shared" ref="CL25" si="436">AK25</f>
        <v>206497500</v>
      </c>
      <c r="CM25" s="120">
        <f t="shared" ref="CM25" si="437">AN25</f>
        <v>122782690</v>
      </c>
      <c r="CN25" s="120">
        <f t="shared" ref="CN25" si="438">AQ25</f>
        <v>161726225</v>
      </c>
      <c r="CO25" s="120">
        <f t="shared" si="420"/>
        <v>185201820</v>
      </c>
      <c r="CP25" s="120">
        <f t="shared" ref="CP25" si="439">AW25</f>
        <v>81350300</v>
      </c>
      <c r="CQ25" s="120">
        <f t="shared" ref="CQ25" si="440">AZ25</f>
        <v>94076200</v>
      </c>
      <c r="CR25" s="120">
        <f t="shared" ref="CR25" si="441">BC25</f>
        <v>100160762</v>
      </c>
      <c r="CS25" s="120">
        <f t="shared" ref="CS25" si="442">BF25</f>
        <v>153936984</v>
      </c>
      <c r="CT25" s="120">
        <f t="shared" ref="CT25" si="443">BI25</f>
        <v>56465700</v>
      </c>
      <c r="CU25" s="120">
        <f t="shared" ref="CU25" si="444">BL25</f>
        <v>27544545</v>
      </c>
      <c r="CV25" s="120">
        <f t="shared" ref="CV25" si="445">BO25</f>
        <v>50462900</v>
      </c>
      <c r="CW25" s="120">
        <f t="shared" ref="CW25" si="446">BR25</f>
        <v>28611000</v>
      </c>
      <c r="CX25" s="120">
        <f t="shared" ref="CX25" si="447">BU25</f>
        <v>81382329</v>
      </c>
      <c r="CY25">
        <f t="shared" ref="CY25" si="448">BX25</f>
        <v>48537300</v>
      </c>
      <c r="CZ25" s="120">
        <f t="shared" ref="CZ25" si="449">SUM(CB25:CM25)</f>
        <v>345245790</v>
      </c>
      <c r="DA25" s="120">
        <f t="shared" ref="DA25" si="450">SUM(CN25:CY25)</f>
        <v>1069456065</v>
      </c>
      <c r="DB25" s="134">
        <f t="shared" si="26"/>
        <v>6.2314794848728691E-3</v>
      </c>
      <c r="DC25" s="134">
        <f t="shared" si="27"/>
        <v>2.8242504502106521E-2</v>
      </c>
      <c r="DD25">
        <f t="shared" si="28"/>
        <v>3.0976657673363666</v>
      </c>
      <c r="DF25" t="e">
        <f t="shared" si="29"/>
        <v>#DIV/0!</v>
      </c>
      <c r="DG25" t="e">
        <f t="shared" si="30"/>
        <v>#DIV/0!</v>
      </c>
      <c r="DH25" t="e">
        <f t="shared" si="31"/>
        <v>#DIV/0!</v>
      </c>
      <c r="DI25" t="e">
        <f t="shared" si="32"/>
        <v>#DIV/0!</v>
      </c>
      <c r="DJ25" t="e">
        <f t="shared" si="33"/>
        <v>#DIV/0!</v>
      </c>
      <c r="DK25" t="e">
        <f t="shared" si="34"/>
        <v>#DIV/0!</v>
      </c>
      <c r="DL25">
        <f t="shared" si="35"/>
        <v>112999.99999999987</v>
      </c>
      <c r="DM25" t="e">
        <f t="shared" si="36"/>
        <v>#DIV/0!</v>
      </c>
      <c r="DN25" t="e">
        <f t="shared" si="37"/>
        <v>#DIV/0!</v>
      </c>
      <c r="DO25">
        <f t="shared" si="38"/>
        <v>169999.99999999962</v>
      </c>
      <c r="DP25">
        <f t="shared" si="39"/>
        <v>165198.00000000009</v>
      </c>
      <c r="DQ25">
        <f t="shared" si="40"/>
        <v>170436.82676290974</v>
      </c>
      <c r="DR25">
        <f t="shared" si="41"/>
        <v>164993.08814527627</v>
      </c>
      <c r="DS25">
        <f t="shared" si="42"/>
        <v>168810.33634126326</v>
      </c>
      <c r="DT25">
        <f t="shared" si="43"/>
        <v>167456.36064223893</v>
      </c>
      <c r="DU25">
        <f t="shared" si="44"/>
        <v>155858.51557322769</v>
      </c>
      <c r="DV25">
        <f t="shared" si="45"/>
        <v>173498.6350251215</v>
      </c>
      <c r="DW25">
        <f t="shared" si="46"/>
        <v>181636.55929203014</v>
      </c>
      <c r="DX25">
        <f t="shared" si="47"/>
        <v>179256.19047619047</v>
      </c>
      <c r="DY25">
        <f t="shared" si="48"/>
        <v>169296.52735097651</v>
      </c>
      <c r="DZ25">
        <f t="shared" si="49"/>
        <v>163099.22430508863</v>
      </c>
      <c r="EA25">
        <f t="shared" si="50"/>
        <v>187000.00000003556</v>
      </c>
      <c r="EB25">
        <f t="shared" si="51"/>
        <v>183831.77998644536</v>
      </c>
      <c r="EC25">
        <f t="shared" si="52"/>
        <v>196268.90416498456</v>
      </c>
      <c r="ED25" t="e">
        <f t="shared" si="72"/>
        <v>#DIV/0!</v>
      </c>
    </row>
    <row r="26" spans="1:134" x14ac:dyDescent="0.25">
      <c r="A26" s="112" t="s">
        <v>50</v>
      </c>
      <c r="B26" s="46">
        <v>1836.6000000000085</v>
      </c>
      <c r="C26" s="46">
        <v>36</v>
      </c>
      <c r="D26" s="46">
        <v>185.42754099999999</v>
      </c>
      <c r="E26" s="48">
        <v>998.80000000000291</v>
      </c>
      <c r="F26" s="46">
        <v>21</v>
      </c>
      <c r="G26" s="46">
        <v>101.634005</v>
      </c>
      <c r="H26" s="46">
        <v>840.99999999999</v>
      </c>
      <c r="I26" s="46">
        <v>16</v>
      </c>
      <c r="J26" s="46">
        <v>83.485129999999998</v>
      </c>
      <c r="K26" s="47">
        <v>1880.5000000000073</v>
      </c>
      <c r="L26" s="46">
        <v>37</v>
      </c>
      <c r="M26" s="46">
        <v>188.75063800000001</v>
      </c>
      <c r="N26" s="46">
        <v>2417.5000000000073</v>
      </c>
      <c r="O26" s="46">
        <v>50</v>
      </c>
      <c r="P26" s="49">
        <v>243.82014000000001</v>
      </c>
      <c r="Q26" s="46">
        <v>2142.3999999999651</v>
      </c>
      <c r="R26" s="46">
        <v>44</v>
      </c>
      <c r="S26" s="46">
        <v>219.68065200000001</v>
      </c>
      <c r="T26" s="46">
        <v>3205.6000000000349</v>
      </c>
      <c r="U26" s="46">
        <v>62</v>
      </c>
      <c r="V26" s="50">
        <v>325.33421800000002</v>
      </c>
      <c r="W26" s="49">
        <v>4040.8999999999796</v>
      </c>
      <c r="X26" s="46">
        <v>81</v>
      </c>
      <c r="Y26" s="46">
        <v>416.25248800000003</v>
      </c>
      <c r="Z26" s="46">
        <v>9482.4000000000342</v>
      </c>
      <c r="AA26" s="46">
        <v>195</v>
      </c>
      <c r="AB26" s="46">
        <v>976922935.5</v>
      </c>
      <c r="AC26" s="46">
        <v>11185.199999999975</v>
      </c>
      <c r="AD26" s="46">
        <v>228</v>
      </c>
      <c r="AE26" s="46">
        <v>1160737590</v>
      </c>
      <c r="AF26" s="46">
        <v>12341.19999999999</v>
      </c>
      <c r="AG26" s="46">
        <v>259</v>
      </c>
      <c r="AH26" s="46">
        <v>1304666800</v>
      </c>
      <c r="AI26" s="43">
        <v>7144.1999999999825</v>
      </c>
      <c r="AJ26" s="44">
        <v>144</v>
      </c>
      <c r="AK26" s="44">
        <v>809988600</v>
      </c>
      <c r="AL26" s="45">
        <v>5857.7000000000407</v>
      </c>
      <c r="AM26" s="45">
        <v>119</v>
      </c>
      <c r="AN26" s="45">
        <v>690297000</v>
      </c>
      <c r="AO26" s="37">
        <v>1396.5</v>
      </c>
      <c r="AP26">
        <v>31</v>
      </c>
      <c r="AQ26">
        <v>169229364</v>
      </c>
      <c r="AU26">
        <v>0</v>
      </c>
      <c r="AV26">
        <v>0</v>
      </c>
      <c r="AW26">
        <v>0</v>
      </c>
      <c r="AX26" s="33"/>
      <c r="AY26" s="33"/>
      <c r="AZ26" s="33"/>
      <c r="BA26" s="33">
        <v>0</v>
      </c>
      <c r="BB26" s="33">
        <v>0</v>
      </c>
      <c r="BC26" s="33">
        <v>0</v>
      </c>
      <c r="BD26" s="52">
        <v>0</v>
      </c>
      <c r="BE26" s="52">
        <v>0</v>
      </c>
      <c r="BF26" s="52">
        <v>0</v>
      </c>
      <c r="BG26" s="35">
        <v>0</v>
      </c>
      <c r="BH26" s="33">
        <v>0</v>
      </c>
      <c r="BI26" s="35">
        <v>0</v>
      </c>
      <c r="BJ26" s="36"/>
      <c r="BK26" s="36"/>
      <c r="BL26" s="36"/>
      <c r="BM26" s="33"/>
      <c r="BN26" s="33"/>
      <c r="BO26" s="33"/>
      <c r="BP26" s="33"/>
      <c r="BQ26" s="33"/>
      <c r="BR26" s="33"/>
      <c r="BS26" s="37"/>
      <c r="BV26">
        <v>0</v>
      </c>
      <c r="BW26">
        <v>0</v>
      </c>
      <c r="BX26">
        <v>0</v>
      </c>
      <c r="BY26" s="120"/>
      <c r="BZ26" s="120"/>
      <c r="CA26" s="120">
        <f t="shared" si="130"/>
        <v>185427541</v>
      </c>
      <c r="CB26" s="127">
        <f t="shared" si="131"/>
        <v>101634005</v>
      </c>
      <c r="CC26" s="127">
        <f t="shared" si="132"/>
        <v>83485130</v>
      </c>
      <c r="CD26" s="127">
        <f t="shared" si="133"/>
        <v>188750638</v>
      </c>
      <c r="CE26" s="127">
        <f t="shared" si="134"/>
        <v>243820140</v>
      </c>
      <c r="CF26" s="127">
        <f t="shared" si="135"/>
        <v>219680652</v>
      </c>
      <c r="CG26" s="127">
        <f t="shared" si="136"/>
        <v>325334218</v>
      </c>
      <c r="CH26" s="127">
        <f t="shared" si="137"/>
        <v>416252488</v>
      </c>
      <c r="CI26" s="120">
        <f t="shared" ref="CI26" si="451">AB26</f>
        <v>976922935.5</v>
      </c>
      <c r="CJ26" s="120">
        <f t="shared" ref="CJ26" si="452">AE26</f>
        <v>1160737590</v>
      </c>
      <c r="CK26" s="120">
        <f t="shared" ref="CK26" si="453">AH26</f>
        <v>1304666800</v>
      </c>
      <c r="CL26" s="120">
        <f t="shared" ref="CL26" si="454">AK26</f>
        <v>809988600</v>
      </c>
      <c r="CM26" s="120">
        <f t="shared" ref="CM26" si="455">AN26</f>
        <v>690297000</v>
      </c>
      <c r="CN26" s="120">
        <f t="shared" ref="CN26" si="456">AQ26</f>
        <v>169229364</v>
      </c>
      <c r="CO26" s="120">
        <f t="shared" si="420"/>
        <v>0</v>
      </c>
      <c r="CP26" s="120">
        <f t="shared" ref="CP26" si="457">AW26</f>
        <v>0</v>
      </c>
      <c r="CQ26" s="120">
        <f t="shared" ref="CQ26" si="458">AZ26</f>
        <v>0</v>
      </c>
      <c r="CR26" s="120">
        <f t="shared" ref="CR26" si="459">BC26</f>
        <v>0</v>
      </c>
      <c r="CS26" s="120">
        <f t="shared" ref="CS26" si="460">BF26</f>
        <v>0</v>
      </c>
      <c r="CT26" s="120">
        <f t="shared" ref="CT26" si="461">BI26</f>
        <v>0</v>
      </c>
      <c r="CU26" s="120">
        <f t="shared" ref="CU26" si="462">BL26</f>
        <v>0</v>
      </c>
      <c r="CV26" s="120">
        <f t="shared" ref="CV26" si="463">BO26</f>
        <v>0</v>
      </c>
      <c r="CW26" s="120">
        <f t="shared" ref="CW26" si="464">BR26</f>
        <v>0</v>
      </c>
      <c r="CX26" s="120">
        <f t="shared" ref="CX26" si="465">BU26</f>
        <v>0</v>
      </c>
      <c r="CY26">
        <f t="shared" ref="CY26" si="466">BX26</f>
        <v>0</v>
      </c>
      <c r="CZ26" s="120">
        <f t="shared" ref="CZ26" si="467">SUM(CB26:CM26)</f>
        <v>6521570196.5</v>
      </c>
      <c r="DA26" s="120">
        <f t="shared" ref="DA26" si="468">SUM(CN26:CY26)</f>
        <v>169229364</v>
      </c>
      <c r="DB26" s="134">
        <f t="shared" si="26"/>
        <v>0.11771043142524078</v>
      </c>
      <c r="DC26" s="134">
        <f t="shared" si="27"/>
        <v>4.469057898754002E-3</v>
      </c>
      <c r="DD26">
        <f t="shared" si="28"/>
        <v>2.5949174646747206E-2</v>
      </c>
      <c r="DF26">
        <f t="shared" si="29"/>
        <v>101756.11233480147</v>
      </c>
      <c r="DG26">
        <f t="shared" si="30"/>
        <v>99268.882282997612</v>
      </c>
      <c r="DH26">
        <f t="shared" si="31"/>
        <v>100372.58069662286</v>
      </c>
      <c r="DI26">
        <f t="shared" si="32"/>
        <v>100856.31437435337</v>
      </c>
      <c r="DJ26">
        <f t="shared" si="33"/>
        <v>102539.5126960435</v>
      </c>
      <c r="DK26">
        <f t="shared" si="34"/>
        <v>101489.33678562405</v>
      </c>
      <c r="DL26">
        <f t="shared" si="35"/>
        <v>103009.84632136457</v>
      </c>
      <c r="DM26">
        <f t="shared" si="36"/>
        <v>103024.86032017173</v>
      </c>
      <c r="DN26">
        <f t="shared" si="37"/>
        <v>103774.41529878791</v>
      </c>
      <c r="DO26">
        <f t="shared" si="38"/>
        <v>105716.36469711219</v>
      </c>
      <c r="DP26">
        <f t="shared" si="39"/>
        <v>113377.08910724812</v>
      </c>
      <c r="DQ26">
        <f t="shared" si="40"/>
        <v>117844.37577888851</v>
      </c>
      <c r="DR26">
        <f t="shared" si="41"/>
        <v>121181.06981740064</v>
      </c>
      <c r="DS26" t="e">
        <f t="shared" si="42"/>
        <v>#DIV/0!</v>
      </c>
      <c r="DT26" t="e">
        <f t="shared" si="43"/>
        <v>#DIV/0!</v>
      </c>
      <c r="DU26" t="e">
        <f t="shared" si="44"/>
        <v>#DIV/0!</v>
      </c>
      <c r="DV26" t="e">
        <f t="shared" si="45"/>
        <v>#DIV/0!</v>
      </c>
      <c r="DW26" t="e">
        <f t="shared" si="46"/>
        <v>#DIV/0!</v>
      </c>
      <c r="DX26" t="e">
        <f t="shared" si="47"/>
        <v>#DIV/0!</v>
      </c>
      <c r="DY26" t="e">
        <f t="shared" si="48"/>
        <v>#DIV/0!</v>
      </c>
      <c r="DZ26" t="e">
        <f t="shared" si="49"/>
        <v>#DIV/0!</v>
      </c>
      <c r="EA26" t="e">
        <f t="shared" si="50"/>
        <v>#DIV/0!</v>
      </c>
      <c r="EB26" t="e">
        <f t="shared" si="51"/>
        <v>#DIV/0!</v>
      </c>
      <c r="EC26" t="e">
        <f t="shared" si="52"/>
        <v>#DIV/0!</v>
      </c>
      <c r="ED26" t="e">
        <f t="shared" si="72"/>
        <v>#DIV/0!</v>
      </c>
    </row>
    <row r="27" spans="1:134" x14ac:dyDescent="0.25">
      <c r="A27" s="112" t="s">
        <v>51</v>
      </c>
      <c r="B27" s="46">
        <v>0</v>
      </c>
      <c r="C27" s="46">
        <v>0</v>
      </c>
      <c r="D27" s="46">
        <v>0</v>
      </c>
      <c r="E27" s="46"/>
      <c r="F27" s="46"/>
      <c r="G27" s="46"/>
      <c r="H27" s="46">
        <v>0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50">
        <v>0</v>
      </c>
      <c r="W27" s="46">
        <v>0</v>
      </c>
      <c r="X27" s="46">
        <v>1</v>
      </c>
      <c r="Y27" s="46">
        <v>0</v>
      </c>
      <c r="Z27" s="46">
        <v>0</v>
      </c>
      <c r="AA27" s="46">
        <v>0</v>
      </c>
      <c r="AB27" s="46">
        <v>0</v>
      </c>
      <c r="AC27" s="46">
        <v>0</v>
      </c>
      <c r="AD27" s="46">
        <v>0</v>
      </c>
      <c r="AE27" s="46">
        <v>0</v>
      </c>
      <c r="AF27" s="46">
        <v>0</v>
      </c>
      <c r="AG27" s="46">
        <v>0</v>
      </c>
      <c r="AH27" s="46">
        <v>0</v>
      </c>
      <c r="AI27" s="43">
        <v>0</v>
      </c>
      <c r="AJ27" s="44">
        <v>0</v>
      </c>
      <c r="AK27" s="44">
        <v>0</v>
      </c>
      <c r="AL27" s="45">
        <v>0</v>
      </c>
      <c r="AM27" s="45">
        <v>0</v>
      </c>
      <c r="AN27" s="45">
        <v>0</v>
      </c>
      <c r="AO27" s="37">
        <v>0</v>
      </c>
      <c r="AP27">
        <v>0</v>
      </c>
      <c r="AQ27">
        <v>0</v>
      </c>
      <c r="AU27">
        <v>0</v>
      </c>
      <c r="AV27">
        <v>0</v>
      </c>
      <c r="AW27">
        <v>0</v>
      </c>
      <c r="AX27" s="33"/>
      <c r="AY27" s="33"/>
      <c r="AZ27" s="33"/>
      <c r="BA27" s="33">
        <v>0</v>
      </c>
      <c r="BB27" s="33">
        <v>0</v>
      </c>
      <c r="BC27" s="33">
        <v>0</v>
      </c>
      <c r="BD27" s="52">
        <v>0</v>
      </c>
      <c r="BE27" s="52">
        <v>0</v>
      </c>
      <c r="BF27" s="52">
        <v>0</v>
      </c>
      <c r="BG27" s="35">
        <v>0</v>
      </c>
      <c r="BH27" s="33">
        <v>0</v>
      </c>
      <c r="BI27" s="35">
        <v>0</v>
      </c>
      <c r="BJ27" s="36"/>
      <c r="BK27" s="36"/>
      <c r="BL27" s="36"/>
      <c r="BM27" s="33"/>
      <c r="BN27" s="33"/>
      <c r="BO27" s="33"/>
      <c r="BP27" s="33"/>
      <c r="BQ27" s="33"/>
      <c r="BR27" s="33"/>
      <c r="BS27" s="37"/>
      <c r="BV27">
        <v>0</v>
      </c>
      <c r="BW27">
        <v>0</v>
      </c>
      <c r="BX27">
        <v>0</v>
      </c>
      <c r="BY27" s="120"/>
      <c r="BZ27" s="120"/>
      <c r="CA27" s="120">
        <f t="shared" si="130"/>
        <v>0</v>
      </c>
      <c r="CB27" s="127">
        <f t="shared" si="131"/>
        <v>0</v>
      </c>
      <c r="CC27" s="127">
        <f t="shared" si="132"/>
        <v>0</v>
      </c>
      <c r="CD27" s="127">
        <f t="shared" si="133"/>
        <v>0</v>
      </c>
      <c r="CE27" s="127">
        <f t="shared" si="134"/>
        <v>0</v>
      </c>
      <c r="CF27" s="127">
        <f t="shared" si="135"/>
        <v>0</v>
      </c>
      <c r="CG27" s="127">
        <f t="shared" si="136"/>
        <v>0</v>
      </c>
      <c r="CH27" s="127">
        <f t="shared" si="137"/>
        <v>0</v>
      </c>
      <c r="CI27" s="120">
        <f t="shared" ref="CI27" si="469">AB27</f>
        <v>0</v>
      </c>
      <c r="CJ27" s="120">
        <f t="shared" ref="CJ27" si="470">AE27</f>
        <v>0</v>
      </c>
      <c r="CK27" s="120">
        <f t="shared" ref="CK27" si="471">AH27</f>
        <v>0</v>
      </c>
      <c r="CL27" s="120">
        <f t="shared" ref="CL27" si="472">AK27</f>
        <v>0</v>
      </c>
      <c r="CM27" s="120">
        <f t="shared" ref="CM27" si="473">AN27</f>
        <v>0</v>
      </c>
      <c r="CN27" s="120">
        <f t="shared" ref="CN27" si="474">AQ27</f>
        <v>0</v>
      </c>
      <c r="CO27" s="120">
        <f t="shared" ref="CO27:CO29" si="475">AT27</f>
        <v>0</v>
      </c>
      <c r="CP27" s="120">
        <f t="shared" ref="CP27" si="476">AW27</f>
        <v>0</v>
      </c>
      <c r="CQ27" s="120">
        <f t="shared" ref="CQ27" si="477">AZ27</f>
        <v>0</v>
      </c>
      <c r="CR27" s="120">
        <f t="shared" ref="CR27" si="478">BC27</f>
        <v>0</v>
      </c>
      <c r="CS27" s="120">
        <f t="shared" ref="CS27" si="479">BF27</f>
        <v>0</v>
      </c>
      <c r="CT27" s="120">
        <f t="shared" ref="CT27" si="480">BI27</f>
        <v>0</v>
      </c>
      <c r="CU27" s="120">
        <f t="shared" ref="CU27" si="481">BL27</f>
        <v>0</v>
      </c>
      <c r="CV27" s="120">
        <f t="shared" ref="CV27" si="482">BO27</f>
        <v>0</v>
      </c>
      <c r="CW27" s="120">
        <f t="shared" ref="CW27" si="483">BR27</f>
        <v>0</v>
      </c>
      <c r="CX27" s="120">
        <f t="shared" ref="CX27" si="484">BU27</f>
        <v>0</v>
      </c>
      <c r="CY27">
        <f t="shared" ref="CY27" si="485">BX27</f>
        <v>0</v>
      </c>
      <c r="CZ27" s="120">
        <f t="shared" ref="CZ27" si="486">SUM(CB27:CM27)</f>
        <v>0</v>
      </c>
      <c r="DA27" s="120">
        <f t="shared" ref="DA27" si="487">SUM(CN27:CY27)</f>
        <v>0</v>
      </c>
      <c r="DB27" s="134">
        <f t="shared" si="26"/>
        <v>0</v>
      </c>
      <c r="DC27" s="134">
        <f t="shared" si="27"/>
        <v>0</v>
      </c>
      <c r="DD27" t="e">
        <f t="shared" si="28"/>
        <v>#DIV/0!</v>
      </c>
      <c r="DF27" t="e">
        <f t="shared" si="29"/>
        <v>#DIV/0!</v>
      </c>
      <c r="DG27" t="e">
        <f t="shared" si="30"/>
        <v>#DIV/0!</v>
      </c>
      <c r="DH27" t="e">
        <f t="shared" si="31"/>
        <v>#DIV/0!</v>
      </c>
      <c r="DI27" t="e">
        <f t="shared" si="32"/>
        <v>#DIV/0!</v>
      </c>
      <c r="DJ27" t="e">
        <f t="shared" si="33"/>
        <v>#DIV/0!</v>
      </c>
      <c r="DK27" t="e">
        <f t="shared" si="34"/>
        <v>#DIV/0!</v>
      </c>
      <c r="DL27" t="e">
        <f t="shared" si="35"/>
        <v>#DIV/0!</v>
      </c>
      <c r="DM27" t="e">
        <f t="shared" si="36"/>
        <v>#DIV/0!</v>
      </c>
      <c r="DN27" t="e">
        <f t="shared" si="37"/>
        <v>#DIV/0!</v>
      </c>
      <c r="DO27" t="e">
        <f t="shared" si="38"/>
        <v>#DIV/0!</v>
      </c>
      <c r="DP27" t="e">
        <f t="shared" si="39"/>
        <v>#DIV/0!</v>
      </c>
      <c r="DQ27" t="e">
        <f t="shared" si="40"/>
        <v>#DIV/0!</v>
      </c>
      <c r="DR27" t="e">
        <f t="shared" si="41"/>
        <v>#DIV/0!</v>
      </c>
      <c r="DS27" t="e">
        <f t="shared" si="42"/>
        <v>#DIV/0!</v>
      </c>
      <c r="DT27" t="e">
        <f t="shared" si="43"/>
        <v>#DIV/0!</v>
      </c>
      <c r="DU27" t="e">
        <f t="shared" si="44"/>
        <v>#DIV/0!</v>
      </c>
      <c r="DV27" t="e">
        <f t="shared" si="45"/>
        <v>#DIV/0!</v>
      </c>
      <c r="DW27" t="e">
        <f t="shared" si="46"/>
        <v>#DIV/0!</v>
      </c>
      <c r="DX27" t="e">
        <f t="shared" si="47"/>
        <v>#DIV/0!</v>
      </c>
      <c r="DY27" t="e">
        <f t="shared" si="48"/>
        <v>#DIV/0!</v>
      </c>
      <c r="DZ27" t="e">
        <f t="shared" si="49"/>
        <v>#DIV/0!</v>
      </c>
      <c r="EA27" t="e">
        <f t="shared" si="50"/>
        <v>#DIV/0!</v>
      </c>
      <c r="EB27" t="e">
        <f t="shared" si="51"/>
        <v>#DIV/0!</v>
      </c>
      <c r="EC27" t="e">
        <f t="shared" si="52"/>
        <v>#DIV/0!</v>
      </c>
      <c r="ED27" t="e">
        <f t="shared" si="72"/>
        <v>#DIV/0!</v>
      </c>
    </row>
    <row r="28" spans="1:134" x14ac:dyDescent="0.25">
      <c r="A28" s="112" t="s">
        <v>52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>
        <v>29.17000000000008</v>
      </c>
      <c r="R28" s="46">
        <v>1</v>
      </c>
      <c r="S28" s="46">
        <v>2.4223590000000002</v>
      </c>
      <c r="T28" s="46"/>
      <c r="U28" s="46"/>
      <c r="V28" s="50"/>
      <c r="W28" s="49">
        <v>232.33999999999997</v>
      </c>
      <c r="X28" s="46">
        <v>6</v>
      </c>
      <c r="Y28" s="46">
        <v>18.736618</v>
      </c>
      <c r="Z28" s="46">
        <v>143.96999999999997</v>
      </c>
      <c r="AA28" s="46">
        <v>3</v>
      </c>
      <c r="AB28" s="46">
        <v>11019411</v>
      </c>
      <c r="AC28" s="46">
        <v>187.09000000000015</v>
      </c>
      <c r="AD28" s="46">
        <v>4</v>
      </c>
      <c r="AE28" s="46">
        <v>14581863</v>
      </c>
      <c r="AF28" s="46">
        <v>676.69</v>
      </c>
      <c r="AG28" s="46">
        <v>16</v>
      </c>
      <c r="AH28" s="46">
        <v>53823403</v>
      </c>
      <c r="AI28" s="43">
        <v>1023.0699999999997</v>
      </c>
      <c r="AJ28" s="44">
        <v>24</v>
      </c>
      <c r="AK28" s="44">
        <v>80450973</v>
      </c>
      <c r="AL28" s="45">
        <v>201.61000000000058</v>
      </c>
      <c r="AM28" s="45">
        <v>1</v>
      </c>
      <c r="AN28" s="45">
        <v>15123615</v>
      </c>
      <c r="AO28" s="37">
        <v>198.86999999999989</v>
      </c>
      <c r="AP28">
        <v>5</v>
      </c>
      <c r="AQ28">
        <v>16338590</v>
      </c>
      <c r="AR28">
        <v>393.06000000000176</v>
      </c>
      <c r="AS28">
        <v>10</v>
      </c>
      <c r="AT28">
        <v>33609698</v>
      </c>
      <c r="AU28">
        <v>99.030000000000655</v>
      </c>
      <c r="AV28">
        <v>3</v>
      </c>
      <c r="AW28">
        <v>8891340</v>
      </c>
      <c r="AX28" s="33">
        <v>59.099999999999</v>
      </c>
      <c r="AY28" s="33">
        <v>2</v>
      </c>
      <c r="AZ28" s="33">
        <v>5717925</v>
      </c>
      <c r="BA28" s="33">
        <v>364.50000000000091</v>
      </c>
      <c r="BB28" s="33">
        <v>6</v>
      </c>
      <c r="BC28" s="33">
        <v>29968950</v>
      </c>
      <c r="BD28" s="34">
        <v>134.76999999999498</v>
      </c>
      <c r="BE28" s="34">
        <v>4</v>
      </c>
      <c r="BF28" s="34">
        <v>13494202</v>
      </c>
      <c r="BG28" s="35">
        <v>0</v>
      </c>
      <c r="BH28" s="33">
        <v>0</v>
      </c>
      <c r="BI28" s="35">
        <v>0</v>
      </c>
      <c r="BJ28" s="36"/>
      <c r="BK28" s="36"/>
      <c r="BL28" s="36"/>
      <c r="BM28" s="33">
        <v>7585.1000000000013</v>
      </c>
      <c r="BN28" s="33">
        <v>191</v>
      </c>
      <c r="BO28" s="33">
        <v>680255604</v>
      </c>
      <c r="BP28" s="33">
        <v>501.2200000000048</v>
      </c>
      <c r="BQ28" s="33">
        <v>12</v>
      </c>
      <c r="BR28" s="33">
        <v>52978954</v>
      </c>
      <c r="BS28" s="37"/>
      <c r="BV28">
        <v>0</v>
      </c>
      <c r="BW28">
        <v>0</v>
      </c>
      <c r="BX28">
        <v>0</v>
      </c>
      <c r="BY28" s="120"/>
      <c r="BZ28" s="120"/>
      <c r="CA28" s="120">
        <f t="shared" si="130"/>
        <v>0</v>
      </c>
      <c r="CB28" s="127">
        <f t="shared" si="131"/>
        <v>0</v>
      </c>
      <c r="CC28" s="127">
        <f t="shared" si="132"/>
        <v>0</v>
      </c>
      <c r="CD28" s="127">
        <f t="shared" si="133"/>
        <v>0</v>
      </c>
      <c r="CE28" s="127">
        <f t="shared" si="134"/>
        <v>0</v>
      </c>
      <c r="CF28" s="127">
        <f t="shared" si="135"/>
        <v>2422359</v>
      </c>
      <c r="CG28" s="127">
        <f t="shared" si="136"/>
        <v>0</v>
      </c>
      <c r="CH28" s="127">
        <f t="shared" si="137"/>
        <v>18736618</v>
      </c>
      <c r="CI28" s="120">
        <f t="shared" ref="CI28" si="488">AB28</f>
        <v>11019411</v>
      </c>
      <c r="CJ28" s="120">
        <f t="shared" ref="CJ28" si="489">AE28</f>
        <v>14581863</v>
      </c>
      <c r="CK28" s="120">
        <f t="shared" ref="CK28" si="490">AH28</f>
        <v>53823403</v>
      </c>
      <c r="CL28" s="120">
        <f t="shared" ref="CL28" si="491">AK28</f>
        <v>80450973</v>
      </c>
      <c r="CM28" s="120">
        <f t="shared" ref="CM28" si="492">AN28</f>
        <v>15123615</v>
      </c>
      <c r="CN28" s="120">
        <f t="shared" ref="CN28" si="493">AQ28</f>
        <v>16338590</v>
      </c>
      <c r="CO28" s="120">
        <f t="shared" si="475"/>
        <v>33609698</v>
      </c>
      <c r="CP28" s="120">
        <f t="shared" ref="CP28" si="494">AW28</f>
        <v>8891340</v>
      </c>
      <c r="CQ28" s="120">
        <f t="shared" ref="CQ28" si="495">AZ28</f>
        <v>5717925</v>
      </c>
      <c r="CR28" s="120">
        <f t="shared" ref="CR28" si="496">BC28</f>
        <v>29968950</v>
      </c>
      <c r="CS28" s="120">
        <f t="shared" ref="CS28" si="497">BF28</f>
        <v>13494202</v>
      </c>
      <c r="CT28" s="120">
        <f t="shared" ref="CT28" si="498">BI28</f>
        <v>0</v>
      </c>
      <c r="CU28" s="120">
        <f t="shared" ref="CU28" si="499">BL28</f>
        <v>0</v>
      </c>
      <c r="CV28" s="120">
        <f t="shared" ref="CV28" si="500">BO28</f>
        <v>680255604</v>
      </c>
      <c r="CW28" s="120">
        <f t="shared" ref="CW28" si="501">BR28</f>
        <v>52978954</v>
      </c>
      <c r="CX28" s="120">
        <f t="shared" ref="CX28" si="502">BU28</f>
        <v>0</v>
      </c>
      <c r="CY28">
        <f t="shared" ref="CY28" si="503">BX28</f>
        <v>0</v>
      </c>
      <c r="CZ28" s="120">
        <f t="shared" ref="CZ28" si="504">SUM(CB28:CM28)</f>
        <v>196158242</v>
      </c>
      <c r="DA28" s="120">
        <f t="shared" ref="DA28" si="505">SUM(CN28:CY28)</f>
        <v>841255263</v>
      </c>
      <c r="DB28" s="134">
        <f t="shared" si="26"/>
        <v>3.5405386429526848E-3</v>
      </c>
      <c r="DC28" s="134">
        <f t="shared" si="27"/>
        <v>2.2216111844387272E-2</v>
      </c>
      <c r="DD28">
        <f t="shared" si="28"/>
        <v>4.2886562115498572</v>
      </c>
      <c r="DF28" t="e">
        <f t="shared" si="29"/>
        <v>#DIV/0!</v>
      </c>
      <c r="DG28" t="e">
        <f t="shared" si="30"/>
        <v>#DIV/0!</v>
      </c>
      <c r="DH28" t="e">
        <f t="shared" si="31"/>
        <v>#DIV/0!</v>
      </c>
      <c r="DI28" t="e">
        <f t="shared" si="32"/>
        <v>#DIV/0!</v>
      </c>
      <c r="DJ28">
        <f t="shared" si="33"/>
        <v>83042.817963661073</v>
      </c>
      <c r="DK28" t="e">
        <f t="shared" si="34"/>
        <v>#DIV/0!</v>
      </c>
      <c r="DL28">
        <f t="shared" si="35"/>
        <v>80643.100628389438</v>
      </c>
      <c r="DM28">
        <f t="shared" si="36"/>
        <v>76539.633256928544</v>
      </c>
      <c r="DN28">
        <f t="shared" si="37"/>
        <v>77940.365599444063</v>
      </c>
      <c r="DO28">
        <f t="shared" si="38"/>
        <v>79539.232144704365</v>
      </c>
      <c r="DP28">
        <f t="shared" si="39"/>
        <v>78636.821527363747</v>
      </c>
      <c r="DQ28">
        <f t="shared" si="40"/>
        <v>75014.210604632492</v>
      </c>
      <c r="DR28">
        <f t="shared" si="41"/>
        <v>82157.13782873239</v>
      </c>
      <c r="DS28">
        <f t="shared" si="42"/>
        <v>85507.805424107893</v>
      </c>
      <c r="DT28">
        <f t="shared" si="43"/>
        <v>89784.307785518948</v>
      </c>
      <c r="DU28">
        <f t="shared" si="44"/>
        <v>96750.000000001644</v>
      </c>
      <c r="DV28">
        <f t="shared" si="45"/>
        <v>82219.341563785798</v>
      </c>
      <c r="DW28">
        <f t="shared" si="46"/>
        <v>100127.63968242564</v>
      </c>
      <c r="DX28" t="e">
        <f t="shared" si="47"/>
        <v>#DIV/0!</v>
      </c>
      <c r="DY28" t="e">
        <f t="shared" si="48"/>
        <v>#DIV/0!</v>
      </c>
      <c r="DZ28">
        <f t="shared" si="49"/>
        <v>89683.142476697714</v>
      </c>
      <c r="EA28">
        <f t="shared" si="50"/>
        <v>105699.99999999898</v>
      </c>
      <c r="EB28" t="e">
        <f t="shared" si="51"/>
        <v>#DIV/0!</v>
      </c>
      <c r="EC28" t="e">
        <f t="shared" si="52"/>
        <v>#DIV/0!</v>
      </c>
      <c r="ED28" t="e">
        <f t="shared" si="72"/>
        <v>#DIV/0!</v>
      </c>
    </row>
    <row r="29" spans="1:134" x14ac:dyDescent="0.25">
      <c r="A29" s="112" t="s">
        <v>53</v>
      </c>
      <c r="B29" s="46">
        <v>0</v>
      </c>
      <c r="C29" s="46">
        <v>0</v>
      </c>
      <c r="D29" s="46">
        <v>0</v>
      </c>
      <c r="E29" s="46"/>
      <c r="F29" s="46"/>
      <c r="G29" s="46"/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 t="e">
        <v>#N/A</v>
      </c>
      <c r="S29" s="46">
        <v>0</v>
      </c>
      <c r="T29" s="46">
        <v>0</v>
      </c>
      <c r="U29" s="46">
        <v>0</v>
      </c>
      <c r="V29" s="50">
        <v>0</v>
      </c>
      <c r="W29" s="46">
        <v>0</v>
      </c>
      <c r="X29" s="46">
        <v>0</v>
      </c>
      <c r="Y29" s="46">
        <v>0</v>
      </c>
      <c r="Z29" s="46">
        <v>0</v>
      </c>
      <c r="AA29" s="46">
        <v>0</v>
      </c>
      <c r="AB29" s="46">
        <v>0</v>
      </c>
      <c r="AC29" s="46">
        <v>0</v>
      </c>
      <c r="AD29" s="46">
        <v>0</v>
      </c>
      <c r="AE29" s="46">
        <v>0</v>
      </c>
      <c r="AF29" s="46">
        <v>0</v>
      </c>
      <c r="AG29" s="46">
        <v>0</v>
      </c>
      <c r="AH29" s="46">
        <v>0</v>
      </c>
      <c r="AI29" s="43">
        <v>0</v>
      </c>
      <c r="AJ29" s="44">
        <v>0</v>
      </c>
      <c r="AK29" s="44">
        <v>0</v>
      </c>
      <c r="AL29" s="45">
        <v>0</v>
      </c>
      <c r="AM29" s="45">
        <v>0</v>
      </c>
      <c r="AN29" s="45">
        <v>0</v>
      </c>
      <c r="AO29" s="37">
        <v>0</v>
      </c>
      <c r="AP29">
        <v>0</v>
      </c>
      <c r="AQ29">
        <v>0</v>
      </c>
      <c r="AU29">
        <v>0</v>
      </c>
      <c r="AV29">
        <v>0</v>
      </c>
      <c r="AW29">
        <v>0</v>
      </c>
      <c r="AX29" s="33"/>
      <c r="AY29" s="33"/>
      <c r="AZ29" s="33"/>
      <c r="BA29" s="33">
        <v>0</v>
      </c>
      <c r="BB29" s="33">
        <v>0</v>
      </c>
      <c r="BC29" s="33">
        <v>0</v>
      </c>
      <c r="BD29" s="52">
        <v>0</v>
      </c>
      <c r="BE29" s="52">
        <v>0</v>
      </c>
      <c r="BF29" s="52">
        <v>0</v>
      </c>
      <c r="BG29" s="35">
        <v>0</v>
      </c>
      <c r="BH29" s="33">
        <v>0</v>
      </c>
      <c r="BI29" s="35">
        <v>0</v>
      </c>
      <c r="BJ29" s="36"/>
      <c r="BK29" s="36"/>
      <c r="BL29" s="36"/>
      <c r="BM29" s="33"/>
      <c r="BN29" s="33"/>
      <c r="BO29" s="33"/>
      <c r="BP29" s="33"/>
      <c r="BQ29" s="33"/>
      <c r="BR29" s="33"/>
      <c r="BS29" s="37"/>
      <c r="BV29">
        <v>0</v>
      </c>
      <c r="BW29">
        <v>0</v>
      </c>
      <c r="BX29">
        <v>0</v>
      </c>
      <c r="BY29" s="120"/>
      <c r="BZ29" s="120"/>
      <c r="CA29" s="120">
        <f t="shared" si="130"/>
        <v>0</v>
      </c>
      <c r="CB29" s="127">
        <f t="shared" si="131"/>
        <v>0</v>
      </c>
      <c r="CC29" s="127">
        <f t="shared" si="132"/>
        <v>0</v>
      </c>
      <c r="CD29" s="127">
        <f t="shared" si="133"/>
        <v>0</v>
      </c>
      <c r="CE29" s="127">
        <f t="shared" si="134"/>
        <v>0</v>
      </c>
      <c r="CF29" s="127">
        <f t="shared" si="135"/>
        <v>0</v>
      </c>
      <c r="CG29" s="127">
        <f t="shared" si="136"/>
        <v>0</v>
      </c>
      <c r="CH29" s="127">
        <f t="shared" si="137"/>
        <v>0</v>
      </c>
      <c r="CI29" s="120">
        <f t="shared" ref="CI29" si="506">AB29</f>
        <v>0</v>
      </c>
      <c r="CJ29" s="120">
        <f t="shared" ref="CJ29" si="507">AE29</f>
        <v>0</v>
      </c>
      <c r="CK29" s="120">
        <f t="shared" ref="CK29" si="508">AH29</f>
        <v>0</v>
      </c>
      <c r="CL29" s="120">
        <f t="shared" ref="CL29" si="509">AK29</f>
        <v>0</v>
      </c>
      <c r="CM29" s="120">
        <f t="shared" ref="CM29" si="510">AN29</f>
        <v>0</v>
      </c>
      <c r="CN29" s="120">
        <f t="shared" ref="CN29" si="511">AQ29</f>
        <v>0</v>
      </c>
      <c r="CO29" s="120">
        <f t="shared" si="475"/>
        <v>0</v>
      </c>
      <c r="CP29" s="120">
        <f t="shared" ref="CP29" si="512">AW29</f>
        <v>0</v>
      </c>
      <c r="CQ29" s="120">
        <f t="shared" ref="CQ29" si="513">AZ29</f>
        <v>0</v>
      </c>
      <c r="CR29" s="120">
        <f t="shared" ref="CR29" si="514">BC29</f>
        <v>0</v>
      </c>
      <c r="CS29" s="120">
        <f t="shared" ref="CS29" si="515">BF29</f>
        <v>0</v>
      </c>
      <c r="CT29" s="120">
        <f t="shared" ref="CT29" si="516">BI29</f>
        <v>0</v>
      </c>
      <c r="CU29" s="120">
        <f t="shared" ref="CU29" si="517">BL29</f>
        <v>0</v>
      </c>
      <c r="CV29" s="120">
        <f t="shared" ref="CV29" si="518">BO29</f>
        <v>0</v>
      </c>
      <c r="CW29" s="120">
        <f t="shared" ref="CW29" si="519">BR29</f>
        <v>0</v>
      </c>
      <c r="CX29" s="120">
        <f t="shared" ref="CX29" si="520">BU29</f>
        <v>0</v>
      </c>
      <c r="CY29">
        <f t="shared" ref="CY29" si="521">BX29</f>
        <v>0</v>
      </c>
      <c r="CZ29" s="120">
        <f t="shared" ref="CZ29" si="522">SUM(CB29:CM29)</f>
        <v>0</v>
      </c>
      <c r="DA29" s="120">
        <f t="shared" ref="DA29" si="523">SUM(CN29:CY29)</f>
        <v>0</v>
      </c>
      <c r="DB29" s="134">
        <f t="shared" si="26"/>
        <v>0</v>
      </c>
      <c r="DC29" s="134">
        <f t="shared" si="27"/>
        <v>0</v>
      </c>
      <c r="DD29" t="e">
        <f t="shared" si="28"/>
        <v>#DIV/0!</v>
      </c>
      <c r="DF29" t="e">
        <f t="shared" si="29"/>
        <v>#DIV/0!</v>
      </c>
      <c r="DG29" t="e">
        <f t="shared" si="30"/>
        <v>#DIV/0!</v>
      </c>
      <c r="DH29" t="e">
        <f t="shared" si="31"/>
        <v>#DIV/0!</v>
      </c>
      <c r="DI29" t="e">
        <f t="shared" si="32"/>
        <v>#DIV/0!</v>
      </c>
      <c r="DJ29" t="e">
        <f t="shared" si="33"/>
        <v>#DIV/0!</v>
      </c>
      <c r="DK29" t="e">
        <f t="shared" si="34"/>
        <v>#DIV/0!</v>
      </c>
      <c r="DL29" t="e">
        <f t="shared" si="35"/>
        <v>#DIV/0!</v>
      </c>
      <c r="DM29" t="e">
        <f t="shared" si="36"/>
        <v>#DIV/0!</v>
      </c>
      <c r="DN29" t="e">
        <f t="shared" si="37"/>
        <v>#DIV/0!</v>
      </c>
      <c r="DO29" t="e">
        <f t="shared" si="38"/>
        <v>#DIV/0!</v>
      </c>
      <c r="DP29" t="e">
        <f t="shared" si="39"/>
        <v>#DIV/0!</v>
      </c>
      <c r="DQ29" t="e">
        <f t="shared" si="40"/>
        <v>#DIV/0!</v>
      </c>
      <c r="DR29" t="e">
        <f t="shared" si="41"/>
        <v>#DIV/0!</v>
      </c>
      <c r="DS29" t="e">
        <f t="shared" si="42"/>
        <v>#DIV/0!</v>
      </c>
      <c r="DT29" t="e">
        <f t="shared" si="43"/>
        <v>#DIV/0!</v>
      </c>
      <c r="DU29" t="e">
        <f t="shared" si="44"/>
        <v>#DIV/0!</v>
      </c>
      <c r="DV29" t="e">
        <f t="shared" si="45"/>
        <v>#DIV/0!</v>
      </c>
      <c r="DW29" t="e">
        <f t="shared" si="46"/>
        <v>#DIV/0!</v>
      </c>
      <c r="DX29" t="e">
        <f t="shared" si="47"/>
        <v>#DIV/0!</v>
      </c>
      <c r="DY29" t="e">
        <f t="shared" si="48"/>
        <v>#DIV/0!</v>
      </c>
      <c r="DZ29" t="e">
        <f t="shared" si="49"/>
        <v>#DIV/0!</v>
      </c>
      <c r="EA29" t="e">
        <f t="shared" si="50"/>
        <v>#DIV/0!</v>
      </c>
      <c r="EB29" t="e">
        <f t="shared" si="51"/>
        <v>#DIV/0!</v>
      </c>
      <c r="EC29" t="e">
        <f t="shared" si="52"/>
        <v>#DIV/0!</v>
      </c>
      <c r="ED29" t="e">
        <f t="shared" si="72"/>
        <v>#DIV/0!</v>
      </c>
    </row>
    <row r="30" spans="1:134" x14ac:dyDescent="0.25">
      <c r="A30" s="112" t="s">
        <v>54</v>
      </c>
      <c r="B30" s="46">
        <v>0</v>
      </c>
      <c r="C30" s="46">
        <v>0</v>
      </c>
      <c r="D30" s="46">
        <v>0</v>
      </c>
      <c r="E30" s="46"/>
      <c r="F30" s="46"/>
      <c r="G30" s="46"/>
      <c r="H30" s="46">
        <v>0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 t="e">
        <v>#N/A</v>
      </c>
      <c r="S30" s="46">
        <v>0</v>
      </c>
      <c r="T30" s="46">
        <v>0</v>
      </c>
      <c r="U30" s="46">
        <v>0</v>
      </c>
      <c r="V30" s="50">
        <v>0</v>
      </c>
      <c r="W30" s="46">
        <v>0</v>
      </c>
      <c r="X30" s="46">
        <v>0</v>
      </c>
      <c r="Y30" s="46">
        <v>0</v>
      </c>
      <c r="Z30" s="46">
        <v>0</v>
      </c>
      <c r="AA30" s="46">
        <v>0</v>
      </c>
      <c r="AB30" s="46">
        <v>0</v>
      </c>
      <c r="AC30" s="46">
        <v>0</v>
      </c>
      <c r="AD30" s="46">
        <v>0</v>
      </c>
      <c r="AE30" s="46">
        <v>0</v>
      </c>
      <c r="AF30" s="46">
        <v>0</v>
      </c>
      <c r="AG30" s="46">
        <v>0</v>
      </c>
      <c r="AH30" s="46">
        <v>0</v>
      </c>
      <c r="AI30" s="43">
        <v>0</v>
      </c>
      <c r="AJ30" s="44">
        <v>0</v>
      </c>
      <c r="AK30" s="44">
        <v>0</v>
      </c>
      <c r="AL30" s="45">
        <v>0</v>
      </c>
      <c r="AM30" s="45">
        <v>0</v>
      </c>
      <c r="AN30" s="45">
        <v>0</v>
      </c>
      <c r="AO30" s="37">
        <v>0</v>
      </c>
      <c r="AP30">
        <v>0</v>
      </c>
      <c r="AQ30">
        <v>0</v>
      </c>
      <c r="AU30">
        <v>0</v>
      </c>
      <c r="AV30">
        <v>0</v>
      </c>
      <c r="AW30">
        <v>0</v>
      </c>
      <c r="AX30" s="33"/>
      <c r="AY30" s="33"/>
      <c r="AZ30" s="33"/>
      <c r="BA30" s="33">
        <v>0</v>
      </c>
      <c r="BB30" s="33">
        <v>0</v>
      </c>
      <c r="BC30" s="33">
        <v>0</v>
      </c>
      <c r="BD30" s="52">
        <v>0</v>
      </c>
      <c r="BE30" s="52">
        <v>0</v>
      </c>
      <c r="BF30" s="52">
        <v>0</v>
      </c>
      <c r="BG30" s="35">
        <v>0</v>
      </c>
      <c r="BH30" s="33">
        <v>0</v>
      </c>
      <c r="BI30" s="35">
        <v>0</v>
      </c>
      <c r="BJ30" s="36"/>
      <c r="BK30" s="36"/>
      <c r="BL30" s="36"/>
      <c r="BM30" s="33"/>
      <c r="BN30" s="33"/>
      <c r="BO30" s="33"/>
      <c r="BP30" s="33"/>
      <c r="BQ30" s="33"/>
      <c r="BR30" s="33"/>
      <c r="BS30" s="37"/>
      <c r="BV30">
        <v>0</v>
      </c>
      <c r="BW30">
        <v>0</v>
      </c>
      <c r="BX30">
        <v>0</v>
      </c>
      <c r="BY30" s="120"/>
      <c r="BZ30" s="120"/>
      <c r="CA30" s="120">
        <f t="shared" si="130"/>
        <v>0</v>
      </c>
      <c r="CB30" s="127">
        <f t="shared" si="131"/>
        <v>0</v>
      </c>
      <c r="CC30" s="127">
        <f t="shared" si="132"/>
        <v>0</v>
      </c>
      <c r="CD30" s="127">
        <f t="shared" si="133"/>
        <v>0</v>
      </c>
      <c r="CE30" s="127">
        <f t="shared" si="134"/>
        <v>0</v>
      </c>
      <c r="CF30" s="127">
        <f t="shared" si="135"/>
        <v>0</v>
      </c>
      <c r="CG30" s="127">
        <f t="shared" si="136"/>
        <v>0</v>
      </c>
      <c r="CH30" s="127">
        <f t="shared" si="137"/>
        <v>0</v>
      </c>
      <c r="CI30" s="120">
        <f t="shared" ref="CI30" si="524">AB30</f>
        <v>0</v>
      </c>
      <c r="CJ30" s="120">
        <f t="shared" ref="CJ30" si="525">AE30</f>
        <v>0</v>
      </c>
      <c r="CK30" s="120">
        <f t="shared" ref="CK30" si="526">AH30</f>
        <v>0</v>
      </c>
      <c r="CL30" s="120">
        <f t="shared" ref="CL30" si="527">AK30</f>
        <v>0</v>
      </c>
      <c r="CM30" s="120">
        <f t="shared" ref="CM30" si="528">AN30</f>
        <v>0</v>
      </c>
      <c r="CN30" s="120">
        <f t="shared" ref="CN30" si="529">AQ30</f>
        <v>0</v>
      </c>
      <c r="CO30" s="120">
        <f t="shared" ref="CO30:CO32" si="530">AT30</f>
        <v>0</v>
      </c>
      <c r="CP30" s="120">
        <f t="shared" ref="CP30" si="531">AW30</f>
        <v>0</v>
      </c>
      <c r="CQ30" s="120">
        <f t="shared" ref="CQ30" si="532">AZ30</f>
        <v>0</v>
      </c>
      <c r="CR30" s="120">
        <f t="shared" ref="CR30" si="533">BC30</f>
        <v>0</v>
      </c>
      <c r="CS30" s="120">
        <f t="shared" ref="CS30" si="534">BF30</f>
        <v>0</v>
      </c>
      <c r="CT30" s="120">
        <f t="shared" ref="CT30" si="535">BI30</f>
        <v>0</v>
      </c>
      <c r="CU30" s="120">
        <f t="shared" ref="CU30" si="536">BL30</f>
        <v>0</v>
      </c>
      <c r="CV30" s="120">
        <f t="shared" ref="CV30" si="537">BO30</f>
        <v>0</v>
      </c>
      <c r="CW30" s="120">
        <f t="shared" ref="CW30" si="538">BR30</f>
        <v>0</v>
      </c>
      <c r="CX30" s="120">
        <f t="shared" ref="CX30" si="539">BU30</f>
        <v>0</v>
      </c>
      <c r="CY30">
        <f t="shared" ref="CY30" si="540">BX30</f>
        <v>0</v>
      </c>
      <c r="CZ30" s="120">
        <f t="shared" ref="CZ30" si="541">SUM(CB30:CM30)</f>
        <v>0</v>
      </c>
      <c r="DA30" s="120">
        <f t="shared" ref="DA30" si="542">SUM(CN30:CY30)</f>
        <v>0</v>
      </c>
      <c r="DB30" s="134">
        <f t="shared" si="26"/>
        <v>0</v>
      </c>
      <c r="DC30" s="134">
        <f t="shared" si="27"/>
        <v>0</v>
      </c>
      <c r="DD30" t="e">
        <f t="shared" si="28"/>
        <v>#DIV/0!</v>
      </c>
      <c r="DF30" t="e">
        <f t="shared" si="29"/>
        <v>#DIV/0!</v>
      </c>
      <c r="DG30" t="e">
        <f t="shared" si="30"/>
        <v>#DIV/0!</v>
      </c>
      <c r="DH30" t="e">
        <f t="shared" si="31"/>
        <v>#DIV/0!</v>
      </c>
      <c r="DI30" t="e">
        <f t="shared" si="32"/>
        <v>#DIV/0!</v>
      </c>
      <c r="DJ30" t="e">
        <f t="shared" si="33"/>
        <v>#DIV/0!</v>
      </c>
      <c r="DK30" t="e">
        <f t="shared" si="34"/>
        <v>#DIV/0!</v>
      </c>
      <c r="DL30" t="e">
        <f t="shared" si="35"/>
        <v>#DIV/0!</v>
      </c>
      <c r="DM30" t="e">
        <f t="shared" si="36"/>
        <v>#DIV/0!</v>
      </c>
      <c r="DN30" t="e">
        <f t="shared" si="37"/>
        <v>#DIV/0!</v>
      </c>
      <c r="DO30" t="e">
        <f t="shared" si="38"/>
        <v>#DIV/0!</v>
      </c>
      <c r="DP30" t="e">
        <f t="shared" si="39"/>
        <v>#DIV/0!</v>
      </c>
      <c r="DQ30" t="e">
        <f t="shared" si="40"/>
        <v>#DIV/0!</v>
      </c>
      <c r="DR30" t="e">
        <f t="shared" si="41"/>
        <v>#DIV/0!</v>
      </c>
      <c r="DS30" t="e">
        <f t="shared" si="42"/>
        <v>#DIV/0!</v>
      </c>
      <c r="DT30" t="e">
        <f t="shared" si="43"/>
        <v>#DIV/0!</v>
      </c>
      <c r="DU30" t="e">
        <f t="shared" si="44"/>
        <v>#DIV/0!</v>
      </c>
      <c r="DV30" t="e">
        <f t="shared" si="45"/>
        <v>#DIV/0!</v>
      </c>
      <c r="DW30" t="e">
        <f t="shared" si="46"/>
        <v>#DIV/0!</v>
      </c>
      <c r="DX30" t="e">
        <f t="shared" si="47"/>
        <v>#DIV/0!</v>
      </c>
      <c r="DY30" t="e">
        <f t="shared" si="48"/>
        <v>#DIV/0!</v>
      </c>
      <c r="DZ30" t="e">
        <f t="shared" si="49"/>
        <v>#DIV/0!</v>
      </c>
      <c r="EA30" t="e">
        <f t="shared" si="50"/>
        <v>#DIV/0!</v>
      </c>
      <c r="EB30" t="e">
        <f t="shared" si="51"/>
        <v>#DIV/0!</v>
      </c>
      <c r="EC30" t="e">
        <f t="shared" si="52"/>
        <v>#DIV/0!</v>
      </c>
      <c r="ED30" t="e">
        <f t="shared" si="72"/>
        <v>#DIV/0!</v>
      </c>
    </row>
    <row r="31" spans="1:134" x14ac:dyDescent="0.25">
      <c r="A31" s="81" t="s">
        <v>55</v>
      </c>
      <c r="W31" s="82"/>
      <c r="AI31" s="83"/>
      <c r="AJ31" s="14"/>
      <c r="AK31" s="14"/>
      <c r="AL31" s="84"/>
      <c r="AM31" s="84"/>
      <c r="AN31" s="84"/>
      <c r="AO31" s="37"/>
      <c r="AX31" s="33">
        <v>130.27000000000012</v>
      </c>
      <c r="AY31" s="33">
        <v>3</v>
      </c>
      <c r="AZ31" s="33">
        <v>14300700</v>
      </c>
      <c r="BA31" s="33">
        <v>334.82000000000016</v>
      </c>
      <c r="BB31" s="33">
        <v>7</v>
      </c>
      <c r="BC31" s="33">
        <v>36719200</v>
      </c>
      <c r="BD31" s="34">
        <v>492.43999999999642</v>
      </c>
      <c r="BE31" s="34">
        <v>10</v>
      </c>
      <c r="BF31" s="34">
        <v>53726400</v>
      </c>
      <c r="BG31" s="35">
        <v>85.740000000001714</v>
      </c>
      <c r="BH31" s="33">
        <v>2</v>
      </c>
      <c r="BI31" s="35">
        <v>9331400</v>
      </c>
      <c r="BJ31" s="36">
        <v>41.10000000000332</v>
      </c>
      <c r="BK31" s="36">
        <v>1</v>
      </c>
      <c r="BL31" s="36">
        <v>4531000</v>
      </c>
      <c r="BM31" s="33">
        <v>436.76999999999907</v>
      </c>
      <c r="BN31" s="33">
        <v>9</v>
      </c>
      <c r="BO31" s="33">
        <v>48370100</v>
      </c>
      <c r="BP31" s="33">
        <v>125.64999999999941</v>
      </c>
      <c r="BQ31" s="33">
        <v>3</v>
      </c>
      <c r="BR31" s="33">
        <v>14164700</v>
      </c>
      <c r="BS31" s="37">
        <v>245.21999999999798</v>
      </c>
      <c r="BT31">
        <v>5</v>
      </c>
      <c r="BU31">
        <v>28025000</v>
      </c>
      <c r="BV31">
        <v>436.76000000000181</v>
      </c>
      <c r="BW31">
        <v>8</v>
      </c>
      <c r="BX31">
        <v>50407061</v>
      </c>
      <c r="BY31" s="120"/>
      <c r="BZ31" s="120"/>
      <c r="CA31" s="120">
        <f t="shared" si="130"/>
        <v>0</v>
      </c>
      <c r="CB31" s="127">
        <f t="shared" si="131"/>
        <v>0</v>
      </c>
      <c r="CC31" s="127">
        <f t="shared" si="132"/>
        <v>0</v>
      </c>
      <c r="CD31" s="127">
        <f t="shared" si="133"/>
        <v>0</v>
      </c>
      <c r="CE31" s="127">
        <f t="shared" si="134"/>
        <v>0</v>
      </c>
      <c r="CF31" s="127">
        <f t="shared" si="135"/>
        <v>0</v>
      </c>
      <c r="CG31" s="127">
        <f t="shared" si="136"/>
        <v>0</v>
      </c>
      <c r="CH31" s="127">
        <f t="shared" si="137"/>
        <v>0</v>
      </c>
      <c r="CI31" s="120">
        <f t="shared" ref="CI31" si="543">AB31</f>
        <v>0</v>
      </c>
      <c r="CJ31" s="120">
        <f t="shared" ref="CJ31" si="544">AE31</f>
        <v>0</v>
      </c>
      <c r="CK31" s="120">
        <f t="shared" ref="CK31" si="545">AH31</f>
        <v>0</v>
      </c>
      <c r="CL31" s="120">
        <f t="shared" ref="CL31" si="546">AK31</f>
        <v>0</v>
      </c>
      <c r="CM31" s="120">
        <f t="shared" ref="CM31" si="547">AN31</f>
        <v>0</v>
      </c>
      <c r="CN31" s="120">
        <f t="shared" ref="CN31" si="548">AQ31</f>
        <v>0</v>
      </c>
      <c r="CO31" s="120">
        <f t="shared" si="530"/>
        <v>0</v>
      </c>
      <c r="CP31" s="120">
        <f t="shared" ref="CP31" si="549">AW31</f>
        <v>0</v>
      </c>
      <c r="CQ31" s="120">
        <f t="shared" ref="CQ31" si="550">AZ31</f>
        <v>14300700</v>
      </c>
      <c r="CR31" s="120">
        <f t="shared" ref="CR31" si="551">BC31</f>
        <v>36719200</v>
      </c>
      <c r="CS31" s="120">
        <f t="shared" ref="CS31" si="552">BF31</f>
        <v>53726400</v>
      </c>
      <c r="CT31" s="120">
        <f t="shared" ref="CT31" si="553">BI31</f>
        <v>9331400</v>
      </c>
      <c r="CU31" s="120">
        <f t="shared" ref="CU31" si="554">BL31</f>
        <v>4531000</v>
      </c>
      <c r="CV31" s="120">
        <f t="shared" ref="CV31" si="555">BO31</f>
        <v>48370100</v>
      </c>
      <c r="CW31" s="120">
        <f t="shared" ref="CW31" si="556">BR31</f>
        <v>14164700</v>
      </c>
      <c r="CX31" s="120">
        <f t="shared" ref="CX31" si="557">BU31</f>
        <v>28025000</v>
      </c>
      <c r="CY31">
        <f t="shared" ref="CY31" si="558">BX31</f>
        <v>50407061</v>
      </c>
      <c r="CZ31" s="120">
        <f t="shared" ref="CZ31" si="559">SUM(CB31:CM31)</f>
        <v>0</v>
      </c>
      <c r="DA31" s="120">
        <f t="shared" ref="DA31" si="560">SUM(CN31:CY31)</f>
        <v>259575561</v>
      </c>
      <c r="DB31" s="134">
        <f t="shared" si="26"/>
        <v>0</v>
      </c>
      <c r="DC31" s="134">
        <f t="shared" si="27"/>
        <v>6.8549463508623199E-3</v>
      </c>
      <c r="DD31" t="e">
        <f t="shared" si="28"/>
        <v>#DIV/0!</v>
      </c>
      <c r="DF31" t="e">
        <f t="shared" si="29"/>
        <v>#DIV/0!</v>
      </c>
      <c r="DG31" t="e">
        <f t="shared" si="30"/>
        <v>#DIV/0!</v>
      </c>
      <c r="DH31" t="e">
        <f t="shared" si="31"/>
        <v>#DIV/0!</v>
      </c>
      <c r="DI31" t="e">
        <f t="shared" si="32"/>
        <v>#DIV/0!</v>
      </c>
      <c r="DJ31" t="e">
        <f t="shared" si="33"/>
        <v>#DIV/0!</v>
      </c>
      <c r="DK31" t="e">
        <f t="shared" si="34"/>
        <v>#DIV/0!</v>
      </c>
      <c r="DL31" t="e">
        <f t="shared" si="35"/>
        <v>#DIV/0!</v>
      </c>
      <c r="DM31" t="e">
        <f t="shared" si="36"/>
        <v>#DIV/0!</v>
      </c>
      <c r="DN31" t="e">
        <f t="shared" si="37"/>
        <v>#DIV/0!</v>
      </c>
      <c r="DO31" t="e">
        <f t="shared" si="38"/>
        <v>#DIV/0!</v>
      </c>
      <c r="DP31" t="e">
        <f t="shared" si="39"/>
        <v>#DIV/0!</v>
      </c>
      <c r="DQ31" t="e">
        <f t="shared" si="40"/>
        <v>#DIV/0!</v>
      </c>
      <c r="DR31" t="e">
        <f t="shared" si="41"/>
        <v>#DIV/0!</v>
      </c>
      <c r="DS31" t="e">
        <f t="shared" si="42"/>
        <v>#DIV/0!</v>
      </c>
      <c r="DT31" t="e">
        <f t="shared" si="43"/>
        <v>#DIV/0!</v>
      </c>
      <c r="DU31">
        <f t="shared" si="44"/>
        <v>109777.38543026012</v>
      </c>
      <c r="DV31">
        <f t="shared" si="45"/>
        <v>109668.47858550858</v>
      </c>
      <c r="DW31">
        <f t="shared" si="46"/>
        <v>109102.42872228168</v>
      </c>
      <c r="DX31">
        <f t="shared" si="47"/>
        <v>108833.68322836264</v>
      </c>
      <c r="DY31">
        <f t="shared" si="48"/>
        <v>110243.30900242418</v>
      </c>
      <c r="DZ31">
        <f t="shared" si="49"/>
        <v>110745.01453854455</v>
      </c>
      <c r="EA31">
        <f t="shared" si="50"/>
        <v>112731.39673696829</v>
      </c>
      <c r="EB31">
        <f t="shared" si="51"/>
        <v>114285.13171845784</v>
      </c>
      <c r="EC31">
        <f t="shared" si="52"/>
        <v>115411.34948255288</v>
      </c>
      <c r="ED31" t="e">
        <f t="shared" si="72"/>
        <v>#DIV/0!</v>
      </c>
    </row>
    <row r="32" spans="1:134" x14ac:dyDescent="0.25">
      <c r="A32" s="112" t="s">
        <v>56</v>
      </c>
      <c r="B32" s="46">
        <v>374.85000000001946</v>
      </c>
      <c r="C32" s="46">
        <v>5</v>
      </c>
      <c r="D32" s="46">
        <v>36.473345000000002</v>
      </c>
      <c r="E32" s="48">
        <v>221.13999999998759</v>
      </c>
      <c r="F32" s="46">
        <v>3</v>
      </c>
      <c r="G32" s="46">
        <v>20.735520000000001</v>
      </c>
      <c r="H32" s="46">
        <v>132.56000000000768</v>
      </c>
      <c r="I32" s="46">
        <v>2</v>
      </c>
      <c r="J32" s="46">
        <v>12.92581</v>
      </c>
      <c r="K32" s="47">
        <v>226.75999999999567</v>
      </c>
      <c r="L32" s="46">
        <v>3</v>
      </c>
      <c r="M32" s="46">
        <v>23.213445</v>
      </c>
      <c r="N32" s="46">
        <v>190.87000000000171</v>
      </c>
      <c r="O32" s="46">
        <v>3</v>
      </c>
      <c r="P32" s="49">
        <v>19.701564999999999</v>
      </c>
      <c r="Q32" s="46">
        <v>603.50999999999203</v>
      </c>
      <c r="R32" s="46">
        <v>9</v>
      </c>
      <c r="S32" s="46">
        <v>62.164645</v>
      </c>
      <c r="T32" s="46">
        <v>395.34000000000378</v>
      </c>
      <c r="U32" s="46">
        <v>5</v>
      </c>
      <c r="V32" s="50">
        <v>40.936250000000001</v>
      </c>
      <c r="W32" s="49">
        <v>537.38000000001011</v>
      </c>
      <c r="X32" s="46">
        <v>9</v>
      </c>
      <c r="Y32" s="46">
        <v>59.464044999999999</v>
      </c>
      <c r="Z32" s="46">
        <v>1319.4399999999923</v>
      </c>
      <c r="AA32" s="46">
        <v>23</v>
      </c>
      <c r="AB32" s="46">
        <v>141337100</v>
      </c>
      <c r="AC32" s="46">
        <v>1680.6100000000079</v>
      </c>
      <c r="AD32" s="46">
        <v>26</v>
      </c>
      <c r="AE32" s="46">
        <v>183165430</v>
      </c>
      <c r="AF32" s="46">
        <v>1403.42</v>
      </c>
      <c r="AG32" s="46">
        <v>21</v>
      </c>
      <c r="AH32" s="46">
        <v>156775000</v>
      </c>
      <c r="AI32" s="43">
        <v>1537.6999999999971</v>
      </c>
      <c r="AJ32" s="44">
        <v>23</v>
      </c>
      <c r="AK32" s="44">
        <v>175350925</v>
      </c>
      <c r="AL32" s="45">
        <v>0</v>
      </c>
      <c r="AM32" s="45">
        <v>0</v>
      </c>
      <c r="AN32" s="45">
        <v>0</v>
      </c>
      <c r="AO32" s="37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33"/>
      <c r="AY32" s="33"/>
      <c r="AZ32" s="33"/>
      <c r="BA32" s="33">
        <v>0</v>
      </c>
      <c r="BB32" s="33">
        <v>0</v>
      </c>
      <c r="BC32" s="33">
        <v>0</v>
      </c>
      <c r="BD32" s="52">
        <v>0</v>
      </c>
      <c r="BE32" s="52">
        <v>0</v>
      </c>
      <c r="BF32" s="52">
        <v>0</v>
      </c>
      <c r="BG32" s="35">
        <v>0</v>
      </c>
      <c r="BH32" s="33">
        <v>0</v>
      </c>
      <c r="BI32" s="35">
        <v>0</v>
      </c>
      <c r="BJ32" s="36"/>
      <c r="BK32" s="36"/>
      <c r="BL32" s="36"/>
      <c r="BM32" s="33"/>
      <c r="BN32" s="33"/>
      <c r="BO32" s="33"/>
      <c r="BP32" s="33"/>
      <c r="BQ32" s="33"/>
      <c r="BR32" s="33"/>
      <c r="BS32" s="37"/>
      <c r="BV32">
        <v>0</v>
      </c>
      <c r="BW32">
        <v>0</v>
      </c>
      <c r="BX32">
        <v>0</v>
      </c>
      <c r="BY32" s="120"/>
      <c r="BZ32" s="120"/>
      <c r="CA32" s="120">
        <f t="shared" si="130"/>
        <v>36473345</v>
      </c>
      <c r="CB32" s="127">
        <f t="shared" si="131"/>
        <v>20735520</v>
      </c>
      <c r="CC32" s="127">
        <f t="shared" si="132"/>
        <v>12925810</v>
      </c>
      <c r="CD32" s="127">
        <f t="shared" si="133"/>
        <v>23213445</v>
      </c>
      <c r="CE32" s="127">
        <f t="shared" si="134"/>
        <v>19701565</v>
      </c>
      <c r="CF32" s="127">
        <f t="shared" si="135"/>
        <v>62164645</v>
      </c>
      <c r="CG32" s="127">
        <f t="shared" si="136"/>
        <v>40936250</v>
      </c>
      <c r="CH32" s="127">
        <f t="shared" si="137"/>
        <v>59464045</v>
      </c>
      <c r="CI32" s="120">
        <f t="shared" ref="CI32" si="561">AB32</f>
        <v>141337100</v>
      </c>
      <c r="CJ32" s="120">
        <f t="shared" ref="CJ32" si="562">AE32</f>
        <v>183165430</v>
      </c>
      <c r="CK32" s="120">
        <f t="shared" ref="CK32" si="563">AH32</f>
        <v>156775000</v>
      </c>
      <c r="CL32" s="120">
        <f t="shared" ref="CL32" si="564">AK32</f>
        <v>175350925</v>
      </c>
      <c r="CM32" s="120">
        <f t="shared" ref="CM32" si="565">AN32</f>
        <v>0</v>
      </c>
      <c r="CN32" s="120">
        <f t="shared" ref="CN32" si="566">AQ32</f>
        <v>0</v>
      </c>
      <c r="CO32" s="120">
        <f t="shared" si="530"/>
        <v>0</v>
      </c>
      <c r="CP32" s="120">
        <f t="shared" ref="CP32" si="567">AW32</f>
        <v>0</v>
      </c>
      <c r="CQ32" s="120">
        <f t="shared" ref="CQ32" si="568">AZ32</f>
        <v>0</v>
      </c>
      <c r="CR32" s="120">
        <f t="shared" ref="CR32" si="569">BC32</f>
        <v>0</v>
      </c>
      <c r="CS32" s="120">
        <f t="shared" ref="CS32" si="570">BF32</f>
        <v>0</v>
      </c>
      <c r="CT32" s="120">
        <f t="shared" ref="CT32" si="571">BI32</f>
        <v>0</v>
      </c>
      <c r="CU32" s="120">
        <f t="shared" ref="CU32" si="572">BL32</f>
        <v>0</v>
      </c>
      <c r="CV32" s="120">
        <f t="shared" ref="CV32" si="573">BO32</f>
        <v>0</v>
      </c>
      <c r="CW32" s="120">
        <f t="shared" ref="CW32" si="574">BR32</f>
        <v>0</v>
      </c>
      <c r="CX32" s="120">
        <f t="shared" ref="CX32" si="575">BU32</f>
        <v>0</v>
      </c>
      <c r="CY32">
        <f t="shared" ref="CY32" si="576">BX32</f>
        <v>0</v>
      </c>
      <c r="CZ32" s="120">
        <f t="shared" ref="CZ32" si="577">SUM(CB32:CM32)</f>
        <v>895769735</v>
      </c>
      <c r="DA32" s="120">
        <f t="shared" ref="DA32:DA81" si="578">SUM(CN32:CY32)</f>
        <v>0</v>
      </c>
      <c r="DB32" s="134">
        <f t="shared" si="26"/>
        <v>1.6168106573645712E-2</v>
      </c>
      <c r="DC32" s="134">
        <f t="shared" si="27"/>
        <v>0</v>
      </c>
      <c r="DD32">
        <f t="shared" si="28"/>
        <v>0</v>
      </c>
      <c r="DF32">
        <f t="shared" si="29"/>
        <v>93766.482771100491</v>
      </c>
      <c r="DG32">
        <f t="shared" si="30"/>
        <v>97509.127942058331</v>
      </c>
      <c r="DH32">
        <f t="shared" si="31"/>
        <v>102370.10495678446</v>
      </c>
      <c r="DI32">
        <f t="shared" si="32"/>
        <v>103219.80929428314</v>
      </c>
      <c r="DJ32">
        <f t="shared" si="33"/>
        <v>103005.1614720565</v>
      </c>
      <c r="DK32">
        <f t="shared" si="34"/>
        <v>103546.94693175395</v>
      </c>
      <c r="DL32">
        <f t="shared" si="35"/>
        <v>110655.4858759144</v>
      </c>
      <c r="DM32">
        <f t="shared" si="36"/>
        <v>107119.00503243862</v>
      </c>
      <c r="DN32">
        <f t="shared" si="37"/>
        <v>108987.46883571986</v>
      </c>
      <c r="DO32">
        <f t="shared" si="38"/>
        <v>111709.25311025922</v>
      </c>
      <c r="DP32">
        <f t="shared" si="39"/>
        <v>114034.54835143418</v>
      </c>
      <c r="DQ32" t="e">
        <f t="shared" si="40"/>
        <v>#DIV/0!</v>
      </c>
      <c r="DR32" t="e">
        <f t="shared" si="41"/>
        <v>#DIV/0!</v>
      </c>
      <c r="DS32" t="e">
        <f t="shared" si="42"/>
        <v>#DIV/0!</v>
      </c>
      <c r="DT32" t="e">
        <f t="shared" si="43"/>
        <v>#DIV/0!</v>
      </c>
      <c r="DU32" t="e">
        <f t="shared" si="44"/>
        <v>#DIV/0!</v>
      </c>
      <c r="DV32" t="e">
        <f t="shared" si="45"/>
        <v>#DIV/0!</v>
      </c>
      <c r="DW32" t="e">
        <f t="shared" si="46"/>
        <v>#DIV/0!</v>
      </c>
      <c r="DX32" t="e">
        <f t="shared" si="47"/>
        <v>#DIV/0!</v>
      </c>
      <c r="DY32" t="e">
        <f t="shared" si="48"/>
        <v>#DIV/0!</v>
      </c>
      <c r="DZ32" t="e">
        <f t="shared" si="49"/>
        <v>#DIV/0!</v>
      </c>
      <c r="EA32" t="e">
        <f t="shared" si="50"/>
        <v>#DIV/0!</v>
      </c>
      <c r="EB32" t="e">
        <f t="shared" si="51"/>
        <v>#DIV/0!</v>
      </c>
      <c r="EC32" t="e">
        <f t="shared" si="52"/>
        <v>#DIV/0!</v>
      </c>
      <c r="ED32" t="e">
        <f t="shared" si="72"/>
        <v>#DIV/0!</v>
      </c>
    </row>
    <row r="33" spans="1:134" x14ac:dyDescent="0.25">
      <c r="A33" s="112" t="s">
        <v>57</v>
      </c>
      <c r="B33" s="46">
        <v>323.40000000000691</v>
      </c>
      <c r="C33" s="46">
        <v>5</v>
      </c>
      <c r="D33" s="46">
        <v>32.454470000000001</v>
      </c>
      <c r="E33" s="48">
        <v>338.84000000000106</v>
      </c>
      <c r="F33" s="46">
        <v>6</v>
      </c>
      <c r="G33" s="46">
        <v>35.742919999999998</v>
      </c>
      <c r="H33" s="46">
        <v>376.20000000000437</v>
      </c>
      <c r="I33" s="46">
        <v>6</v>
      </c>
      <c r="J33" s="46">
        <v>40.542569999999998</v>
      </c>
      <c r="K33" s="47">
        <v>701.9499999999889</v>
      </c>
      <c r="L33" s="46">
        <v>11</v>
      </c>
      <c r="M33" s="46">
        <v>73.073499999999996</v>
      </c>
      <c r="N33" s="46">
        <v>784.15999999999985</v>
      </c>
      <c r="O33" s="46">
        <v>12</v>
      </c>
      <c r="P33" s="49">
        <v>83.790053999999998</v>
      </c>
      <c r="Q33" s="46">
        <v>662.65999999999985</v>
      </c>
      <c r="R33" s="46">
        <v>13</v>
      </c>
      <c r="S33" s="46">
        <v>71.408010000000004</v>
      </c>
      <c r="T33" s="46">
        <v>900.60999999999876</v>
      </c>
      <c r="U33" s="46">
        <v>17</v>
      </c>
      <c r="V33" s="50">
        <v>94.710887999999997</v>
      </c>
      <c r="W33" s="49">
        <v>840.12000000000808</v>
      </c>
      <c r="X33" s="46">
        <v>14</v>
      </c>
      <c r="Y33" s="46">
        <v>87.239050000000006</v>
      </c>
      <c r="Z33" s="46">
        <v>2259.1699999999983</v>
      </c>
      <c r="AA33" s="46">
        <v>38</v>
      </c>
      <c r="AB33" s="46">
        <v>244936932</v>
      </c>
      <c r="AC33" s="46">
        <v>1998.0500000000065</v>
      </c>
      <c r="AD33" s="46">
        <v>36</v>
      </c>
      <c r="AE33" s="46">
        <v>224667200</v>
      </c>
      <c r="AF33" s="46">
        <v>0</v>
      </c>
      <c r="AG33" s="46">
        <v>0</v>
      </c>
      <c r="AH33" s="46">
        <v>0</v>
      </c>
      <c r="AI33" s="43">
        <v>0</v>
      </c>
      <c r="AJ33" s="44">
        <v>0</v>
      </c>
      <c r="AK33" s="44">
        <v>0</v>
      </c>
      <c r="AL33" s="45">
        <v>0</v>
      </c>
      <c r="AM33" s="45">
        <v>0</v>
      </c>
      <c r="AN33" s="45">
        <v>0</v>
      </c>
      <c r="AO33" s="37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33"/>
      <c r="AY33" s="33"/>
      <c r="AZ33" s="33"/>
      <c r="BA33" s="33">
        <v>0</v>
      </c>
      <c r="BB33" s="33">
        <v>0</v>
      </c>
      <c r="BC33" s="33">
        <v>0</v>
      </c>
      <c r="BD33" s="52">
        <v>0</v>
      </c>
      <c r="BE33" s="52">
        <v>0</v>
      </c>
      <c r="BF33" s="52">
        <v>0</v>
      </c>
      <c r="BG33" s="35">
        <v>0</v>
      </c>
      <c r="BH33" s="33">
        <v>0</v>
      </c>
      <c r="BI33" s="35">
        <v>0</v>
      </c>
      <c r="BJ33" s="36"/>
      <c r="BK33" s="36"/>
      <c r="BL33" s="36"/>
      <c r="BM33" s="33"/>
      <c r="BN33" s="33"/>
      <c r="BO33" s="33"/>
      <c r="BP33" s="33"/>
      <c r="BQ33" s="33"/>
      <c r="BR33" s="33"/>
      <c r="BS33" s="37"/>
      <c r="BV33">
        <v>0</v>
      </c>
      <c r="BW33">
        <v>0</v>
      </c>
      <c r="BX33">
        <v>0</v>
      </c>
      <c r="BY33" s="120"/>
      <c r="BZ33" s="120"/>
      <c r="CA33" s="120">
        <f t="shared" si="130"/>
        <v>32454470</v>
      </c>
      <c r="CB33" s="127">
        <f t="shared" si="131"/>
        <v>35742920</v>
      </c>
      <c r="CC33" s="127">
        <f t="shared" si="132"/>
        <v>40542570</v>
      </c>
      <c r="CD33" s="127">
        <f t="shared" si="133"/>
        <v>73073500</v>
      </c>
      <c r="CE33" s="127">
        <f t="shared" si="134"/>
        <v>83790054</v>
      </c>
      <c r="CF33" s="127">
        <f t="shared" si="135"/>
        <v>71408010</v>
      </c>
      <c r="CG33" s="127">
        <f t="shared" si="136"/>
        <v>94710888</v>
      </c>
      <c r="CH33" s="127">
        <f t="shared" si="137"/>
        <v>87239050</v>
      </c>
      <c r="CI33" s="120">
        <f t="shared" ref="CI33" si="579">AB33</f>
        <v>244936932</v>
      </c>
      <c r="CJ33" s="120">
        <f t="shared" ref="CJ33" si="580">AE33</f>
        <v>224667200</v>
      </c>
      <c r="CK33" s="120">
        <f t="shared" ref="CK33" si="581">AH33</f>
        <v>0</v>
      </c>
      <c r="CL33" s="120">
        <f t="shared" ref="CL33" si="582">AK33</f>
        <v>0</v>
      </c>
      <c r="CM33" s="120">
        <f t="shared" ref="CM33" si="583">AN33</f>
        <v>0</v>
      </c>
      <c r="CN33" s="120">
        <f t="shared" ref="CN33" si="584">AQ33</f>
        <v>0</v>
      </c>
      <c r="CO33" s="120">
        <f t="shared" ref="CO33:CO35" si="585">AT33</f>
        <v>0</v>
      </c>
      <c r="CP33" s="120">
        <f t="shared" ref="CP33" si="586">AW33</f>
        <v>0</v>
      </c>
      <c r="CQ33" s="120">
        <f t="shared" ref="CQ33" si="587">AZ33</f>
        <v>0</v>
      </c>
      <c r="CR33" s="120">
        <f t="shared" ref="CR33" si="588">BC33</f>
        <v>0</v>
      </c>
      <c r="CS33" s="120">
        <f t="shared" ref="CS33" si="589">BF33</f>
        <v>0</v>
      </c>
      <c r="CT33" s="120">
        <f t="shared" ref="CT33" si="590">BI33</f>
        <v>0</v>
      </c>
      <c r="CU33" s="120">
        <f t="shared" ref="CU33" si="591">BL33</f>
        <v>0</v>
      </c>
      <c r="CV33" s="120">
        <f t="shared" ref="CV33" si="592">BO33</f>
        <v>0</v>
      </c>
      <c r="CW33" s="120">
        <f t="shared" ref="CW33" si="593">BR33</f>
        <v>0</v>
      </c>
      <c r="CX33" s="120">
        <f t="shared" ref="CX33" si="594">BU33</f>
        <v>0</v>
      </c>
      <c r="CY33">
        <f t="shared" ref="CY33" si="595">BX33</f>
        <v>0</v>
      </c>
      <c r="CZ33" s="120">
        <f t="shared" ref="CZ33" si="596">SUM(CB33:CM33)</f>
        <v>956111124</v>
      </c>
      <c r="DA33" s="120">
        <f t="shared" si="578"/>
        <v>0</v>
      </c>
      <c r="DB33" s="134">
        <f t="shared" si="26"/>
        <v>1.725723246173325E-2</v>
      </c>
      <c r="DC33" s="134">
        <f t="shared" si="27"/>
        <v>0</v>
      </c>
      <c r="DD33">
        <f t="shared" si="28"/>
        <v>0</v>
      </c>
      <c r="DF33">
        <f t="shared" si="29"/>
        <v>105486.1291464995</v>
      </c>
      <c r="DG33">
        <f t="shared" si="30"/>
        <v>107768.66028708009</v>
      </c>
      <c r="DH33">
        <f t="shared" si="31"/>
        <v>104100.71942446208</v>
      </c>
      <c r="DI33">
        <f t="shared" si="32"/>
        <v>106853.26208936954</v>
      </c>
      <c r="DJ33">
        <f t="shared" si="33"/>
        <v>107759.65049950204</v>
      </c>
      <c r="DK33">
        <f t="shared" si="34"/>
        <v>105163.04282652884</v>
      </c>
      <c r="DL33">
        <f t="shared" si="35"/>
        <v>103841.17745083936</v>
      </c>
      <c r="DM33">
        <f t="shared" si="36"/>
        <v>108418.99104538401</v>
      </c>
      <c r="DN33">
        <f t="shared" si="37"/>
        <v>112443.2321513472</v>
      </c>
      <c r="DO33" t="e">
        <f t="shared" si="38"/>
        <v>#DIV/0!</v>
      </c>
      <c r="DP33" t="e">
        <f t="shared" si="39"/>
        <v>#DIV/0!</v>
      </c>
      <c r="DQ33" t="e">
        <f t="shared" si="40"/>
        <v>#DIV/0!</v>
      </c>
      <c r="DR33" t="e">
        <f t="shared" si="41"/>
        <v>#DIV/0!</v>
      </c>
      <c r="DS33" t="e">
        <f t="shared" si="42"/>
        <v>#DIV/0!</v>
      </c>
      <c r="DT33" t="e">
        <f t="shared" si="43"/>
        <v>#DIV/0!</v>
      </c>
      <c r="DU33" t="e">
        <f t="shared" si="44"/>
        <v>#DIV/0!</v>
      </c>
      <c r="DV33" t="e">
        <f t="shared" si="45"/>
        <v>#DIV/0!</v>
      </c>
      <c r="DW33" t="e">
        <f t="shared" si="46"/>
        <v>#DIV/0!</v>
      </c>
      <c r="DX33" t="e">
        <f t="shared" si="47"/>
        <v>#DIV/0!</v>
      </c>
      <c r="DY33" t="e">
        <f t="shared" si="48"/>
        <v>#DIV/0!</v>
      </c>
      <c r="DZ33" t="e">
        <f t="shared" si="49"/>
        <v>#DIV/0!</v>
      </c>
      <c r="EA33" t="e">
        <f t="shared" si="50"/>
        <v>#DIV/0!</v>
      </c>
      <c r="EB33" t="e">
        <f t="shared" si="51"/>
        <v>#DIV/0!</v>
      </c>
      <c r="EC33" t="e">
        <f t="shared" si="52"/>
        <v>#DIV/0!</v>
      </c>
      <c r="ED33" t="e">
        <f t="shared" si="72"/>
        <v>#DIV/0!</v>
      </c>
    </row>
    <row r="34" spans="1:134" x14ac:dyDescent="0.25">
      <c r="A34" s="114" t="s">
        <v>58</v>
      </c>
      <c r="B34" s="46">
        <v>21828.349999999988</v>
      </c>
      <c r="C34" s="46">
        <v>448</v>
      </c>
      <c r="D34" s="46">
        <v>1888.357782</v>
      </c>
      <c r="E34" s="48">
        <v>108.58000000002721</v>
      </c>
      <c r="F34" s="46">
        <v>2</v>
      </c>
      <c r="G34" s="46">
        <v>8.5165900000000008</v>
      </c>
      <c r="H34" s="46">
        <v>63.569999999999709</v>
      </c>
      <c r="I34" s="46">
        <v>2</v>
      </c>
      <c r="J34" s="46">
        <v>5.452655</v>
      </c>
      <c r="K34" s="47">
        <v>98.21999999999025</v>
      </c>
      <c r="L34" s="46">
        <v>2</v>
      </c>
      <c r="M34" s="46">
        <v>8.0011229999999998</v>
      </c>
      <c r="N34" s="46">
        <v>364.64999999999054</v>
      </c>
      <c r="O34" s="46">
        <v>6</v>
      </c>
      <c r="P34" s="49">
        <v>28.391029</v>
      </c>
      <c r="Q34" s="46">
        <v>433.99000000001251</v>
      </c>
      <c r="R34" s="46">
        <v>9</v>
      </c>
      <c r="S34" s="46">
        <v>35.045639999999999</v>
      </c>
      <c r="T34" s="46">
        <v>1936.8099999999831</v>
      </c>
      <c r="U34" s="46">
        <v>49</v>
      </c>
      <c r="V34" s="50">
        <v>145.179329</v>
      </c>
      <c r="W34" s="49">
        <v>978.44000000002416</v>
      </c>
      <c r="X34" s="46">
        <v>23</v>
      </c>
      <c r="Y34" s="46">
        <v>79.530294999999995</v>
      </c>
      <c r="Z34" s="46">
        <v>2033.2500000000036</v>
      </c>
      <c r="AA34" s="46">
        <v>39</v>
      </c>
      <c r="AB34" s="46">
        <v>171301962</v>
      </c>
      <c r="AC34" s="46">
        <v>3411.2399999999907</v>
      </c>
      <c r="AD34" s="46">
        <v>74</v>
      </c>
      <c r="AE34" s="46">
        <v>237577232</v>
      </c>
      <c r="AF34" s="46">
        <v>2199.0099999999875</v>
      </c>
      <c r="AG34" s="46">
        <v>70</v>
      </c>
      <c r="AH34" s="46">
        <v>238072251</v>
      </c>
      <c r="AI34" s="43">
        <v>3068.7700000000041</v>
      </c>
      <c r="AJ34" s="44">
        <v>77</v>
      </c>
      <c r="AK34" s="44">
        <v>276538300</v>
      </c>
      <c r="AL34" s="45">
        <v>1675.1399999999921</v>
      </c>
      <c r="AM34" s="45">
        <v>49</v>
      </c>
      <c r="AN34" s="45">
        <v>153700252</v>
      </c>
      <c r="AO34" s="37">
        <v>421.46000000001368</v>
      </c>
      <c r="AP34">
        <v>9</v>
      </c>
      <c r="AQ34">
        <v>38996480</v>
      </c>
      <c r="AR34">
        <v>397.8099999999904</v>
      </c>
      <c r="AS34">
        <v>10</v>
      </c>
      <c r="AT34">
        <v>40176296</v>
      </c>
      <c r="AU34">
        <v>537.6600000000326</v>
      </c>
      <c r="AV34">
        <v>12</v>
      </c>
      <c r="AW34">
        <v>55456674</v>
      </c>
      <c r="AX34" s="33">
        <v>758.17999999999302</v>
      </c>
      <c r="AY34" s="33">
        <v>18</v>
      </c>
      <c r="AZ34" s="33">
        <v>78082726</v>
      </c>
      <c r="BA34" s="33">
        <v>629.76999999997497</v>
      </c>
      <c r="BB34" s="33">
        <v>15</v>
      </c>
      <c r="BC34" s="33">
        <v>65147964</v>
      </c>
      <c r="BD34" s="34">
        <v>1537.1200000000026</v>
      </c>
      <c r="BE34" s="34">
        <v>40</v>
      </c>
      <c r="BF34" s="34">
        <v>165347588</v>
      </c>
      <c r="BG34" s="35">
        <v>119.5</v>
      </c>
      <c r="BH34" s="33">
        <v>3</v>
      </c>
      <c r="BI34" s="35">
        <v>13373210</v>
      </c>
      <c r="BJ34" s="36">
        <v>386.11000000000786</v>
      </c>
      <c r="BK34" s="36">
        <v>9</v>
      </c>
      <c r="BL34" s="36">
        <v>42857430</v>
      </c>
      <c r="BM34" s="33">
        <v>88.699999999982538</v>
      </c>
      <c r="BN34" s="33">
        <v>2</v>
      </c>
      <c r="BO34" s="33">
        <v>9897340</v>
      </c>
      <c r="BP34" s="33">
        <v>399.71999999999935</v>
      </c>
      <c r="BQ34" s="33">
        <v>12</v>
      </c>
      <c r="BR34" s="33">
        <v>48282180</v>
      </c>
      <c r="BS34" s="37">
        <v>135.96000000000822</v>
      </c>
      <c r="BT34">
        <v>5</v>
      </c>
      <c r="BU34">
        <v>17938484</v>
      </c>
      <c r="BV34">
        <v>275.95999999998639</v>
      </c>
      <c r="BW34">
        <v>6</v>
      </c>
      <c r="BX34">
        <v>34755755</v>
      </c>
      <c r="BY34" s="120"/>
      <c r="BZ34" s="120"/>
      <c r="CA34" s="120">
        <f t="shared" si="130"/>
        <v>1888357782</v>
      </c>
      <c r="CB34" s="127">
        <f t="shared" si="131"/>
        <v>8516590</v>
      </c>
      <c r="CC34" s="127">
        <f t="shared" si="132"/>
        <v>5452655</v>
      </c>
      <c r="CD34" s="127">
        <f t="shared" si="133"/>
        <v>8001123</v>
      </c>
      <c r="CE34" s="127">
        <f t="shared" si="134"/>
        <v>28391029</v>
      </c>
      <c r="CF34" s="127">
        <f t="shared" si="135"/>
        <v>35045640</v>
      </c>
      <c r="CG34" s="127">
        <f t="shared" si="136"/>
        <v>145179329</v>
      </c>
      <c r="CH34" s="127">
        <f t="shared" si="137"/>
        <v>79530295</v>
      </c>
      <c r="CI34" s="128">
        <f t="shared" ref="CI34" si="597">AB34</f>
        <v>171301962</v>
      </c>
      <c r="CJ34" s="128">
        <f t="shared" ref="CJ34" si="598">AE34</f>
        <v>237577232</v>
      </c>
      <c r="CK34" s="128">
        <f t="shared" ref="CK34" si="599">AH34</f>
        <v>238072251</v>
      </c>
      <c r="CL34" s="128">
        <f t="shared" ref="CL34" si="600">AK34</f>
        <v>276538300</v>
      </c>
      <c r="CM34" s="128">
        <f t="shared" ref="CM34" si="601">AN34</f>
        <v>153700252</v>
      </c>
      <c r="CN34" s="128">
        <f t="shared" ref="CN34" si="602">AQ34</f>
        <v>38996480</v>
      </c>
      <c r="CO34" s="128">
        <f t="shared" si="585"/>
        <v>40176296</v>
      </c>
      <c r="CP34" s="128">
        <f t="shared" ref="CP34" si="603">AW34</f>
        <v>55456674</v>
      </c>
      <c r="CQ34" s="128">
        <f t="shared" ref="CQ34" si="604">AZ34</f>
        <v>78082726</v>
      </c>
      <c r="CR34" s="128">
        <f t="shared" ref="CR34" si="605">BC34</f>
        <v>65147964</v>
      </c>
      <c r="CS34" s="128">
        <f t="shared" ref="CS34" si="606">BF34</f>
        <v>165347588</v>
      </c>
      <c r="CT34" s="128">
        <f t="shared" ref="CT34" si="607">BI34</f>
        <v>13373210</v>
      </c>
      <c r="CU34" s="128">
        <f t="shared" ref="CU34" si="608">BL34</f>
        <v>42857430</v>
      </c>
      <c r="CV34" s="128">
        <f t="shared" ref="CV34" si="609">BO34</f>
        <v>9897340</v>
      </c>
      <c r="CW34" s="128">
        <f t="shared" ref="CW34" si="610">BR34</f>
        <v>48282180</v>
      </c>
      <c r="CX34" s="128">
        <f t="shared" ref="CX34" si="611">BU34</f>
        <v>17938484</v>
      </c>
      <c r="CY34">
        <f t="shared" ref="CY34" si="612">BX34</f>
        <v>34755755</v>
      </c>
      <c r="CZ34" s="120">
        <f t="shared" ref="CZ34" si="613">SUM(CB34:CM34)</f>
        <v>1387306658</v>
      </c>
      <c r="DA34" s="120">
        <f t="shared" si="578"/>
        <v>610312127</v>
      </c>
      <c r="DB34" s="134">
        <f t="shared" si="26"/>
        <v>2.5040053286542734E-2</v>
      </c>
      <c r="DC34" s="134">
        <f t="shared" si="27"/>
        <v>1.611729883872107E-2</v>
      </c>
      <c r="DD34">
        <f t="shared" si="28"/>
        <v>0.43992589776787477</v>
      </c>
      <c r="DF34">
        <f t="shared" si="29"/>
        <v>78436.083993349283</v>
      </c>
      <c r="DG34">
        <f t="shared" si="30"/>
        <v>85774.028629857246</v>
      </c>
      <c r="DH34">
        <f t="shared" si="31"/>
        <v>81461.240073312918</v>
      </c>
      <c r="DI34">
        <f t="shared" si="32"/>
        <v>77858.299739478229</v>
      </c>
      <c r="DJ34">
        <f t="shared" si="33"/>
        <v>80752.183230026014</v>
      </c>
      <c r="DK34">
        <f t="shared" si="34"/>
        <v>74957.961286858947</v>
      </c>
      <c r="DL34">
        <f t="shared" si="35"/>
        <v>81282.751114016224</v>
      </c>
      <c r="DM34">
        <f t="shared" si="36"/>
        <v>84250.319439321131</v>
      </c>
      <c r="DN34">
        <f t="shared" si="37"/>
        <v>69645.416915843103</v>
      </c>
      <c r="DO34">
        <f t="shared" si="38"/>
        <v>108263.37806558468</v>
      </c>
      <c r="DP34">
        <f t="shared" si="39"/>
        <v>90113.726346386218</v>
      </c>
      <c r="DQ34">
        <f t="shared" si="40"/>
        <v>91753.675513688839</v>
      </c>
      <c r="DR34">
        <f t="shared" si="41"/>
        <v>92527.120011385981</v>
      </c>
      <c r="DS34">
        <f t="shared" si="42"/>
        <v>100993.68040019348</v>
      </c>
      <c r="DT34">
        <f t="shared" si="43"/>
        <v>103144.50396160518</v>
      </c>
      <c r="DU34">
        <f t="shared" si="44"/>
        <v>102987.05584425956</v>
      </c>
      <c r="DV34">
        <f t="shared" si="45"/>
        <v>103447.2331168563</v>
      </c>
      <c r="DW34">
        <f t="shared" si="46"/>
        <v>107569.73300718208</v>
      </c>
      <c r="DX34">
        <f t="shared" si="47"/>
        <v>111909.70711297072</v>
      </c>
      <c r="DY34">
        <f t="shared" si="48"/>
        <v>110997.97985029947</v>
      </c>
      <c r="DZ34">
        <f t="shared" si="49"/>
        <v>111582.18714771081</v>
      </c>
      <c r="EA34">
        <f t="shared" si="50"/>
        <v>120790.00300210167</v>
      </c>
      <c r="EB34">
        <f t="shared" si="51"/>
        <v>131939.42335980374</v>
      </c>
      <c r="EC34" s="61">
        <f t="shared" si="52"/>
        <v>125944.90143499679</v>
      </c>
      <c r="ED34">
        <f t="shared" si="72"/>
        <v>1.6057010373653515</v>
      </c>
    </row>
    <row r="35" spans="1:134" x14ac:dyDescent="0.25">
      <c r="A35" s="112" t="s">
        <v>59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>
        <v>112.09999999999982</v>
      </c>
      <c r="R35" s="46">
        <v>2</v>
      </c>
      <c r="S35" s="46">
        <v>11.3</v>
      </c>
      <c r="T35" s="46">
        <v>240.39999999999989</v>
      </c>
      <c r="U35" s="46">
        <v>5</v>
      </c>
      <c r="V35" s="50">
        <v>23.847000000000001</v>
      </c>
      <c r="W35" s="49">
        <v>217.5000000000004</v>
      </c>
      <c r="X35" s="46">
        <v>5</v>
      </c>
      <c r="Y35" s="46">
        <v>22.55</v>
      </c>
      <c r="Z35" s="46">
        <v>253.90000000000066</v>
      </c>
      <c r="AA35" s="46">
        <v>6</v>
      </c>
      <c r="AB35" s="46">
        <v>26018731</v>
      </c>
      <c r="AC35" s="46">
        <v>886.99999999999659</v>
      </c>
      <c r="AD35" s="46">
        <v>18</v>
      </c>
      <c r="AE35" s="46">
        <v>93850000</v>
      </c>
      <c r="AF35" s="46">
        <v>719.39999999999964</v>
      </c>
      <c r="AG35" s="46">
        <v>16</v>
      </c>
      <c r="AH35" s="46">
        <v>79300000</v>
      </c>
      <c r="AI35" s="43">
        <v>662.70000000000346</v>
      </c>
      <c r="AJ35" s="44">
        <v>16</v>
      </c>
      <c r="AK35" s="44">
        <v>73932000</v>
      </c>
      <c r="AL35" s="45">
        <v>694.40000000000055</v>
      </c>
      <c r="AM35" s="45">
        <v>15</v>
      </c>
      <c r="AN35" s="45">
        <v>71752500</v>
      </c>
      <c r="AO35" s="37">
        <v>495.20000000000118</v>
      </c>
      <c r="AP35">
        <v>11</v>
      </c>
      <c r="AQ35">
        <v>55700000</v>
      </c>
      <c r="AR35">
        <v>239.89999999999418</v>
      </c>
      <c r="AS35">
        <v>5</v>
      </c>
      <c r="AT35">
        <v>26900000</v>
      </c>
      <c r="AU35">
        <v>295.00000000000091</v>
      </c>
      <c r="AV35">
        <v>6</v>
      </c>
      <c r="AW35">
        <v>34050000</v>
      </c>
      <c r="AX35" s="33">
        <v>330.60000000000036</v>
      </c>
      <c r="AY35" s="33">
        <v>7</v>
      </c>
      <c r="AZ35" s="33">
        <v>38900000</v>
      </c>
      <c r="BA35" s="33">
        <v>0</v>
      </c>
      <c r="BB35" s="33">
        <v>0</v>
      </c>
      <c r="BC35" s="33">
        <v>0</v>
      </c>
      <c r="BD35" s="52">
        <v>0</v>
      </c>
      <c r="BE35" s="52">
        <v>0</v>
      </c>
      <c r="BF35" s="52">
        <v>0</v>
      </c>
      <c r="BG35" s="35">
        <v>0</v>
      </c>
      <c r="BH35" s="33">
        <v>0</v>
      </c>
      <c r="BI35" s="35">
        <v>0</v>
      </c>
      <c r="BJ35" s="36"/>
      <c r="BK35" s="36"/>
      <c r="BL35" s="36"/>
      <c r="BM35" s="33"/>
      <c r="BN35" s="33"/>
      <c r="BO35" s="33"/>
      <c r="BP35" s="33"/>
      <c r="BQ35" s="33"/>
      <c r="BR35" s="33"/>
      <c r="BS35" s="37"/>
      <c r="BV35">
        <v>0</v>
      </c>
      <c r="BW35">
        <v>0</v>
      </c>
      <c r="BX35">
        <v>0</v>
      </c>
      <c r="BY35" s="120"/>
      <c r="BZ35" s="120"/>
      <c r="CA35" s="120">
        <f t="shared" si="130"/>
        <v>0</v>
      </c>
      <c r="CB35" s="127">
        <f t="shared" si="131"/>
        <v>0</v>
      </c>
      <c r="CC35" s="127">
        <f t="shared" si="132"/>
        <v>0</v>
      </c>
      <c r="CD35" s="127">
        <f t="shared" si="133"/>
        <v>0</v>
      </c>
      <c r="CE35" s="127">
        <f t="shared" si="134"/>
        <v>0</v>
      </c>
      <c r="CF35" s="127">
        <f t="shared" si="135"/>
        <v>11300000</v>
      </c>
      <c r="CG35" s="127">
        <f t="shared" si="136"/>
        <v>23847000</v>
      </c>
      <c r="CH35" s="127">
        <f t="shared" si="137"/>
        <v>22550000</v>
      </c>
      <c r="CI35" s="120">
        <f t="shared" ref="CI35" si="614">AB35</f>
        <v>26018731</v>
      </c>
      <c r="CJ35" s="120">
        <f t="shared" ref="CJ35" si="615">AE35</f>
        <v>93850000</v>
      </c>
      <c r="CK35" s="120">
        <f t="shared" ref="CK35" si="616">AH35</f>
        <v>79300000</v>
      </c>
      <c r="CL35" s="120">
        <f t="shared" ref="CL35" si="617">AK35</f>
        <v>73932000</v>
      </c>
      <c r="CM35" s="120">
        <f t="shared" ref="CM35" si="618">AN35</f>
        <v>71752500</v>
      </c>
      <c r="CN35" s="120">
        <f t="shared" ref="CN35" si="619">AQ35</f>
        <v>55700000</v>
      </c>
      <c r="CO35" s="120">
        <f t="shared" si="585"/>
        <v>26900000</v>
      </c>
      <c r="CP35" s="120">
        <f t="shared" ref="CP35" si="620">AW35</f>
        <v>34050000</v>
      </c>
      <c r="CQ35" s="120">
        <f t="shared" ref="CQ35" si="621">AZ35</f>
        <v>38900000</v>
      </c>
      <c r="CR35" s="120">
        <f t="shared" ref="CR35" si="622">BC35</f>
        <v>0</v>
      </c>
      <c r="CS35" s="120">
        <f t="shared" ref="CS35" si="623">BF35</f>
        <v>0</v>
      </c>
      <c r="CT35" s="120">
        <f t="shared" ref="CT35" si="624">BI35</f>
        <v>0</v>
      </c>
      <c r="CU35" s="120">
        <f t="shared" ref="CU35" si="625">BL35</f>
        <v>0</v>
      </c>
      <c r="CV35" s="120">
        <f t="shared" ref="CV35" si="626">BO35</f>
        <v>0</v>
      </c>
      <c r="CW35" s="120">
        <f t="shared" ref="CW35" si="627">BR35</f>
        <v>0</v>
      </c>
      <c r="CX35" s="120">
        <f t="shared" ref="CX35" si="628">BU35</f>
        <v>0</v>
      </c>
      <c r="CY35">
        <f t="shared" ref="CY35" si="629">BX35</f>
        <v>0</v>
      </c>
      <c r="CZ35" s="120">
        <f t="shared" ref="CZ35" si="630">SUM(CB35:CM35)</f>
        <v>402550231</v>
      </c>
      <c r="DA35" s="120">
        <f t="shared" si="578"/>
        <v>155550000</v>
      </c>
      <c r="DB35" s="134">
        <f t="shared" si="26"/>
        <v>7.2657902826485862E-3</v>
      </c>
      <c r="DC35" s="134">
        <f t="shared" si="27"/>
        <v>4.1078093051935419E-3</v>
      </c>
      <c r="DD35">
        <f t="shared" si="28"/>
        <v>0.38641140414598346</v>
      </c>
      <c r="DF35" t="e">
        <f t="shared" si="29"/>
        <v>#DIV/0!</v>
      </c>
      <c r="DG35" t="e">
        <f t="shared" si="30"/>
        <v>#DIV/0!</v>
      </c>
      <c r="DH35" t="e">
        <f t="shared" si="31"/>
        <v>#DIV/0!</v>
      </c>
      <c r="DI35" t="e">
        <f t="shared" si="32"/>
        <v>#DIV/0!</v>
      </c>
      <c r="DJ35">
        <f t="shared" si="33"/>
        <v>100802.85459411256</v>
      </c>
      <c r="DK35">
        <f t="shared" si="34"/>
        <v>99197.171381031658</v>
      </c>
      <c r="DL35">
        <f t="shared" si="35"/>
        <v>103678.16091954004</v>
      </c>
      <c r="DM35">
        <f t="shared" si="36"/>
        <v>102476.2938164629</v>
      </c>
      <c r="DN35">
        <f t="shared" si="37"/>
        <v>105806.08793686624</v>
      </c>
      <c r="DO35">
        <f t="shared" si="38"/>
        <v>110230.7478454268</v>
      </c>
      <c r="DP35">
        <f t="shared" si="39"/>
        <v>111561.79266636429</v>
      </c>
      <c r="DQ35">
        <f t="shared" si="40"/>
        <v>103330.21313364047</v>
      </c>
      <c r="DR35">
        <f t="shared" si="41"/>
        <v>112479.80613893349</v>
      </c>
      <c r="DS35">
        <f t="shared" si="42"/>
        <v>112130.05418924824</v>
      </c>
      <c r="DT35">
        <f t="shared" si="43"/>
        <v>115423.72881355896</v>
      </c>
      <c r="DU35">
        <f t="shared" si="44"/>
        <v>117664.85178463387</v>
      </c>
      <c r="DV35" t="e">
        <f t="shared" si="45"/>
        <v>#DIV/0!</v>
      </c>
      <c r="DW35" t="e">
        <f t="shared" si="46"/>
        <v>#DIV/0!</v>
      </c>
      <c r="DX35" t="e">
        <f t="shared" si="47"/>
        <v>#DIV/0!</v>
      </c>
      <c r="DY35" t="e">
        <f t="shared" si="48"/>
        <v>#DIV/0!</v>
      </c>
      <c r="DZ35" t="e">
        <f t="shared" si="49"/>
        <v>#DIV/0!</v>
      </c>
      <c r="EA35" t="e">
        <f t="shared" si="50"/>
        <v>#DIV/0!</v>
      </c>
      <c r="EB35" t="e">
        <f t="shared" si="51"/>
        <v>#DIV/0!</v>
      </c>
      <c r="EC35" t="e">
        <f t="shared" si="52"/>
        <v>#DIV/0!</v>
      </c>
      <c r="ED35" t="e">
        <f t="shared" si="72"/>
        <v>#DIV/0!</v>
      </c>
    </row>
    <row r="36" spans="1:134" x14ac:dyDescent="0.25">
      <c r="A36" s="112" t="s">
        <v>60</v>
      </c>
      <c r="B36" s="46">
        <v>183.69000000000779</v>
      </c>
      <c r="C36" s="46">
        <v>5</v>
      </c>
      <c r="D36" s="46">
        <v>12.675190000000001</v>
      </c>
      <c r="E36" s="48">
        <v>654.96999999999389</v>
      </c>
      <c r="F36" s="46">
        <v>18</v>
      </c>
      <c r="G36" s="46">
        <v>46.646754999999999</v>
      </c>
      <c r="H36" s="46">
        <v>196.48000000000138</v>
      </c>
      <c r="I36" s="46">
        <v>6</v>
      </c>
      <c r="J36" s="46">
        <v>14.40714</v>
      </c>
      <c r="K36" s="47">
        <v>350.68000000001302</v>
      </c>
      <c r="L36" s="46">
        <v>10</v>
      </c>
      <c r="M36" s="46">
        <v>24.684280000000001</v>
      </c>
      <c r="N36" s="46">
        <v>364.35000000000036</v>
      </c>
      <c r="O36" s="46">
        <v>11</v>
      </c>
      <c r="P36" s="49">
        <v>24.6</v>
      </c>
      <c r="Q36" s="46">
        <v>1072.9999999999964</v>
      </c>
      <c r="R36" s="46">
        <v>29</v>
      </c>
      <c r="S36" s="46">
        <v>71.705624999999998</v>
      </c>
      <c r="T36" s="46">
        <v>1086.6399999999958</v>
      </c>
      <c r="U36" s="46">
        <v>31</v>
      </c>
      <c r="V36" s="50">
        <v>74.002174999999994</v>
      </c>
      <c r="W36" s="49">
        <v>1413.8400000000074</v>
      </c>
      <c r="X36" s="46">
        <v>41</v>
      </c>
      <c r="Y36" s="46">
        <v>97.534514999999999</v>
      </c>
      <c r="Z36" s="46">
        <v>921.28999999999724</v>
      </c>
      <c r="AA36" s="46">
        <v>24</v>
      </c>
      <c r="AB36" s="46">
        <v>67831090</v>
      </c>
      <c r="AC36" s="46">
        <v>980.99000000000524</v>
      </c>
      <c r="AD36" s="46">
        <v>25</v>
      </c>
      <c r="AE36" s="46">
        <v>66822453</v>
      </c>
      <c r="AF36" s="46">
        <v>302.95999999999549</v>
      </c>
      <c r="AG36" s="46">
        <v>8</v>
      </c>
      <c r="AH36" s="46">
        <v>24602000</v>
      </c>
      <c r="AI36" s="43">
        <v>871.88999999999578</v>
      </c>
      <c r="AJ36" s="44">
        <v>19</v>
      </c>
      <c r="AK36" s="44">
        <v>67211520</v>
      </c>
      <c r="AL36" s="45">
        <v>0</v>
      </c>
      <c r="AM36" s="45">
        <v>0</v>
      </c>
      <c r="AN36" s="45">
        <v>0</v>
      </c>
      <c r="AO36" s="37">
        <v>0</v>
      </c>
      <c r="AP36">
        <v>0</v>
      </c>
      <c r="AQ36">
        <v>0</v>
      </c>
      <c r="AU36">
        <v>0</v>
      </c>
      <c r="AV36">
        <v>0</v>
      </c>
      <c r="AW36">
        <v>0</v>
      </c>
      <c r="AX36" s="33"/>
      <c r="AY36" s="33"/>
      <c r="AZ36" s="33"/>
      <c r="BA36" s="33">
        <v>0</v>
      </c>
      <c r="BB36" s="33">
        <v>0</v>
      </c>
      <c r="BC36" s="33">
        <v>0</v>
      </c>
      <c r="BD36" s="52">
        <v>0</v>
      </c>
      <c r="BE36" s="52">
        <v>0</v>
      </c>
      <c r="BF36" s="52">
        <v>0</v>
      </c>
      <c r="BG36" s="35">
        <v>0</v>
      </c>
      <c r="BH36" s="33">
        <v>0</v>
      </c>
      <c r="BI36" s="35">
        <v>0</v>
      </c>
      <c r="BJ36" s="36"/>
      <c r="BK36" s="36"/>
      <c r="BL36" s="36"/>
      <c r="BM36" s="33"/>
      <c r="BN36" s="33"/>
      <c r="BO36" s="33"/>
      <c r="BP36" s="33"/>
      <c r="BQ36" s="33"/>
      <c r="BR36" s="33"/>
      <c r="BS36" s="37"/>
      <c r="BV36">
        <v>0</v>
      </c>
      <c r="BW36">
        <v>0</v>
      </c>
      <c r="BX36">
        <v>0</v>
      </c>
      <c r="BY36" s="120"/>
      <c r="BZ36" s="120"/>
      <c r="CA36" s="120">
        <f t="shared" si="130"/>
        <v>12675190</v>
      </c>
      <c r="CB36" s="127">
        <f t="shared" si="131"/>
        <v>46646755</v>
      </c>
      <c r="CC36" s="127">
        <f t="shared" si="132"/>
        <v>14407140</v>
      </c>
      <c r="CD36" s="127">
        <f t="shared" si="133"/>
        <v>24684280</v>
      </c>
      <c r="CE36" s="127">
        <f t="shared" si="134"/>
        <v>24600000</v>
      </c>
      <c r="CF36" s="127">
        <f t="shared" si="135"/>
        <v>71705625</v>
      </c>
      <c r="CG36" s="127">
        <f t="shared" si="136"/>
        <v>74002175</v>
      </c>
      <c r="CH36" s="127">
        <f t="shared" si="137"/>
        <v>97534515</v>
      </c>
      <c r="CI36" s="120">
        <f t="shared" ref="CI36" si="631">AB36</f>
        <v>67831090</v>
      </c>
      <c r="CJ36" s="120">
        <f t="shared" ref="CJ36" si="632">AE36</f>
        <v>66822453</v>
      </c>
      <c r="CK36" s="120">
        <f t="shared" ref="CK36" si="633">AH36</f>
        <v>24602000</v>
      </c>
      <c r="CL36" s="120">
        <f t="shared" ref="CL36" si="634">AK36</f>
        <v>67211520</v>
      </c>
      <c r="CM36" s="120">
        <f t="shared" ref="CM36" si="635">AN36</f>
        <v>0</v>
      </c>
      <c r="CN36" s="120">
        <f t="shared" ref="CN36" si="636">AQ36</f>
        <v>0</v>
      </c>
      <c r="CO36" s="120">
        <f t="shared" ref="CO36:CO38" si="637">AT36</f>
        <v>0</v>
      </c>
      <c r="CP36" s="120">
        <f t="shared" ref="CP36" si="638">AW36</f>
        <v>0</v>
      </c>
      <c r="CQ36" s="120">
        <f t="shared" ref="CQ36" si="639">AZ36</f>
        <v>0</v>
      </c>
      <c r="CR36" s="120">
        <f t="shared" ref="CR36" si="640">BC36</f>
        <v>0</v>
      </c>
      <c r="CS36" s="120">
        <f t="shared" ref="CS36" si="641">BF36</f>
        <v>0</v>
      </c>
      <c r="CT36" s="120">
        <f t="shared" ref="CT36" si="642">BI36</f>
        <v>0</v>
      </c>
      <c r="CU36" s="120">
        <f t="shared" ref="CU36" si="643">BL36</f>
        <v>0</v>
      </c>
      <c r="CV36" s="120">
        <f t="shared" ref="CV36" si="644">BO36</f>
        <v>0</v>
      </c>
      <c r="CW36" s="120">
        <f t="shared" ref="CW36" si="645">BR36</f>
        <v>0</v>
      </c>
      <c r="CX36" s="120">
        <f t="shared" ref="CX36" si="646">BU36</f>
        <v>0</v>
      </c>
      <c r="CY36">
        <f t="shared" ref="CY36" si="647">BX36</f>
        <v>0</v>
      </c>
      <c r="CZ36" s="120">
        <f t="shared" ref="CZ36" si="648">SUM(CB36:CM36)</f>
        <v>580047553</v>
      </c>
      <c r="DA36" s="120">
        <f t="shared" si="578"/>
        <v>0</v>
      </c>
      <c r="DB36" s="134">
        <f t="shared" si="26"/>
        <v>1.0469510509513261E-2</v>
      </c>
      <c r="DC36" s="134">
        <f t="shared" si="27"/>
        <v>0</v>
      </c>
      <c r="DD36">
        <f t="shared" si="28"/>
        <v>0</v>
      </c>
      <c r="DF36">
        <f t="shared" si="29"/>
        <v>71219.681817488483</v>
      </c>
      <c r="DG36">
        <f t="shared" si="30"/>
        <v>73326.241856677007</v>
      </c>
      <c r="DH36">
        <f t="shared" si="31"/>
        <v>70389.757043455815</v>
      </c>
      <c r="DI36">
        <f t="shared" si="32"/>
        <v>67517.496912309522</v>
      </c>
      <c r="DJ36">
        <f t="shared" si="33"/>
        <v>66827.236719478329</v>
      </c>
      <c r="DK36">
        <f t="shared" si="34"/>
        <v>68101.832253552493</v>
      </c>
      <c r="DL36">
        <f t="shared" si="35"/>
        <v>68985.539382107934</v>
      </c>
      <c r="DM36">
        <f t="shared" si="36"/>
        <v>73626.208902734434</v>
      </c>
      <c r="DN36">
        <f t="shared" si="37"/>
        <v>68117.364091376716</v>
      </c>
      <c r="DO36">
        <f t="shared" si="38"/>
        <v>81205.439662002798</v>
      </c>
      <c r="DP36">
        <f t="shared" si="39"/>
        <v>77087.155489798402</v>
      </c>
      <c r="DQ36" t="e">
        <f t="shared" si="40"/>
        <v>#DIV/0!</v>
      </c>
      <c r="DR36" t="e">
        <f t="shared" si="41"/>
        <v>#DIV/0!</v>
      </c>
      <c r="DS36" t="e">
        <f t="shared" si="42"/>
        <v>#DIV/0!</v>
      </c>
      <c r="DT36" t="e">
        <f t="shared" si="43"/>
        <v>#DIV/0!</v>
      </c>
      <c r="DU36" t="e">
        <f t="shared" si="44"/>
        <v>#DIV/0!</v>
      </c>
      <c r="DV36" t="e">
        <f t="shared" si="45"/>
        <v>#DIV/0!</v>
      </c>
      <c r="DW36" t="e">
        <f t="shared" si="46"/>
        <v>#DIV/0!</v>
      </c>
      <c r="DX36" t="e">
        <f t="shared" si="47"/>
        <v>#DIV/0!</v>
      </c>
      <c r="DY36" t="e">
        <f t="shared" si="48"/>
        <v>#DIV/0!</v>
      </c>
      <c r="DZ36" t="e">
        <f t="shared" si="49"/>
        <v>#DIV/0!</v>
      </c>
      <c r="EA36" t="e">
        <f t="shared" si="50"/>
        <v>#DIV/0!</v>
      </c>
      <c r="EB36" t="e">
        <f t="shared" si="51"/>
        <v>#DIV/0!</v>
      </c>
      <c r="EC36" t="e">
        <f t="shared" si="52"/>
        <v>#DIV/0!</v>
      </c>
      <c r="ED36" t="e">
        <f t="shared" si="72"/>
        <v>#DIV/0!</v>
      </c>
    </row>
    <row r="37" spans="1:134" x14ac:dyDescent="0.25">
      <c r="A37" s="112" t="s">
        <v>61</v>
      </c>
      <c r="B37" s="46"/>
      <c r="C37" s="46"/>
      <c r="D37" s="46"/>
      <c r="E37" s="46"/>
      <c r="F37" s="46"/>
      <c r="G37" s="46"/>
      <c r="H37" s="46">
        <v>0</v>
      </c>
      <c r="I37" s="46">
        <v>0</v>
      </c>
      <c r="J37" s="46">
        <v>0</v>
      </c>
      <c r="K37" s="46" t="e">
        <v>#N/A</v>
      </c>
      <c r="L37" s="46" t="e">
        <v>#N/A</v>
      </c>
      <c r="M37" s="46" t="e">
        <v>#N/A</v>
      </c>
      <c r="N37" s="46"/>
      <c r="O37" s="46"/>
      <c r="P37" s="46"/>
      <c r="Q37" s="46">
        <v>0</v>
      </c>
      <c r="R37" s="46">
        <v>0</v>
      </c>
      <c r="S37" s="46">
        <v>0</v>
      </c>
      <c r="T37" s="46">
        <v>2137.3200000000011</v>
      </c>
      <c r="U37" s="46">
        <v>40</v>
      </c>
      <c r="V37" s="50">
        <v>351.47300000000001</v>
      </c>
      <c r="W37" s="49">
        <v>667.21999999999889</v>
      </c>
      <c r="X37" s="46">
        <v>11</v>
      </c>
      <c r="Y37" s="46">
        <v>119.652</v>
      </c>
      <c r="Z37" s="46">
        <v>872.24999999998545</v>
      </c>
      <c r="AA37" s="46">
        <v>17</v>
      </c>
      <c r="AB37" s="46">
        <v>153834000</v>
      </c>
      <c r="AC37" s="46">
        <v>1681.6700000000055</v>
      </c>
      <c r="AD37" s="46">
        <v>27</v>
      </c>
      <c r="AE37" s="46">
        <v>321066000</v>
      </c>
      <c r="AF37" s="46">
        <v>895.11999999999534</v>
      </c>
      <c r="AG37" s="46">
        <v>16</v>
      </c>
      <c r="AH37" s="46">
        <v>163708600</v>
      </c>
      <c r="AI37" s="43">
        <v>329.77000000001681</v>
      </c>
      <c r="AJ37" s="44">
        <v>5</v>
      </c>
      <c r="AK37" s="44">
        <v>60520000</v>
      </c>
      <c r="AL37" s="45">
        <v>1055.6100000000024</v>
      </c>
      <c r="AM37" s="45">
        <v>18</v>
      </c>
      <c r="AN37" s="45">
        <v>216383600</v>
      </c>
      <c r="AO37" s="37">
        <v>459.40999999999622</v>
      </c>
      <c r="AP37">
        <v>6</v>
      </c>
      <c r="AQ37">
        <v>82857000</v>
      </c>
      <c r="AR37">
        <v>608.97999999999865</v>
      </c>
      <c r="AS37">
        <v>8</v>
      </c>
      <c r="AT37">
        <v>118297000</v>
      </c>
      <c r="AU37">
        <v>371.77000000000044</v>
      </c>
      <c r="AV37">
        <v>5</v>
      </c>
      <c r="AW37">
        <v>76570000</v>
      </c>
      <c r="AX37" s="33">
        <v>316.83000000000357</v>
      </c>
      <c r="AY37" s="33">
        <v>5</v>
      </c>
      <c r="AZ37" s="33">
        <v>68180000</v>
      </c>
      <c r="BA37" s="33">
        <v>683.85999999998785</v>
      </c>
      <c r="BB37" s="33">
        <v>11</v>
      </c>
      <c r="BC37" s="33">
        <v>137267000</v>
      </c>
      <c r="BD37" s="34">
        <v>270.53999999999724</v>
      </c>
      <c r="BE37" s="34">
        <v>5</v>
      </c>
      <c r="BF37" s="34">
        <v>60103000</v>
      </c>
      <c r="BG37" s="35">
        <v>308.8700000000099</v>
      </c>
      <c r="BH37" s="33">
        <v>6</v>
      </c>
      <c r="BI37" s="35">
        <v>72479000</v>
      </c>
      <c r="BJ37" s="36">
        <v>318.2799999999952</v>
      </c>
      <c r="BK37" s="36">
        <v>7</v>
      </c>
      <c r="BL37" s="36">
        <v>79467000</v>
      </c>
      <c r="BM37" s="33">
        <v>264.32000000000335</v>
      </c>
      <c r="BN37" s="33">
        <v>6</v>
      </c>
      <c r="BO37" s="33">
        <v>65977000</v>
      </c>
      <c r="BP37" s="33">
        <v>226.11000000000786</v>
      </c>
      <c r="BQ37" s="33">
        <v>4</v>
      </c>
      <c r="BR37" s="33">
        <v>56434000</v>
      </c>
      <c r="BS37" s="37">
        <v>216.60999999998785</v>
      </c>
      <c r="BT37">
        <v>4</v>
      </c>
      <c r="BU37">
        <v>46143000</v>
      </c>
      <c r="BV37">
        <v>722.08000000000538</v>
      </c>
      <c r="BW37">
        <v>10</v>
      </c>
      <c r="BX37">
        <v>159606000</v>
      </c>
      <c r="BY37" s="120"/>
      <c r="BZ37" s="120"/>
      <c r="CA37" s="120">
        <f t="shared" si="130"/>
        <v>0</v>
      </c>
      <c r="CB37" s="127">
        <f t="shared" si="131"/>
        <v>0</v>
      </c>
      <c r="CC37" s="127">
        <f t="shared" si="132"/>
        <v>0</v>
      </c>
      <c r="CD37" s="127"/>
      <c r="CE37" s="127">
        <f t="shared" si="134"/>
        <v>0</v>
      </c>
      <c r="CF37" s="127">
        <f t="shared" si="135"/>
        <v>0</v>
      </c>
      <c r="CG37" s="127">
        <f t="shared" si="136"/>
        <v>351473000</v>
      </c>
      <c r="CH37" s="127">
        <f t="shared" si="137"/>
        <v>119652000</v>
      </c>
      <c r="CI37" s="120">
        <f t="shared" ref="CI37" si="649">AB37</f>
        <v>153834000</v>
      </c>
      <c r="CJ37" s="120">
        <f t="shared" ref="CJ37" si="650">AE37</f>
        <v>321066000</v>
      </c>
      <c r="CK37" s="120">
        <f t="shared" ref="CK37" si="651">AH37</f>
        <v>163708600</v>
      </c>
      <c r="CL37" s="120">
        <f t="shared" ref="CL37" si="652">AK37</f>
        <v>60520000</v>
      </c>
      <c r="CM37" s="120">
        <f t="shared" ref="CM37" si="653">AN37</f>
        <v>216383600</v>
      </c>
      <c r="CN37" s="120">
        <f t="shared" ref="CN37" si="654">AQ37</f>
        <v>82857000</v>
      </c>
      <c r="CO37" s="120">
        <f t="shared" si="637"/>
        <v>118297000</v>
      </c>
      <c r="CP37" s="120">
        <f t="shared" ref="CP37" si="655">AW37</f>
        <v>76570000</v>
      </c>
      <c r="CQ37" s="120">
        <f t="shared" ref="CQ37" si="656">AZ37</f>
        <v>68180000</v>
      </c>
      <c r="CR37" s="120">
        <f t="shared" ref="CR37" si="657">BC37</f>
        <v>137267000</v>
      </c>
      <c r="CS37" s="120">
        <f t="shared" ref="CS37" si="658">BF37</f>
        <v>60103000</v>
      </c>
      <c r="CT37" s="120">
        <f t="shared" ref="CT37" si="659">BI37</f>
        <v>72479000</v>
      </c>
      <c r="CU37" s="120">
        <f t="shared" ref="CU37" si="660">BL37</f>
        <v>79467000</v>
      </c>
      <c r="CV37" s="120">
        <f t="shared" ref="CV37" si="661">BO37</f>
        <v>65977000</v>
      </c>
      <c r="CW37" s="120">
        <f t="shared" ref="CW37" si="662">BR37</f>
        <v>56434000</v>
      </c>
      <c r="CX37" s="120">
        <f t="shared" ref="CX37" si="663">BU37</f>
        <v>46143000</v>
      </c>
      <c r="CY37">
        <f t="shared" ref="CY37" si="664">BX37</f>
        <v>159606000</v>
      </c>
      <c r="CZ37" s="120">
        <f t="shared" ref="CZ37" si="665">SUM(CB37:CM37)</f>
        <v>1386637200</v>
      </c>
      <c r="DA37" s="120">
        <f t="shared" si="578"/>
        <v>1023380000</v>
      </c>
      <c r="DB37" s="134">
        <f t="shared" si="26"/>
        <v>2.5027969971079322E-2</v>
      </c>
      <c r="DC37" s="134">
        <f t="shared" si="27"/>
        <v>2.7025714476046073E-2</v>
      </c>
      <c r="DD37">
        <f t="shared" si="28"/>
        <v>0.73803010621668019</v>
      </c>
      <c r="DF37" t="e">
        <f t="shared" si="29"/>
        <v>#DIV/0!</v>
      </c>
      <c r="DG37" t="e">
        <f t="shared" si="30"/>
        <v>#DIV/0!</v>
      </c>
      <c r="DH37" t="e">
        <f t="shared" si="31"/>
        <v>#N/A</v>
      </c>
      <c r="DI37" t="e">
        <f t="shared" si="32"/>
        <v>#DIV/0!</v>
      </c>
      <c r="DJ37" t="e">
        <f t="shared" si="33"/>
        <v>#DIV/0!</v>
      </c>
      <c r="DK37">
        <f t="shared" si="34"/>
        <v>164445.66092115353</v>
      </c>
      <c r="DL37">
        <f t="shared" si="35"/>
        <v>179329.15679985643</v>
      </c>
      <c r="DM37">
        <f t="shared" si="36"/>
        <v>176364.57437661514</v>
      </c>
      <c r="DN37">
        <f t="shared" si="37"/>
        <v>190920.92979002954</v>
      </c>
      <c r="DO37">
        <f t="shared" si="38"/>
        <v>182890.11529180541</v>
      </c>
      <c r="DP37">
        <f t="shared" si="39"/>
        <v>183521.84856110901</v>
      </c>
      <c r="DQ37">
        <f t="shared" si="40"/>
        <v>204984.41659324893</v>
      </c>
      <c r="DR37">
        <f t="shared" si="41"/>
        <v>180355.23824035324</v>
      </c>
      <c r="DS37">
        <f t="shared" si="42"/>
        <v>194254.32690728802</v>
      </c>
      <c r="DT37">
        <f t="shared" si="43"/>
        <v>205960.67461064612</v>
      </c>
      <c r="DU37">
        <f t="shared" si="44"/>
        <v>215194.26821954749</v>
      </c>
      <c r="DV37">
        <f t="shared" si="45"/>
        <v>200723.83236335279</v>
      </c>
      <c r="DW37">
        <f t="shared" si="46"/>
        <v>222159.3849338383</v>
      </c>
      <c r="DX37">
        <f t="shared" si="47"/>
        <v>234658.59423057493</v>
      </c>
      <c r="DY37">
        <f t="shared" si="48"/>
        <v>249676.38557245571</v>
      </c>
      <c r="DZ37">
        <f t="shared" si="49"/>
        <v>249610.3208232414</v>
      </c>
      <c r="EA37">
        <f t="shared" si="50"/>
        <v>249586.48445446038</v>
      </c>
      <c r="EB37">
        <f t="shared" si="51"/>
        <v>213023.40612161299</v>
      </c>
      <c r="EC37">
        <f t="shared" si="52"/>
        <v>221036.45025481776</v>
      </c>
      <c r="ED37" t="e">
        <f t="shared" si="72"/>
        <v>#DIV/0!</v>
      </c>
    </row>
    <row r="38" spans="1:134" x14ac:dyDescent="0.25">
      <c r="A38" s="114" t="s">
        <v>62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0</v>
      </c>
      <c r="R38" s="46">
        <v>0</v>
      </c>
      <c r="S38" s="46">
        <v>0</v>
      </c>
      <c r="T38" s="46">
        <v>27.299999999999972</v>
      </c>
      <c r="U38" s="46">
        <v>1</v>
      </c>
      <c r="V38" s="50">
        <v>2.16</v>
      </c>
      <c r="W38" s="49">
        <v>2851.8000000000011</v>
      </c>
      <c r="X38" s="46">
        <v>84</v>
      </c>
      <c r="Y38" s="46">
        <v>228.8921</v>
      </c>
      <c r="Z38" s="46">
        <v>6457.2000000000016</v>
      </c>
      <c r="AA38" s="46">
        <v>160</v>
      </c>
      <c r="AB38" s="46">
        <v>503034400</v>
      </c>
      <c r="AC38" s="46">
        <v>2122.9999999999964</v>
      </c>
      <c r="AD38" s="46">
        <v>54</v>
      </c>
      <c r="AE38" s="46">
        <v>182788600</v>
      </c>
      <c r="AF38" s="46">
        <v>1635.7000000000007</v>
      </c>
      <c r="AG38" s="46">
        <v>34</v>
      </c>
      <c r="AH38" s="46">
        <v>145398600</v>
      </c>
      <c r="AI38" s="43">
        <v>3583.3000000000029</v>
      </c>
      <c r="AJ38" s="44">
        <v>79</v>
      </c>
      <c r="AK38" s="44">
        <v>333488800</v>
      </c>
      <c r="AL38" s="45">
        <v>2892.6999999999898</v>
      </c>
      <c r="AM38" s="45">
        <v>64</v>
      </c>
      <c r="AN38" s="45">
        <v>272613600</v>
      </c>
      <c r="AO38" s="37">
        <v>1292.4000000000124</v>
      </c>
      <c r="AP38">
        <v>26</v>
      </c>
      <c r="AQ38">
        <v>118528400</v>
      </c>
      <c r="AR38">
        <v>1854.6000000000022</v>
      </c>
      <c r="AS38">
        <v>36</v>
      </c>
      <c r="AT38">
        <v>170622600</v>
      </c>
      <c r="AU38">
        <v>2490.6000000000022</v>
      </c>
      <c r="AV38">
        <v>52</v>
      </c>
      <c r="AW38">
        <v>240409060</v>
      </c>
      <c r="AX38" s="33">
        <v>1151.8999999999905</v>
      </c>
      <c r="AY38" s="33">
        <v>25</v>
      </c>
      <c r="AZ38" s="33">
        <v>114284700</v>
      </c>
      <c r="BA38" s="33">
        <v>3108.4999999999891</v>
      </c>
      <c r="BB38" s="33">
        <v>67</v>
      </c>
      <c r="BC38" s="33">
        <v>316435300</v>
      </c>
      <c r="BD38" s="34">
        <v>3633.6000000000022</v>
      </c>
      <c r="BE38" s="34">
        <v>77</v>
      </c>
      <c r="BF38" s="34">
        <v>363692800</v>
      </c>
      <c r="BG38" s="35">
        <v>1621.9000000000087</v>
      </c>
      <c r="BH38" s="33">
        <v>33</v>
      </c>
      <c r="BI38" s="35">
        <v>162784000</v>
      </c>
      <c r="BJ38" s="36">
        <v>1284.4000000000015</v>
      </c>
      <c r="BK38" s="36">
        <v>23</v>
      </c>
      <c r="BL38" s="36">
        <v>124021000</v>
      </c>
      <c r="BM38" s="33">
        <v>1499.4000000000015</v>
      </c>
      <c r="BN38" s="33">
        <v>29</v>
      </c>
      <c r="BO38" s="33">
        <v>146609000</v>
      </c>
      <c r="BP38" s="33">
        <v>686.10000000000036</v>
      </c>
      <c r="BQ38" s="33">
        <v>11</v>
      </c>
      <c r="BR38" s="33">
        <v>65320000</v>
      </c>
      <c r="BS38" s="85">
        <v>162.69999999999891</v>
      </c>
      <c r="BT38" s="85">
        <v>3</v>
      </c>
      <c r="BU38" s="85">
        <v>18697000</v>
      </c>
      <c r="BV38">
        <v>0</v>
      </c>
      <c r="BW38">
        <v>0</v>
      </c>
      <c r="BX38">
        <v>0</v>
      </c>
      <c r="BY38" s="120"/>
      <c r="BZ38" s="120"/>
      <c r="CA38" s="120">
        <f t="shared" si="130"/>
        <v>0</v>
      </c>
      <c r="CB38" s="127">
        <f t="shared" si="131"/>
        <v>0</v>
      </c>
      <c r="CC38" s="127">
        <f t="shared" si="132"/>
        <v>0</v>
      </c>
      <c r="CD38" s="127">
        <f t="shared" si="133"/>
        <v>0</v>
      </c>
      <c r="CE38" s="127">
        <f t="shared" si="134"/>
        <v>0</v>
      </c>
      <c r="CF38" s="127">
        <f t="shared" si="135"/>
        <v>0</v>
      </c>
      <c r="CG38" s="127">
        <f t="shared" si="136"/>
        <v>2160000</v>
      </c>
      <c r="CH38" s="127">
        <f t="shared" si="137"/>
        <v>228892100</v>
      </c>
      <c r="CI38" s="128">
        <f t="shared" ref="CI38" si="666">AB38</f>
        <v>503034400</v>
      </c>
      <c r="CJ38" s="128">
        <f t="shared" ref="CJ38" si="667">AE38</f>
        <v>182788600</v>
      </c>
      <c r="CK38" s="128">
        <f t="shared" ref="CK38" si="668">AH38</f>
        <v>145398600</v>
      </c>
      <c r="CL38" s="128">
        <f t="shared" ref="CL38" si="669">AK38</f>
        <v>333488800</v>
      </c>
      <c r="CM38" s="128">
        <f t="shared" ref="CM38" si="670">AN38</f>
        <v>272613600</v>
      </c>
      <c r="CN38" s="128">
        <f t="shared" ref="CN38" si="671">AQ38</f>
        <v>118528400</v>
      </c>
      <c r="CO38" s="128">
        <f t="shared" si="637"/>
        <v>170622600</v>
      </c>
      <c r="CP38" s="128">
        <f t="shared" ref="CP38" si="672">AW38</f>
        <v>240409060</v>
      </c>
      <c r="CQ38" s="128">
        <f t="shared" ref="CQ38" si="673">AZ38</f>
        <v>114284700</v>
      </c>
      <c r="CR38" s="128">
        <f t="shared" ref="CR38" si="674">BC38</f>
        <v>316435300</v>
      </c>
      <c r="CS38" s="128">
        <f t="shared" ref="CS38" si="675">BF38</f>
        <v>363692800</v>
      </c>
      <c r="CT38" s="128">
        <f t="shared" ref="CT38" si="676">BI38</f>
        <v>162784000</v>
      </c>
      <c r="CU38" s="128">
        <f t="shared" ref="CU38" si="677">BL38</f>
        <v>124021000</v>
      </c>
      <c r="CV38" s="128">
        <f t="shared" ref="CV38" si="678">BO38</f>
        <v>146609000</v>
      </c>
      <c r="CW38" s="128">
        <f t="shared" ref="CW38" si="679">BR38</f>
        <v>65320000</v>
      </c>
      <c r="CX38" s="128">
        <f t="shared" ref="CX38" si="680">BU38</f>
        <v>18697000</v>
      </c>
      <c r="CY38">
        <f t="shared" ref="CY38" si="681">BX38</f>
        <v>0</v>
      </c>
      <c r="CZ38" s="120">
        <f t="shared" ref="CZ38" si="682">SUM(CB38:CM38)</f>
        <v>1668376100</v>
      </c>
      <c r="DA38" s="120">
        <f t="shared" si="578"/>
        <v>1841403860</v>
      </c>
      <c r="DB38" s="134">
        <f t="shared" si="26"/>
        <v>3.0113188172988893E-2</v>
      </c>
      <c r="DC38" s="134">
        <f t="shared" si="27"/>
        <v>4.8628324723415661E-2</v>
      </c>
      <c r="DD38">
        <f t="shared" si="28"/>
        <v>1.1037102845095899</v>
      </c>
      <c r="DF38" t="e">
        <f t="shared" si="29"/>
        <v>#DIV/0!</v>
      </c>
      <c r="DG38" t="e">
        <f t="shared" si="30"/>
        <v>#DIV/0!</v>
      </c>
      <c r="DH38" t="e">
        <f t="shared" si="31"/>
        <v>#DIV/0!</v>
      </c>
      <c r="DI38" t="e">
        <f t="shared" si="32"/>
        <v>#DIV/0!</v>
      </c>
      <c r="DJ38" t="e">
        <f t="shared" si="33"/>
        <v>#DIV/0!</v>
      </c>
      <c r="DK38">
        <f t="shared" si="34"/>
        <v>79120.879120879195</v>
      </c>
      <c r="DL38">
        <f t="shared" si="35"/>
        <v>80262.325548776178</v>
      </c>
      <c r="DM38">
        <f t="shared" si="36"/>
        <v>77902.868116211335</v>
      </c>
      <c r="DN38">
        <f t="shared" si="37"/>
        <v>86099.199246349657</v>
      </c>
      <c r="DO38">
        <f t="shared" si="38"/>
        <v>88890.750137555748</v>
      </c>
      <c r="DP38">
        <f t="shared" si="39"/>
        <v>93067.507604721832</v>
      </c>
      <c r="DQ38">
        <f t="shared" si="40"/>
        <v>94241.919314135914</v>
      </c>
      <c r="DR38">
        <f t="shared" si="41"/>
        <v>91711.85391519565</v>
      </c>
      <c r="DS38">
        <f t="shared" si="42"/>
        <v>91999.676480103415</v>
      </c>
      <c r="DT38">
        <f t="shared" si="43"/>
        <v>96526.563880189424</v>
      </c>
      <c r="DU38">
        <f t="shared" si="44"/>
        <v>99214.081083428202</v>
      </c>
      <c r="DV38">
        <f t="shared" si="45"/>
        <v>101796.78301431594</v>
      </c>
      <c r="DW38">
        <f t="shared" si="46"/>
        <v>100091.58960810209</v>
      </c>
      <c r="DX38">
        <f t="shared" si="47"/>
        <v>100366.23712929226</v>
      </c>
      <c r="DY38">
        <f t="shared" si="48"/>
        <v>96559.483027094248</v>
      </c>
      <c r="DZ38">
        <f t="shared" si="49"/>
        <v>97778.444711217729</v>
      </c>
      <c r="EA38">
        <f t="shared" si="50"/>
        <v>95204.780644220911</v>
      </c>
      <c r="EB38">
        <f t="shared" si="51"/>
        <v>114917.02519975492</v>
      </c>
      <c r="EC38" t="e">
        <f t="shared" si="52"/>
        <v>#DIV/0!</v>
      </c>
      <c r="ED38" t="e">
        <f t="shared" si="72"/>
        <v>#DIV/0!</v>
      </c>
    </row>
    <row r="39" spans="1:134" x14ac:dyDescent="0.25">
      <c r="A39" s="112" t="s">
        <v>63</v>
      </c>
      <c r="B39" s="46">
        <v>326.5399999999936</v>
      </c>
      <c r="C39" s="46">
        <v>5</v>
      </c>
      <c r="D39" s="46">
        <v>32.932400000000001</v>
      </c>
      <c r="E39" s="48">
        <v>197.91999999999825</v>
      </c>
      <c r="F39" s="46">
        <v>3</v>
      </c>
      <c r="G39" s="46">
        <v>21.615590000000001</v>
      </c>
      <c r="H39" s="46">
        <v>457.40000000000055</v>
      </c>
      <c r="I39" s="46">
        <v>7</v>
      </c>
      <c r="J39" s="46">
        <v>47.64987</v>
      </c>
      <c r="K39" s="47">
        <v>582.85000000000218</v>
      </c>
      <c r="L39" s="46">
        <v>9</v>
      </c>
      <c r="M39" s="46">
        <v>59.31203</v>
      </c>
      <c r="N39" s="46">
        <v>414.96999999999753</v>
      </c>
      <c r="O39" s="46">
        <v>6</v>
      </c>
      <c r="P39" s="49">
        <v>42.276905999999997</v>
      </c>
      <c r="Q39" s="46">
        <v>1003.3900000000031</v>
      </c>
      <c r="R39" s="46">
        <v>13</v>
      </c>
      <c r="S39" s="46">
        <v>100.124155</v>
      </c>
      <c r="T39" s="46">
        <v>1207.7700000000114</v>
      </c>
      <c r="U39" s="46">
        <v>17</v>
      </c>
      <c r="V39" s="50">
        <v>121.85635499999999</v>
      </c>
      <c r="W39" s="49">
        <v>954.03999999998268</v>
      </c>
      <c r="X39" s="46">
        <v>13</v>
      </c>
      <c r="Y39" s="46">
        <v>97.845010000000002</v>
      </c>
      <c r="Z39" s="46">
        <v>992.18000000001666</v>
      </c>
      <c r="AA39" s="46">
        <v>14</v>
      </c>
      <c r="AB39" s="46">
        <v>102590340</v>
      </c>
      <c r="AC39" s="46">
        <v>1354.0999999999894</v>
      </c>
      <c r="AD39" s="46">
        <v>20</v>
      </c>
      <c r="AE39" s="46">
        <v>144282460</v>
      </c>
      <c r="AF39" s="46">
        <v>2253.6900000000096</v>
      </c>
      <c r="AG39" s="46">
        <v>31</v>
      </c>
      <c r="AH39" s="46">
        <v>238216630</v>
      </c>
      <c r="AI39" s="43">
        <v>1160.2599999999875</v>
      </c>
      <c r="AJ39" s="44">
        <v>17</v>
      </c>
      <c r="AK39" s="44">
        <v>130537755</v>
      </c>
      <c r="AL39" s="45">
        <v>0</v>
      </c>
      <c r="AM39" s="45">
        <v>0</v>
      </c>
      <c r="AN39" s="45">
        <v>0</v>
      </c>
      <c r="AO39" s="37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33"/>
      <c r="AY39" s="33"/>
      <c r="AZ39" s="33"/>
      <c r="BA39" s="33">
        <v>0</v>
      </c>
      <c r="BB39" s="33">
        <v>0</v>
      </c>
      <c r="BC39" s="33">
        <v>0</v>
      </c>
      <c r="BD39" s="52">
        <v>0</v>
      </c>
      <c r="BE39" s="52">
        <v>0</v>
      </c>
      <c r="BF39" s="52">
        <v>0</v>
      </c>
      <c r="BG39" s="35">
        <v>0</v>
      </c>
      <c r="BH39" s="33">
        <v>0</v>
      </c>
      <c r="BI39" s="35">
        <v>0</v>
      </c>
      <c r="BJ39" s="36"/>
      <c r="BK39" s="36"/>
      <c r="BL39" s="36"/>
      <c r="BM39" s="33"/>
      <c r="BN39" s="33"/>
      <c r="BO39" s="33"/>
      <c r="BP39" s="33"/>
      <c r="BQ39" s="33"/>
      <c r="BR39" s="33"/>
      <c r="BS39" s="37"/>
      <c r="BV39">
        <v>0</v>
      </c>
      <c r="BW39">
        <v>0</v>
      </c>
      <c r="BX39">
        <v>0</v>
      </c>
      <c r="BY39" s="120"/>
      <c r="BZ39" s="120"/>
      <c r="CA39" s="120">
        <f t="shared" si="130"/>
        <v>32932400</v>
      </c>
      <c r="CB39" s="127">
        <f t="shared" si="131"/>
        <v>21615590</v>
      </c>
      <c r="CC39" s="127">
        <f t="shared" si="132"/>
        <v>47649870</v>
      </c>
      <c r="CD39" s="127">
        <f t="shared" si="133"/>
        <v>59312030</v>
      </c>
      <c r="CE39" s="127">
        <f t="shared" si="134"/>
        <v>42276906</v>
      </c>
      <c r="CF39" s="127">
        <f t="shared" si="135"/>
        <v>100124155</v>
      </c>
      <c r="CG39" s="127">
        <f t="shared" si="136"/>
        <v>121856355</v>
      </c>
      <c r="CH39" s="127">
        <f t="shared" si="137"/>
        <v>97845010</v>
      </c>
      <c r="CI39" s="120">
        <f t="shared" ref="CI39" si="683">AB39</f>
        <v>102590340</v>
      </c>
      <c r="CJ39" s="120">
        <f t="shared" ref="CJ39" si="684">AE39</f>
        <v>144282460</v>
      </c>
      <c r="CK39" s="120">
        <f t="shared" ref="CK39" si="685">AH39</f>
        <v>238216630</v>
      </c>
      <c r="CL39" s="120">
        <f t="shared" ref="CL39" si="686">AK39</f>
        <v>130537755</v>
      </c>
      <c r="CM39" s="120">
        <f t="shared" ref="CM39" si="687">AN39</f>
        <v>0</v>
      </c>
      <c r="CN39" s="120">
        <f t="shared" ref="CN39" si="688">AQ39</f>
        <v>0</v>
      </c>
      <c r="CO39" s="120">
        <f t="shared" ref="CO39:CO41" si="689">AT39</f>
        <v>0</v>
      </c>
      <c r="CP39" s="120">
        <f t="shared" ref="CP39" si="690">AW39</f>
        <v>0</v>
      </c>
      <c r="CQ39" s="120">
        <f t="shared" ref="CQ39" si="691">AZ39</f>
        <v>0</v>
      </c>
      <c r="CR39" s="120">
        <f t="shared" ref="CR39" si="692">BC39</f>
        <v>0</v>
      </c>
      <c r="CS39" s="120">
        <f t="shared" ref="CS39" si="693">BF39</f>
        <v>0</v>
      </c>
      <c r="CT39" s="120">
        <f t="shared" ref="CT39" si="694">BI39</f>
        <v>0</v>
      </c>
      <c r="CU39" s="120">
        <f t="shared" ref="CU39" si="695">BL39</f>
        <v>0</v>
      </c>
      <c r="CV39" s="120">
        <f t="shared" ref="CV39" si="696">BO39</f>
        <v>0</v>
      </c>
      <c r="CW39" s="120">
        <f t="shared" ref="CW39" si="697">BR39</f>
        <v>0</v>
      </c>
      <c r="CX39" s="120">
        <f t="shared" ref="CX39" si="698">BU39</f>
        <v>0</v>
      </c>
      <c r="CY39">
        <f t="shared" ref="CY39" si="699">BX39</f>
        <v>0</v>
      </c>
      <c r="CZ39" s="120">
        <f t="shared" ref="CZ39" si="700">SUM(CB39:CM39)</f>
        <v>1106307101</v>
      </c>
      <c r="DA39" s="120">
        <f t="shared" si="578"/>
        <v>0</v>
      </c>
      <c r="DB39" s="134">
        <f t="shared" si="26"/>
        <v>1.9968179782440438E-2</v>
      </c>
      <c r="DC39" s="134">
        <f t="shared" si="27"/>
        <v>0</v>
      </c>
      <c r="DD39">
        <f t="shared" si="28"/>
        <v>0</v>
      </c>
      <c r="DF39">
        <f t="shared" si="29"/>
        <v>109213.77324171479</v>
      </c>
      <c r="DG39">
        <f t="shared" si="30"/>
        <v>104175.49191080005</v>
      </c>
      <c r="DH39">
        <f t="shared" si="31"/>
        <v>101762.08286866223</v>
      </c>
      <c r="DI39">
        <f t="shared" si="32"/>
        <v>101879.42742848942</v>
      </c>
      <c r="DJ39">
        <f t="shared" si="33"/>
        <v>99785.880863871178</v>
      </c>
      <c r="DK39">
        <f t="shared" si="34"/>
        <v>100893.67594823423</v>
      </c>
      <c r="DL39">
        <f t="shared" si="35"/>
        <v>102558.60341285667</v>
      </c>
      <c r="DM39">
        <f t="shared" si="36"/>
        <v>103398.9195508862</v>
      </c>
      <c r="DN39">
        <f t="shared" si="37"/>
        <v>106552.29303596567</v>
      </c>
      <c r="DO39">
        <f t="shared" si="38"/>
        <v>105700.70861564766</v>
      </c>
      <c r="DP39">
        <f t="shared" si="39"/>
        <v>112507.33025356507</v>
      </c>
      <c r="DQ39" t="e">
        <f t="shared" si="40"/>
        <v>#DIV/0!</v>
      </c>
      <c r="DR39" t="e">
        <f t="shared" si="41"/>
        <v>#DIV/0!</v>
      </c>
      <c r="DS39" t="e">
        <f t="shared" si="42"/>
        <v>#DIV/0!</v>
      </c>
      <c r="DT39" t="e">
        <f t="shared" si="43"/>
        <v>#DIV/0!</v>
      </c>
      <c r="DU39" t="e">
        <f t="shared" si="44"/>
        <v>#DIV/0!</v>
      </c>
      <c r="DV39" t="e">
        <f t="shared" si="45"/>
        <v>#DIV/0!</v>
      </c>
      <c r="DW39" t="e">
        <f t="shared" si="46"/>
        <v>#DIV/0!</v>
      </c>
      <c r="DX39" t="e">
        <f t="shared" si="47"/>
        <v>#DIV/0!</v>
      </c>
      <c r="DY39" t="e">
        <f t="shared" si="48"/>
        <v>#DIV/0!</v>
      </c>
      <c r="DZ39" t="e">
        <f t="shared" si="49"/>
        <v>#DIV/0!</v>
      </c>
      <c r="EA39" t="e">
        <f t="shared" si="50"/>
        <v>#DIV/0!</v>
      </c>
      <c r="EB39" t="e">
        <f t="shared" si="51"/>
        <v>#DIV/0!</v>
      </c>
      <c r="EC39" t="e">
        <f t="shared" si="52"/>
        <v>#DIV/0!</v>
      </c>
      <c r="ED39" t="e">
        <f t="shared" si="72"/>
        <v>#DIV/0!</v>
      </c>
    </row>
    <row r="40" spans="1:134" x14ac:dyDescent="0.25">
      <c r="A40" s="112" t="s">
        <v>64</v>
      </c>
      <c r="B40" s="46">
        <v>0</v>
      </c>
      <c r="C40" s="46">
        <v>0</v>
      </c>
      <c r="D40" s="46">
        <v>0</v>
      </c>
      <c r="E40" s="46"/>
      <c r="F40" s="46"/>
      <c r="G40" s="46"/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46">
        <v>0</v>
      </c>
      <c r="Q40" s="46">
        <v>0</v>
      </c>
      <c r="R40" s="46">
        <v>0</v>
      </c>
      <c r="S40" s="46">
        <v>0</v>
      </c>
      <c r="T40" s="46">
        <v>0</v>
      </c>
      <c r="U40" s="46">
        <v>0</v>
      </c>
      <c r="V40" s="50">
        <v>0</v>
      </c>
      <c r="W40" s="46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6">
        <v>0</v>
      </c>
      <c r="AD40" s="46">
        <v>0</v>
      </c>
      <c r="AE40" s="46">
        <v>0</v>
      </c>
      <c r="AF40" s="46">
        <v>0</v>
      </c>
      <c r="AG40" s="46">
        <v>0</v>
      </c>
      <c r="AH40" s="46">
        <v>0</v>
      </c>
      <c r="AI40" s="43">
        <v>0</v>
      </c>
      <c r="AJ40" s="44">
        <v>0</v>
      </c>
      <c r="AK40" s="44">
        <v>0</v>
      </c>
      <c r="AL40" s="45">
        <v>0</v>
      </c>
      <c r="AM40" s="45">
        <v>0</v>
      </c>
      <c r="AN40" s="45">
        <v>0</v>
      </c>
      <c r="AO40" s="37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33"/>
      <c r="AY40" s="33"/>
      <c r="AZ40" s="33"/>
      <c r="BA40" s="33">
        <v>0</v>
      </c>
      <c r="BB40" s="33">
        <v>0</v>
      </c>
      <c r="BC40" s="33">
        <v>0</v>
      </c>
      <c r="BD40" s="52">
        <v>0</v>
      </c>
      <c r="BE40" s="52">
        <v>0</v>
      </c>
      <c r="BF40" s="52">
        <v>0</v>
      </c>
      <c r="BG40" s="35">
        <v>0</v>
      </c>
      <c r="BH40" s="33">
        <v>0</v>
      </c>
      <c r="BI40" s="35">
        <v>0</v>
      </c>
      <c r="BJ40" s="36"/>
      <c r="BK40" s="36"/>
      <c r="BL40" s="36"/>
      <c r="BM40" s="33"/>
      <c r="BN40" s="33"/>
      <c r="BO40" s="33"/>
      <c r="BP40" s="33"/>
      <c r="BQ40" s="33"/>
      <c r="BR40" s="33"/>
      <c r="BS40" s="37"/>
      <c r="BV40">
        <v>0</v>
      </c>
      <c r="BW40">
        <v>0</v>
      </c>
      <c r="BX40">
        <v>0</v>
      </c>
      <c r="BY40" s="120"/>
      <c r="BZ40" s="120"/>
      <c r="CA40" s="120">
        <f t="shared" si="130"/>
        <v>0</v>
      </c>
      <c r="CB40" s="127">
        <f t="shared" si="131"/>
        <v>0</v>
      </c>
      <c r="CC40" s="127">
        <f t="shared" si="132"/>
        <v>0</v>
      </c>
      <c r="CD40" s="127">
        <f t="shared" si="133"/>
        <v>0</v>
      </c>
      <c r="CE40" s="127">
        <f t="shared" si="134"/>
        <v>0</v>
      </c>
      <c r="CF40" s="127">
        <f t="shared" si="135"/>
        <v>0</v>
      </c>
      <c r="CG40" s="127">
        <f t="shared" si="136"/>
        <v>0</v>
      </c>
      <c r="CH40" s="127">
        <f t="shared" si="137"/>
        <v>0</v>
      </c>
      <c r="CI40" s="120">
        <f t="shared" ref="CI40" si="701">AB40</f>
        <v>0</v>
      </c>
      <c r="CJ40" s="120">
        <f t="shared" ref="CJ40" si="702">AE40</f>
        <v>0</v>
      </c>
      <c r="CK40" s="120">
        <f t="shared" ref="CK40" si="703">AH40</f>
        <v>0</v>
      </c>
      <c r="CL40" s="120">
        <f t="shared" ref="CL40" si="704">AK40</f>
        <v>0</v>
      </c>
      <c r="CM40" s="120">
        <f t="shared" ref="CM40" si="705">AN40</f>
        <v>0</v>
      </c>
      <c r="CN40" s="120">
        <f t="shared" ref="CN40" si="706">AQ40</f>
        <v>0</v>
      </c>
      <c r="CO40" s="120">
        <f t="shared" si="689"/>
        <v>0</v>
      </c>
      <c r="CP40" s="120">
        <f t="shared" ref="CP40" si="707">AW40</f>
        <v>0</v>
      </c>
      <c r="CQ40" s="120">
        <f t="shared" ref="CQ40" si="708">AZ40</f>
        <v>0</v>
      </c>
      <c r="CR40" s="120">
        <f t="shared" ref="CR40" si="709">BC40</f>
        <v>0</v>
      </c>
      <c r="CS40" s="120">
        <f t="shared" ref="CS40" si="710">BF40</f>
        <v>0</v>
      </c>
      <c r="CT40" s="120">
        <f t="shared" ref="CT40" si="711">BI40</f>
        <v>0</v>
      </c>
      <c r="CU40" s="120">
        <f t="shared" ref="CU40" si="712">BL40</f>
        <v>0</v>
      </c>
      <c r="CV40" s="120">
        <f t="shared" ref="CV40" si="713">BO40</f>
        <v>0</v>
      </c>
      <c r="CW40" s="120">
        <f t="shared" ref="CW40" si="714">BR40</f>
        <v>0</v>
      </c>
      <c r="CX40" s="120">
        <f t="shared" ref="CX40" si="715">BU40</f>
        <v>0</v>
      </c>
      <c r="CY40">
        <f t="shared" ref="CY40" si="716">BX40</f>
        <v>0</v>
      </c>
      <c r="CZ40" s="120">
        <f t="shared" ref="CZ40" si="717">SUM(CB40:CM40)</f>
        <v>0</v>
      </c>
      <c r="DA40" s="120">
        <f t="shared" si="578"/>
        <v>0</v>
      </c>
      <c r="DB40" s="134">
        <f t="shared" si="26"/>
        <v>0</v>
      </c>
      <c r="DC40" s="134">
        <f t="shared" si="27"/>
        <v>0</v>
      </c>
      <c r="DD40" t="e">
        <f t="shared" si="28"/>
        <v>#DIV/0!</v>
      </c>
      <c r="DF40" t="e">
        <f t="shared" si="29"/>
        <v>#DIV/0!</v>
      </c>
      <c r="DG40" t="e">
        <f t="shared" si="30"/>
        <v>#DIV/0!</v>
      </c>
      <c r="DH40" t="e">
        <f t="shared" si="31"/>
        <v>#DIV/0!</v>
      </c>
      <c r="DI40" t="e">
        <f t="shared" si="32"/>
        <v>#DIV/0!</v>
      </c>
      <c r="DJ40" t="e">
        <f t="shared" si="33"/>
        <v>#DIV/0!</v>
      </c>
      <c r="DK40" t="e">
        <f t="shared" si="34"/>
        <v>#DIV/0!</v>
      </c>
      <c r="DL40" t="e">
        <f t="shared" si="35"/>
        <v>#DIV/0!</v>
      </c>
      <c r="DM40" t="e">
        <f t="shared" si="36"/>
        <v>#DIV/0!</v>
      </c>
      <c r="DN40" t="e">
        <f t="shared" si="37"/>
        <v>#DIV/0!</v>
      </c>
      <c r="DO40" t="e">
        <f t="shared" si="38"/>
        <v>#DIV/0!</v>
      </c>
      <c r="DP40" t="e">
        <f t="shared" si="39"/>
        <v>#DIV/0!</v>
      </c>
      <c r="DQ40" t="e">
        <f t="shared" si="40"/>
        <v>#DIV/0!</v>
      </c>
      <c r="DR40" t="e">
        <f t="shared" si="41"/>
        <v>#DIV/0!</v>
      </c>
      <c r="DS40" t="e">
        <f t="shared" si="42"/>
        <v>#DIV/0!</v>
      </c>
      <c r="DT40" t="e">
        <f t="shared" si="43"/>
        <v>#DIV/0!</v>
      </c>
      <c r="DU40" t="e">
        <f t="shared" si="44"/>
        <v>#DIV/0!</v>
      </c>
      <c r="DV40" t="e">
        <f t="shared" si="45"/>
        <v>#DIV/0!</v>
      </c>
      <c r="DW40" t="e">
        <f t="shared" si="46"/>
        <v>#DIV/0!</v>
      </c>
      <c r="DX40" t="e">
        <f t="shared" si="47"/>
        <v>#DIV/0!</v>
      </c>
      <c r="DY40" t="e">
        <f t="shared" si="48"/>
        <v>#DIV/0!</v>
      </c>
      <c r="DZ40" t="e">
        <f t="shared" si="49"/>
        <v>#DIV/0!</v>
      </c>
      <c r="EA40" t="e">
        <f t="shared" si="50"/>
        <v>#DIV/0!</v>
      </c>
      <c r="EB40" t="e">
        <f t="shared" si="51"/>
        <v>#DIV/0!</v>
      </c>
      <c r="EC40" t="e">
        <f t="shared" si="52"/>
        <v>#DIV/0!</v>
      </c>
      <c r="ED40" t="e">
        <f t="shared" si="72"/>
        <v>#DIV/0!</v>
      </c>
    </row>
    <row r="41" spans="1:134" x14ac:dyDescent="0.25">
      <c r="A41" s="112" t="s">
        <v>65</v>
      </c>
      <c r="B41" s="46">
        <v>247.6100000000024</v>
      </c>
      <c r="C41" s="46">
        <v>3</v>
      </c>
      <c r="D41" s="46">
        <v>32.796308000000003</v>
      </c>
      <c r="E41" s="48">
        <v>70.199999999999818</v>
      </c>
      <c r="F41" s="46">
        <v>1</v>
      </c>
      <c r="G41" s="46">
        <v>9.5472000000000001</v>
      </c>
      <c r="H41" s="46">
        <v>0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46">
        <v>0</v>
      </c>
      <c r="Q41" s="46">
        <v>0</v>
      </c>
      <c r="R41" s="46" t="e">
        <v>#N/A</v>
      </c>
      <c r="S41" s="46">
        <v>0</v>
      </c>
      <c r="T41" s="46">
        <v>0</v>
      </c>
      <c r="U41" s="46">
        <v>0</v>
      </c>
      <c r="V41" s="50">
        <v>0</v>
      </c>
      <c r="W41" s="46">
        <v>0</v>
      </c>
      <c r="X41" s="46">
        <v>0</v>
      </c>
      <c r="Y41" s="46">
        <v>0</v>
      </c>
      <c r="Z41" s="46">
        <v>0</v>
      </c>
      <c r="AA41" s="46">
        <v>0</v>
      </c>
      <c r="AB41" s="46">
        <v>0</v>
      </c>
      <c r="AC41" s="46">
        <v>0</v>
      </c>
      <c r="AD41" s="46">
        <v>0</v>
      </c>
      <c r="AE41" s="46">
        <v>0</v>
      </c>
      <c r="AF41" s="46">
        <v>0</v>
      </c>
      <c r="AG41" s="46">
        <v>0</v>
      </c>
      <c r="AH41" s="46">
        <v>0</v>
      </c>
      <c r="AI41" s="43">
        <v>0</v>
      </c>
      <c r="AJ41" s="44">
        <v>0</v>
      </c>
      <c r="AK41" s="44">
        <v>0</v>
      </c>
      <c r="AL41" s="45">
        <v>0</v>
      </c>
      <c r="AM41" s="45">
        <v>0</v>
      </c>
      <c r="AN41" s="45">
        <v>0</v>
      </c>
      <c r="AO41" s="37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33"/>
      <c r="AY41" s="33"/>
      <c r="AZ41" s="33"/>
      <c r="BA41" s="33">
        <v>0</v>
      </c>
      <c r="BB41" s="33">
        <v>0</v>
      </c>
      <c r="BC41" s="33">
        <v>0</v>
      </c>
      <c r="BD41" s="52">
        <v>0</v>
      </c>
      <c r="BE41" s="52">
        <v>0</v>
      </c>
      <c r="BF41" s="52">
        <v>0</v>
      </c>
      <c r="BG41" s="35">
        <v>0</v>
      </c>
      <c r="BH41" s="33">
        <v>0</v>
      </c>
      <c r="BI41" s="35">
        <v>0</v>
      </c>
      <c r="BJ41" s="36"/>
      <c r="BK41" s="36"/>
      <c r="BL41" s="36"/>
      <c r="BM41" s="33"/>
      <c r="BN41" s="33"/>
      <c r="BO41" s="33"/>
      <c r="BP41" s="33"/>
      <c r="BQ41" s="33"/>
      <c r="BR41" s="33"/>
      <c r="BS41" s="37"/>
      <c r="BV41">
        <v>0</v>
      </c>
      <c r="BW41">
        <v>0</v>
      </c>
      <c r="BX41">
        <v>0</v>
      </c>
      <c r="BY41" s="120"/>
      <c r="BZ41" s="120"/>
      <c r="CA41" s="120">
        <f t="shared" si="130"/>
        <v>32796308.000000004</v>
      </c>
      <c r="CB41" s="127">
        <f t="shared" si="131"/>
        <v>9547200</v>
      </c>
      <c r="CC41" s="127">
        <f t="shared" si="132"/>
        <v>0</v>
      </c>
      <c r="CD41" s="127">
        <f t="shared" si="133"/>
        <v>0</v>
      </c>
      <c r="CE41" s="127">
        <f t="shared" si="134"/>
        <v>0</v>
      </c>
      <c r="CF41" s="127">
        <f t="shared" si="135"/>
        <v>0</v>
      </c>
      <c r="CG41" s="127">
        <f t="shared" si="136"/>
        <v>0</v>
      </c>
      <c r="CH41" s="127">
        <f t="shared" si="137"/>
        <v>0</v>
      </c>
      <c r="CI41" s="120">
        <f t="shared" ref="CI41" si="718">AB41</f>
        <v>0</v>
      </c>
      <c r="CJ41" s="120">
        <f t="shared" ref="CJ41" si="719">AE41</f>
        <v>0</v>
      </c>
      <c r="CK41" s="120">
        <f t="shared" ref="CK41" si="720">AH41</f>
        <v>0</v>
      </c>
      <c r="CL41" s="120">
        <f t="shared" ref="CL41" si="721">AK41</f>
        <v>0</v>
      </c>
      <c r="CM41" s="120">
        <f t="shared" ref="CM41" si="722">AN41</f>
        <v>0</v>
      </c>
      <c r="CN41" s="120">
        <f t="shared" ref="CN41" si="723">AQ41</f>
        <v>0</v>
      </c>
      <c r="CO41" s="120">
        <f t="shared" si="689"/>
        <v>0</v>
      </c>
      <c r="CP41" s="120">
        <f t="shared" ref="CP41" si="724">AW41</f>
        <v>0</v>
      </c>
      <c r="CQ41" s="120">
        <f t="shared" ref="CQ41" si="725">AZ41</f>
        <v>0</v>
      </c>
      <c r="CR41" s="120">
        <f t="shared" ref="CR41" si="726">BC41</f>
        <v>0</v>
      </c>
      <c r="CS41" s="120">
        <f t="shared" ref="CS41" si="727">BF41</f>
        <v>0</v>
      </c>
      <c r="CT41" s="120">
        <f t="shared" ref="CT41" si="728">BI41</f>
        <v>0</v>
      </c>
      <c r="CU41" s="120">
        <f t="shared" ref="CU41" si="729">BL41</f>
        <v>0</v>
      </c>
      <c r="CV41" s="120">
        <f t="shared" ref="CV41" si="730">BO41</f>
        <v>0</v>
      </c>
      <c r="CW41" s="120">
        <f t="shared" ref="CW41" si="731">BR41</f>
        <v>0</v>
      </c>
      <c r="CX41" s="120">
        <f t="shared" ref="CX41" si="732">BU41</f>
        <v>0</v>
      </c>
      <c r="CY41">
        <f t="shared" ref="CY41" si="733">BX41</f>
        <v>0</v>
      </c>
      <c r="CZ41" s="120">
        <f t="shared" ref="CZ41" si="734">SUM(CB41:CM41)</f>
        <v>9547200</v>
      </c>
      <c r="DA41" s="120">
        <f t="shared" si="578"/>
        <v>0</v>
      </c>
      <c r="DB41" s="134">
        <f t="shared" si="26"/>
        <v>1.7232123507712651E-4</v>
      </c>
      <c r="DC41" s="134">
        <f t="shared" si="27"/>
        <v>0</v>
      </c>
      <c r="DD41">
        <f t="shared" si="28"/>
        <v>0</v>
      </c>
      <c r="DF41">
        <f t="shared" si="29"/>
        <v>136000.00000000035</v>
      </c>
      <c r="DG41" t="e">
        <f t="shared" si="30"/>
        <v>#DIV/0!</v>
      </c>
      <c r="DH41" t="e">
        <f t="shared" si="31"/>
        <v>#DIV/0!</v>
      </c>
      <c r="DI41" t="e">
        <f t="shared" si="32"/>
        <v>#DIV/0!</v>
      </c>
      <c r="DJ41" t="e">
        <f t="shared" si="33"/>
        <v>#DIV/0!</v>
      </c>
      <c r="DK41" t="e">
        <f t="shared" si="34"/>
        <v>#DIV/0!</v>
      </c>
      <c r="DL41" t="e">
        <f t="shared" si="35"/>
        <v>#DIV/0!</v>
      </c>
      <c r="DM41" t="e">
        <f t="shared" si="36"/>
        <v>#DIV/0!</v>
      </c>
      <c r="DN41" t="e">
        <f t="shared" si="37"/>
        <v>#DIV/0!</v>
      </c>
      <c r="DO41" t="e">
        <f t="shared" si="38"/>
        <v>#DIV/0!</v>
      </c>
      <c r="DP41" t="e">
        <f t="shared" si="39"/>
        <v>#DIV/0!</v>
      </c>
      <c r="DQ41" t="e">
        <f t="shared" si="40"/>
        <v>#DIV/0!</v>
      </c>
      <c r="DR41" t="e">
        <f t="shared" si="41"/>
        <v>#DIV/0!</v>
      </c>
      <c r="DS41" t="e">
        <f t="shared" si="42"/>
        <v>#DIV/0!</v>
      </c>
      <c r="DT41" t="e">
        <f t="shared" si="43"/>
        <v>#DIV/0!</v>
      </c>
      <c r="DU41" t="e">
        <f t="shared" si="44"/>
        <v>#DIV/0!</v>
      </c>
      <c r="DV41" t="e">
        <f t="shared" si="45"/>
        <v>#DIV/0!</v>
      </c>
      <c r="DW41" t="e">
        <f t="shared" si="46"/>
        <v>#DIV/0!</v>
      </c>
      <c r="DX41" t="e">
        <f t="shared" si="47"/>
        <v>#DIV/0!</v>
      </c>
      <c r="DY41" t="e">
        <f t="shared" si="48"/>
        <v>#DIV/0!</v>
      </c>
      <c r="DZ41" t="e">
        <f t="shared" si="49"/>
        <v>#DIV/0!</v>
      </c>
      <c r="EA41" t="e">
        <f t="shared" si="50"/>
        <v>#DIV/0!</v>
      </c>
      <c r="EB41" t="e">
        <f t="shared" si="51"/>
        <v>#DIV/0!</v>
      </c>
      <c r="EC41" t="e">
        <f t="shared" si="52"/>
        <v>#DIV/0!</v>
      </c>
      <c r="ED41" t="e">
        <f t="shared" si="72"/>
        <v>#DIV/0!</v>
      </c>
    </row>
    <row r="42" spans="1:134" x14ac:dyDescent="0.25">
      <c r="A42" s="81" t="s">
        <v>66</v>
      </c>
      <c r="W42" s="82"/>
      <c r="AF42">
        <v>62350.479999999967</v>
      </c>
      <c r="AI42" s="83"/>
      <c r="AJ42" s="14"/>
      <c r="AK42" s="14"/>
      <c r="AL42" s="84"/>
      <c r="AM42" s="84"/>
      <c r="AN42" s="84"/>
      <c r="AO42" s="37"/>
      <c r="BA42" s="33"/>
      <c r="BB42" s="33"/>
      <c r="BC42" s="33"/>
      <c r="BG42" s="35">
        <v>0</v>
      </c>
      <c r="BH42" s="33">
        <v>0</v>
      </c>
      <c r="BI42" s="35">
        <v>0</v>
      </c>
      <c r="BJ42" s="36"/>
      <c r="BK42" s="36"/>
      <c r="BL42" s="36"/>
      <c r="BM42" s="33"/>
      <c r="BN42" s="33"/>
      <c r="BO42" s="33"/>
      <c r="BP42" s="33">
        <v>36.460000000000008</v>
      </c>
      <c r="BQ42" s="33">
        <v>1</v>
      </c>
      <c r="BR42" s="33">
        <v>1971500</v>
      </c>
      <c r="BS42" s="37">
        <v>72.680000000000149</v>
      </c>
      <c r="BT42">
        <v>2</v>
      </c>
      <c r="BU42">
        <v>4834690</v>
      </c>
      <c r="BV42">
        <v>213.46000000000009</v>
      </c>
      <c r="BW42">
        <v>4</v>
      </c>
      <c r="BX42">
        <v>15494660</v>
      </c>
      <c r="BY42" s="120"/>
      <c r="BZ42" s="120"/>
      <c r="CA42" s="120">
        <f t="shared" si="130"/>
        <v>0</v>
      </c>
      <c r="CB42" s="127">
        <f t="shared" si="131"/>
        <v>0</v>
      </c>
      <c r="CC42" s="127">
        <f t="shared" si="132"/>
        <v>0</v>
      </c>
      <c r="CD42" s="127">
        <f t="shared" si="133"/>
        <v>0</v>
      </c>
      <c r="CE42" s="127">
        <f t="shared" si="134"/>
        <v>0</v>
      </c>
      <c r="CF42" s="127">
        <f t="shared" si="135"/>
        <v>0</v>
      </c>
      <c r="CG42" s="127">
        <f t="shared" si="136"/>
        <v>0</v>
      </c>
      <c r="CH42" s="127">
        <f t="shared" si="137"/>
        <v>0</v>
      </c>
      <c r="CI42" s="120">
        <f t="shared" ref="CI42" si="735">AB42</f>
        <v>0</v>
      </c>
      <c r="CJ42" s="120">
        <f t="shared" ref="CJ42" si="736">AE42</f>
        <v>0</v>
      </c>
      <c r="CK42" s="120"/>
      <c r="CL42" s="120">
        <f t="shared" ref="CL42" si="737">AK42</f>
        <v>0</v>
      </c>
      <c r="CM42" s="120">
        <f t="shared" ref="CM42" si="738">AN42</f>
        <v>0</v>
      </c>
      <c r="CN42" s="120">
        <f t="shared" ref="CN42" si="739">AQ42</f>
        <v>0</v>
      </c>
      <c r="CO42" s="120">
        <f t="shared" ref="CO42:CO44" si="740">AT42</f>
        <v>0</v>
      </c>
      <c r="CP42" s="120">
        <f t="shared" ref="CP42" si="741">AW42</f>
        <v>0</v>
      </c>
      <c r="CQ42" s="120">
        <f t="shared" ref="CQ42" si="742">AZ42</f>
        <v>0</v>
      </c>
      <c r="CR42" s="120">
        <f t="shared" ref="CR42" si="743">BC42</f>
        <v>0</v>
      </c>
      <c r="CS42" s="120">
        <f t="shared" ref="CS42" si="744">BF42</f>
        <v>0</v>
      </c>
      <c r="CT42" s="120">
        <f t="shared" ref="CT42" si="745">BI42</f>
        <v>0</v>
      </c>
      <c r="CU42" s="120">
        <f t="shared" ref="CU42" si="746">BL42</f>
        <v>0</v>
      </c>
      <c r="CV42" s="120">
        <f t="shared" ref="CV42" si="747">BO42</f>
        <v>0</v>
      </c>
      <c r="CW42" s="120">
        <f t="shared" ref="CW42" si="748">BR42</f>
        <v>1971500</v>
      </c>
      <c r="CX42" s="120">
        <f t="shared" ref="CX42" si="749">BU42</f>
        <v>4834690</v>
      </c>
      <c r="CY42">
        <f t="shared" ref="CY42" si="750">BX42</f>
        <v>15494660</v>
      </c>
      <c r="CZ42" s="120">
        <f>SUM(CB42:CM42)</f>
        <v>0</v>
      </c>
      <c r="DA42" s="120">
        <f t="shared" si="578"/>
        <v>22300850</v>
      </c>
      <c r="DB42" s="134">
        <f t="shared" si="26"/>
        <v>0</v>
      </c>
      <c r="DC42" s="134">
        <f t="shared" si="27"/>
        <v>5.8892728475554742E-4</v>
      </c>
      <c r="DD42" t="e">
        <f t="shared" si="28"/>
        <v>#DIV/0!</v>
      </c>
      <c r="DF42" t="e">
        <f t="shared" si="29"/>
        <v>#DIV/0!</v>
      </c>
      <c r="DG42" t="e">
        <f t="shared" si="30"/>
        <v>#DIV/0!</v>
      </c>
      <c r="DH42" t="e">
        <f t="shared" si="31"/>
        <v>#DIV/0!</v>
      </c>
      <c r="DI42" t="e">
        <f t="shared" si="32"/>
        <v>#DIV/0!</v>
      </c>
      <c r="DJ42" t="e">
        <f t="shared" si="33"/>
        <v>#DIV/0!</v>
      </c>
      <c r="DK42" t="e">
        <f t="shared" si="34"/>
        <v>#DIV/0!</v>
      </c>
      <c r="DL42" t="e">
        <f t="shared" si="35"/>
        <v>#DIV/0!</v>
      </c>
      <c r="DM42" t="e">
        <f t="shared" si="36"/>
        <v>#DIV/0!</v>
      </c>
      <c r="DN42" t="e">
        <f t="shared" si="37"/>
        <v>#DIV/0!</v>
      </c>
      <c r="DO42">
        <f t="shared" si="38"/>
        <v>0</v>
      </c>
      <c r="DP42" t="e">
        <f t="shared" si="39"/>
        <v>#DIV/0!</v>
      </c>
      <c r="DQ42" t="e">
        <f t="shared" si="40"/>
        <v>#DIV/0!</v>
      </c>
      <c r="DR42" t="e">
        <f t="shared" si="41"/>
        <v>#DIV/0!</v>
      </c>
      <c r="DS42" t="e">
        <f t="shared" si="42"/>
        <v>#DIV/0!</v>
      </c>
      <c r="DT42" t="e">
        <f t="shared" si="43"/>
        <v>#DIV/0!</v>
      </c>
      <c r="DU42" t="e">
        <f t="shared" si="44"/>
        <v>#DIV/0!</v>
      </c>
      <c r="DV42" t="e">
        <f t="shared" si="45"/>
        <v>#DIV/0!</v>
      </c>
      <c r="DW42" t="e">
        <f t="shared" si="46"/>
        <v>#DIV/0!</v>
      </c>
      <c r="DX42" t="e">
        <f t="shared" si="47"/>
        <v>#DIV/0!</v>
      </c>
      <c r="DY42" t="e">
        <f t="shared" si="48"/>
        <v>#DIV/0!</v>
      </c>
      <c r="DZ42" t="e">
        <f t="shared" si="49"/>
        <v>#DIV/0!</v>
      </c>
      <c r="EA42">
        <f t="shared" si="50"/>
        <v>54072.956664838166</v>
      </c>
      <c r="EB42">
        <f t="shared" si="51"/>
        <v>66520.225646670195</v>
      </c>
      <c r="EC42">
        <f t="shared" si="52"/>
        <v>72588.119554014775</v>
      </c>
      <c r="ED42" t="e">
        <f t="shared" si="72"/>
        <v>#DIV/0!</v>
      </c>
    </row>
    <row r="43" spans="1:134" x14ac:dyDescent="0.25">
      <c r="A43" s="112" t="s">
        <v>67</v>
      </c>
      <c r="B43" s="46">
        <v>1280.6600000000035</v>
      </c>
      <c r="C43" s="46">
        <v>25</v>
      </c>
      <c r="D43" s="46">
        <v>130.422843</v>
      </c>
      <c r="E43" s="48">
        <v>564.43000000000029</v>
      </c>
      <c r="F43" s="46">
        <v>11</v>
      </c>
      <c r="G43" s="46">
        <v>69.265360999999999</v>
      </c>
      <c r="H43" s="46">
        <v>261.10000000000036</v>
      </c>
      <c r="I43" s="46">
        <v>4</v>
      </c>
      <c r="J43" s="46">
        <v>32.705084999999997</v>
      </c>
      <c r="K43" s="47">
        <v>408.74999999999636</v>
      </c>
      <c r="L43" s="46">
        <v>8</v>
      </c>
      <c r="M43" s="46">
        <v>51.585357999999999</v>
      </c>
      <c r="N43" s="46">
        <v>669.64000000001033</v>
      </c>
      <c r="O43" s="46">
        <v>11</v>
      </c>
      <c r="P43" s="49">
        <v>84.434548000000007</v>
      </c>
      <c r="Q43" s="46">
        <v>669.0299999999952</v>
      </c>
      <c r="R43" s="46">
        <v>12</v>
      </c>
      <c r="S43" s="46">
        <v>85.617789999999999</v>
      </c>
      <c r="T43" s="46">
        <v>306.29999999999745</v>
      </c>
      <c r="U43" s="46">
        <v>6</v>
      </c>
      <c r="V43" s="50">
        <v>40.109946000000001</v>
      </c>
      <c r="W43" s="49">
        <v>568.15999999999622</v>
      </c>
      <c r="X43" s="46">
        <v>12</v>
      </c>
      <c r="Y43" s="46">
        <v>75.862751000000003</v>
      </c>
      <c r="Z43" s="46">
        <v>252.07000000000517</v>
      </c>
      <c r="AA43" s="46">
        <v>5</v>
      </c>
      <c r="AB43" s="46">
        <v>34170800</v>
      </c>
      <c r="AC43" s="46">
        <v>1988.3300000000054</v>
      </c>
      <c r="AD43" s="46">
        <v>39</v>
      </c>
      <c r="AE43" s="46">
        <v>270396121</v>
      </c>
      <c r="AF43" s="46">
        <v>3187.6899999999969</v>
      </c>
      <c r="AG43" s="46">
        <v>57</v>
      </c>
      <c r="AH43" s="46">
        <v>391862824</v>
      </c>
      <c r="AI43" s="43">
        <v>1111.1500000000051</v>
      </c>
      <c r="AJ43" s="44">
        <v>19</v>
      </c>
      <c r="AK43" s="44">
        <v>158598425</v>
      </c>
      <c r="AL43" s="45">
        <v>1075.6700000000019</v>
      </c>
      <c r="AM43" s="45">
        <v>21</v>
      </c>
      <c r="AN43" s="45">
        <v>155147619</v>
      </c>
      <c r="AO43" s="37">
        <v>356.5</v>
      </c>
      <c r="AP43">
        <v>7</v>
      </c>
      <c r="AQ43">
        <v>51232429</v>
      </c>
      <c r="AR43">
        <v>509.34000000000378</v>
      </c>
      <c r="AS43">
        <v>8</v>
      </c>
      <c r="AT43">
        <v>74967674</v>
      </c>
      <c r="AU43">
        <v>222.01999999999316</v>
      </c>
      <c r="AV43">
        <v>4</v>
      </c>
      <c r="AW43">
        <v>32025124</v>
      </c>
      <c r="AX43" s="33"/>
      <c r="AY43" s="33"/>
      <c r="AZ43" s="33"/>
      <c r="BA43" s="33">
        <v>0</v>
      </c>
      <c r="BB43" s="33">
        <v>0</v>
      </c>
      <c r="BC43" s="33">
        <v>0</v>
      </c>
      <c r="BD43" s="52">
        <v>0</v>
      </c>
      <c r="BE43" s="52">
        <v>0</v>
      </c>
      <c r="BF43" s="52">
        <v>0</v>
      </c>
      <c r="BG43" s="35">
        <v>0</v>
      </c>
      <c r="BH43" s="33">
        <v>0</v>
      </c>
      <c r="BI43" s="35">
        <v>0</v>
      </c>
      <c r="BJ43" s="36"/>
      <c r="BK43" s="36"/>
      <c r="BL43" s="36"/>
      <c r="BM43" s="33"/>
      <c r="BN43" s="33"/>
      <c r="BO43" s="33"/>
      <c r="BP43" s="33"/>
      <c r="BQ43" s="33"/>
      <c r="BR43" s="33"/>
      <c r="BS43" s="37"/>
      <c r="BV43">
        <v>0</v>
      </c>
      <c r="BW43">
        <v>0</v>
      </c>
      <c r="BX43">
        <v>0</v>
      </c>
      <c r="BY43" s="120"/>
      <c r="BZ43" s="120"/>
      <c r="CA43" s="120">
        <f t="shared" si="130"/>
        <v>130422843</v>
      </c>
      <c r="CB43" s="127">
        <f t="shared" si="131"/>
        <v>69265361</v>
      </c>
      <c r="CC43" s="127">
        <f t="shared" si="132"/>
        <v>32705084.999999996</v>
      </c>
      <c r="CD43" s="127">
        <f t="shared" si="133"/>
        <v>51585358</v>
      </c>
      <c r="CE43" s="127">
        <f t="shared" si="134"/>
        <v>84434548</v>
      </c>
      <c r="CF43" s="127">
        <f t="shared" si="135"/>
        <v>85617790</v>
      </c>
      <c r="CG43" s="127">
        <f t="shared" si="136"/>
        <v>40109946</v>
      </c>
      <c r="CH43" s="127">
        <f t="shared" si="137"/>
        <v>75862751</v>
      </c>
      <c r="CI43" s="120">
        <f t="shared" ref="CI43" si="751">AB43</f>
        <v>34170800</v>
      </c>
      <c r="CJ43" s="120">
        <f t="shared" ref="CJ43" si="752">AE43</f>
        <v>270396121</v>
      </c>
      <c r="CK43" s="120">
        <f t="shared" ref="CK43:CK47" si="753">AH43</f>
        <v>391862824</v>
      </c>
      <c r="CL43" s="120">
        <f t="shared" ref="CL43" si="754">AK43</f>
        <v>158598425</v>
      </c>
      <c r="CM43" s="120">
        <f t="shared" ref="CM43" si="755">AN43</f>
        <v>155147619</v>
      </c>
      <c r="CN43" s="120">
        <f t="shared" ref="CN43" si="756">AQ43</f>
        <v>51232429</v>
      </c>
      <c r="CO43" s="120">
        <f t="shared" si="740"/>
        <v>74967674</v>
      </c>
      <c r="CP43" s="120">
        <f t="shared" ref="CP43" si="757">AW43</f>
        <v>32025124</v>
      </c>
      <c r="CQ43" s="120">
        <f t="shared" ref="CQ43" si="758">AZ43</f>
        <v>0</v>
      </c>
      <c r="CR43" s="120">
        <f t="shared" ref="CR43" si="759">BC43</f>
        <v>0</v>
      </c>
      <c r="CS43" s="120">
        <f t="shared" ref="CS43" si="760">BF43</f>
        <v>0</v>
      </c>
      <c r="CT43" s="120">
        <f t="shared" ref="CT43" si="761">BI43</f>
        <v>0</v>
      </c>
      <c r="CU43" s="120">
        <f t="shared" ref="CU43" si="762">BL43</f>
        <v>0</v>
      </c>
      <c r="CV43" s="120">
        <f t="shared" ref="CV43" si="763">BO43</f>
        <v>0</v>
      </c>
      <c r="CW43" s="120">
        <f t="shared" ref="CW43" si="764">BR43</f>
        <v>0</v>
      </c>
      <c r="CX43" s="120">
        <f t="shared" ref="CX43" si="765">BU43</f>
        <v>0</v>
      </c>
      <c r="CY43">
        <f t="shared" ref="CY43" si="766">BX43</f>
        <v>0</v>
      </c>
      <c r="CZ43" s="120">
        <f t="shared" ref="CZ43:CZ81" si="767">SUM(CB43:CM43)</f>
        <v>1449756628</v>
      </c>
      <c r="DA43" s="120">
        <f t="shared" si="578"/>
        <v>158225227</v>
      </c>
      <c r="DB43" s="134">
        <f t="shared" si="26"/>
        <v>2.6167237797281955E-2</v>
      </c>
      <c r="DC43" s="134">
        <f t="shared" si="27"/>
        <v>4.1784574721116068E-3</v>
      </c>
      <c r="DD43">
        <f t="shared" si="28"/>
        <v>0.10913916442532726</v>
      </c>
      <c r="DF43">
        <f t="shared" si="29"/>
        <v>122717.36264904411</v>
      </c>
      <c r="DG43">
        <f t="shared" si="30"/>
        <v>125258.8471849864</v>
      </c>
      <c r="DH43">
        <f t="shared" si="31"/>
        <v>126202.71070336504</v>
      </c>
      <c r="DI43">
        <f t="shared" si="32"/>
        <v>126089.46299504017</v>
      </c>
      <c r="DJ43">
        <f t="shared" si="33"/>
        <v>127973.02064182566</v>
      </c>
      <c r="DK43">
        <f t="shared" si="34"/>
        <v>130949.87267385026</v>
      </c>
      <c r="DL43">
        <f t="shared" si="35"/>
        <v>133523.56906505299</v>
      </c>
      <c r="DM43">
        <f t="shared" si="36"/>
        <v>135560.75693259531</v>
      </c>
      <c r="DN43">
        <f t="shared" si="37"/>
        <v>135991.57131864392</v>
      </c>
      <c r="DO43">
        <f t="shared" si="38"/>
        <v>122930.02895513691</v>
      </c>
      <c r="DP43">
        <f t="shared" si="39"/>
        <v>142733.58682446048</v>
      </c>
      <c r="DQ43">
        <f t="shared" si="40"/>
        <v>144233.47216153628</v>
      </c>
      <c r="DR43">
        <f t="shared" si="41"/>
        <v>143709.47826086957</v>
      </c>
      <c r="DS43">
        <f t="shared" si="42"/>
        <v>147185.91510582212</v>
      </c>
      <c r="DT43">
        <f t="shared" si="43"/>
        <v>144244.32033150611</v>
      </c>
      <c r="DU43" t="e">
        <f t="shared" si="44"/>
        <v>#DIV/0!</v>
      </c>
      <c r="DV43" t="e">
        <f t="shared" si="45"/>
        <v>#DIV/0!</v>
      </c>
      <c r="DW43" t="e">
        <f t="shared" si="46"/>
        <v>#DIV/0!</v>
      </c>
      <c r="DX43" t="e">
        <f t="shared" si="47"/>
        <v>#DIV/0!</v>
      </c>
      <c r="DY43" t="e">
        <f t="shared" si="48"/>
        <v>#DIV/0!</v>
      </c>
      <c r="DZ43" t="e">
        <f t="shared" si="49"/>
        <v>#DIV/0!</v>
      </c>
      <c r="EA43" t="e">
        <f t="shared" si="50"/>
        <v>#DIV/0!</v>
      </c>
      <c r="EB43" t="e">
        <f t="shared" si="51"/>
        <v>#DIV/0!</v>
      </c>
      <c r="EC43" t="e">
        <f t="shared" si="52"/>
        <v>#DIV/0!</v>
      </c>
      <c r="ED43" t="e">
        <f t="shared" si="72"/>
        <v>#DIV/0!</v>
      </c>
    </row>
    <row r="44" spans="1:134" x14ac:dyDescent="0.25">
      <c r="A44" s="112" t="s">
        <v>68</v>
      </c>
      <c r="B44" s="46">
        <v>9802.9000000000015</v>
      </c>
      <c r="C44" s="46">
        <v>215</v>
      </c>
      <c r="D44" s="46">
        <v>672.43008999999995</v>
      </c>
      <c r="E44" s="48">
        <v>2015.4999999999927</v>
      </c>
      <c r="F44" s="46">
        <v>44</v>
      </c>
      <c r="G44" s="46">
        <v>153.21199999999999</v>
      </c>
      <c r="H44" s="46">
        <v>3236.3999999999942</v>
      </c>
      <c r="I44" s="46">
        <v>66</v>
      </c>
      <c r="J44" s="46">
        <v>248.45699999999999</v>
      </c>
      <c r="K44" s="47">
        <v>5013.2000000000262</v>
      </c>
      <c r="L44" s="46">
        <v>108</v>
      </c>
      <c r="M44" s="46">
        <v>381.66899999999998</v>
      </c>
      <c r="N44" s="46">
        <v>5857.7999999999884</v>
      </c>
      <c r="O44" s="46">
        <v>125</v>
      </c>
      <c r="P44" s="49">
        <v>450.56371100000001</v>
      </c>
      <c r="Q44" s="46">
        <v>5496.0999999999913</v>
      </c>
      <c r="R44" s="46">
        <v>117</v>
      </c>
      <c r="S44" s="46">
        <v>429.56939999999997</v>
      </c>
      <c r="T44" s="46">
        <v>3813.2999999999884</v>
      </c>
      <c r="U44" s="46">
        <v>72</v>
      </c>
      <c r="V44" s="50">
        <v>287.7432</v>
      </c>
      <c r="W44" s="49">
        <v>2388.5</v>
      </c>
      <c r="X44" s="46">
        <v>47</v>
      </c>
      <c r="Y44" s="46">
        <v>189.62299999999999</v>
      </c>
      <c r="Z44" s="46">
        <v>2734.0999999999767</v>
      </c>
      <c r="AA44" s="46">
        <v>54</v>
      </c>
      <c r="AB44" s="46">
        <v>216524070</v>
      </c>
      <c r="AC44" s="46">
        <v>6826.400000000016</v>
      </c>
      <c r="AD44" s="46">
        <v>145</v>
      </c>
      <c r="AE44" s="46">
        <v>537145000</v>
      </c>
      <c r="AF44" s="46">
        <v>3667.4999999999927</v>
      </c>
      <c r="AG44" s="46">
        <v>76</v>
      </c>
      <c r="AH44" s="46">
        <v>306021100</v>
      </c>
      <c r="AI44" s="43">
        <v>828.69999999999709</v>
      </c>
      <c r="AJ44" s="44">
        <v>15</v>
      </c>
      <c r="AK44" s="44">
        <v>71811300</v>
      </c>
      <c r="AL44" s="45">
        <v>0</v>
      </c>
      <c r="AM44" s="45">
        <v>0</v>
      </c>
      <c r="AN44" s="45">
        <v>0</v>
      </c>
      <c r="AO44" s="37">
        <v>0</v>
      </c>
      <c r="AP44">
        <v>0</v>
      </c>
      <c r="AQ44">
        <v>0</v>
      </c>
      <c r="AU44">
        <v>0</v>
      </c>
      <c r="AV44">
        <v>0</v>
      </c>
      <c r="AW44">
        <v>0</v>
      </c>
      <c r="AX44" s="33"/>
      <c r="AY44" s="33"/>
      <c r="AZ44" s="33"/>
      <c r="BA44" s="33">
        <v>0</v>
      </c>
      <c r="BB44" s="33">
        <v>0</v>
      </c>
      <c r="BC44" s="33">
        <v>0</v>
      </c>
      <c r="BD44" s="52">
        <v>0</v>
      </c>
      <c r="BE44" s="52">
        <v>0</v>
      </c>
      <c r="BF44" s="52">
        <v>0</v>
      </c>
      <c r="BG44" s="35">
        <v>0</v>
      </c>
      <c r="BH44" s="33">
        <v>0</v>
      </c>
      <c r="BI44" s="35">
        <v>0</v>
      </c>
      <c r="BJ44" s="36"/>
      <c r="BK44" s="36"/>
      <c r="BL44" s="36"/>
      <c r="BM44" s="33"/>
      <c r="BN44" s="33"/>
      <c r="BO44" s="33"/>
      <c r="BP44" s="33"/>
      <c r="BQ44" s="33"/>
      <c r="BR44" s="33"/>
      <c r="BS44" s="37"/>
      <c r="BV44">
        <v>0</v>
      </c>
      <c r="BW44">
        <v>0</v>
      </c>
      <c r="BX44">
        <v>0</v>
      </c>
      <c r="BY44" s="120"/>
      <c r="BZ44" s="120"/>
      <c r="CA44" s="120">
        <f t="shared" si="130"/>
        <v>672430090</v>
      </c>
      <c r="CB44" s="127">
        <f t="shared" si="131"/>
        <v>153212000</v>
      </c>
      <c r="CC44" s="127">
        <f t="shared" si="132"/>
        <v>248457000</v>
      </c>
      <c r="CD44" s="127">
        <f t="shared" si="133"/>
        <v>381669000</v>
      </c>
      <c r="CE44" s="127">
        <f t="shared" si="134"/>
        <v>450563711</v>
      </c>
      <c r="CF44" s="127">
        <f t="shared" si="135"/>
        <v>429569400</v>
      </c>
      <c r="CG44" s="127">
        <f t="shared" si="136"/>
        <v>287743200</v>
      </c>
      <c r="CH44" s="127">
        <f t="shared" si="137"/>
        <v>189623000</v>
      </c>
      <c r="CI44" s="120">
        <f t="shared" ref="CI44" si="768">AB44</f>
        <v>216524070</v>
      </c>
      <c r="CJ44" s="120">
        <f t="shared" ref="CJ44" si="769">AE44</f>
        <v>537145000</v>
      </c>
      <c r="CK44" s="120">
        <f t="shared" si="753"/>
        <v>306021100</v>
      </c>
      <c r="CL44" s="120">
        <f t="shared" ref="CL44" si="770">AK44</f>
        <v>71811300</v>
      </c>
      <c r="CM44" s="120">
        <f t="shared" ref="CM44" si="771">AN44</f>
        <v>0</v>
      </c>
      <c r="CN44" s="120">
        <f t="shared" ref="CN44" si="772">AQ44</f>
        <v>0</v>
      </c>
      <c r="CO44" s="120">
        <f t="shared" si="740"/>
        <v>0</v>
      </c>
      <c r="CP44" s="120">
        <f t="shared" ref="CP44" si="773">AW44</f>
        <v>0</v>
      </c>
      <c r="CQ44" s="120">
        <f t="shared" ref="CQ44" si="774">AZ44</f>
        <v>0</v>
      </c>
      <c r="CR44" s="120">
        <f t="shared" ref="CR44" si="775">BC44</f>
        <v>0</v>
      </c>
      <c r="CS44" s="120">
        <f t="shared" ref="CS44" si="776">BF44</f>
        <v>0</v>
      </c>
      <c r="CT44" s="120">
        <f t="shared" ref="CT44" si="777">BI44</f>
        <v>0</v>
      </c>
      <c r="CU44" s="120">
        <f t="shared" ref="CU44" si="778">BL44</f>
        <v>0</v>
      </c>
      <c r="CV44" s="120">
        <f t="shared" ref="CV44" si="779">BO44</f>
        <v>0</v>
      </c>
      <c r="CW44" s="120">
        <f t="shared" ref="CW44" si="780">BR44</f>
        <v>0</v>
      </c>
      <c r="CX44" s="120">
        <f t="shared" ref="CX44" si="781">BU44</f>
        <v>0</v>
      </c>
      <c r="CY44">
        <f t="shared" ref="CY44" si="782">BX44</f>
        <v>0</v>
      </c>
      <c r="CZ44" s="120">
        <f t="shared" si="767"/>
        <v>3272338781</v>
      </c>
      <c r="DA44" s="120">
        <f t="shared" si="578"/>
        <v>0</v>
      </c>
      <c r="DB44" s="134">
        <f t="shared" si="26"/>
        <v>5.9063752758159317E-2</v>
      </c>
      <c r="DC44" s="134">
        <f t="shared" si="27"/>
        <v>0</v>
      </c>
      <c r="DD44">
        <f t="shared" si="28"/>
        <v>0</v>
      </c>
      <c r="DF44">
        <f t="shared" si="29"/>
        <v>76016.869263210392</v>
      </c>
      <c r="DG44">
        <f t="shared" si="30"/>
        <v>76769.558769002731</v>
      </c>
      <c r="DH44">
        <f t="shared" si="31"/>
        <v>76132.809383227883</v>
      </c>
      <c r="DI44">
        <f t="shared" si="32"/>
        <v>76916.881935197671</v>
      </c>
      <c r="DJ44">
        <f t="shared" si="33"/>
        <v>78158.949072979143</v>
      </c>
      <c r="DK44">
        <f t="shared" si="34"/>
        <v>75457.792463221063</v>
      </c>
      <c r="DL44">
        <f t="shared" si="35"/>
        <v>79389.993719907885</v>
      </c>
      <c r="DM44">
        <f t="shared" si="36"/>
        <v>79193.910244688144</v>
      </c>
      <c r="DN44">
        <f t="shared" si="37"/>
        <v>78686.423297784888</v>
      </c>
      <c r="DO44">
        <f t="shared" si="38"/>
        <v>83441.336059986526</v>
      </c>
      <c r="DP44">
        <f t="shared" si="39"/>
        <v>86655.363822855375</v>
      </c>
      <c r="DQ44" t="e">
        <f t="shared" si="40"/>
        <v>#DIV/0!</v>
      </c>
      <c r="DR44" t="e">
        <f t="shared" si="41"/>
        <v>#DIV/0!</v>
      </c>
      <c r="DS44" t="e">
        <f t="shared" si="42"/>
        <v>#DIV/0!</v>
      </c>
      <c r="DT44" t="e">
        <f t="shared" si="43"/>
        <v>#DIV/0!</v>
      </c>
      <c r="DU44" t="e">
        <f t="shared" si="44"/>
        <v>#DIV/0!</v>
      </c>
      <c r="DV44" t="e">
        <f t="shared" si="45"/>
        <v>#DIV/0!</v>
      </c>
      <c r="DW44" t="e">
        <f t="shared" si="46"/>
        <v>#DIV/0!</v>
      </c>
      <c r="DX44" t="e">
        <f t="shared" si="47"/>
        <v>#DIV/0!</v>
      </c>
      <c r="DY44" t="e">
        <f t="shared" si="48"/>
        <v>#DIV/0!</v>
      </c>
      <c r="DZ44" t="e">
        <f t="shared" si="49"/>
        <v>#DIV/0!</v>
      </c>
      <c r="EA44" t="e">
        <f t="shared" si="50"/>
        <v>#DIV/0!</v>
      </c>
      <c r="EB44" t="e">
        <f t="shared" si="51"/>
        <v>#DIV/0!</v>
      </c>
      <c r="EC44" t="e">
        <f t="shared" si="52"/>
        <v>#DIV/0!</v>
      </c>
      <c r="ED44" t="e">
        <f t="shared" si="72"/>
        <v>#DIV/0!</v>
      </c>
    </row>
    <row r="45" spans="1:134" x14ac:dyDescent="0.25">
      <c r="A45" s="112" t="s">
        <v>69</v>
      </c>
      <c r="B45" s="46">
        <v>487.99999999999636</v>
      </c>
      <c r="C45" s="46">
        <v>10</v>
      </c>
      <c r="D45" s="46">
        <v>41.93479</v>
      </c>
      <c r="E45" s="48">
        <v>1006.9999999999982</v>
      </c>
      <c r="F45" s="46">
        <v>19</v>
      </c>
      <c r="G45" s="46">
        <v>63.27328</v>
      </c>
      <c r="H45" s="46">
        <v>391.49999999999636</v>
      </c>
      <c r="I45" s="46">
        <v>9</v>
      </c>
      <c r="J45" s="46">
        <v>34.37068</v>
      </c>
      <c r="K45" s="47">
        <v>655.10000000000582</v>
      </c>
      <c r="L45" s="46">
        <v>15</v>
      </c>
      <c r="M45" s="46">
        <v>57.141779999999997</v>
      </c>
      <c r="N45" s="46">
        <v>379.80000000000109</v>
      </c>
      <c r="O45" s="46">
        <v>9</v>
      </c>
      <c r="P45" s="49">
        <v>33.915260000000004</v>
      </c>
      <c r="Q45" s="46">
        <v>595.70000000000437</v>
      </c>
      <c r="R45" s="46">
        <v>14</v>
      </c>
      <c r="S45" s="46">
        <v>51.473770000000002</v>
      </c>
      <c r="T45" s="46">
        <v>410.30000000000473</v>
      </c>
      <c r="U45" s="46">
        <v>10</v>
      </c>
      <c r="V45" s="50">
        <v>36.805779999999999</v>
      </c>
      <c r="W45" s="49">
        <v>240.899999999996</v>
      </c>
      <c r="X45" s="46">
        <v>7</v>
      </c>
      <c r="Y45" s="46">
        <v>20.963000000000001</v>
      </c>
      <c r="Z45" s="46">
        <v>713.80000000000109</v>
      </c>
      <c r="AA45" s="46">
        <v>19</v>
      </c>
      <c r="AB45" s="46">
        <v>76231200</v>
      </c>
      <c r="AC45" s="46">
        <v>684.89999999999964</v>
      </c>
      <c r="AD45" s="46">
        <v>18</v>
      </c>
      <c r="AE45" s="46">
        <v>78197000</v>
      </c>
      <c r="AF45" s="46">
        <v>364.19999999998618</v>
      </c>
      <c r="AG45" s="46">
        <v>10</v>
      </c>
      <c r="AH45" s="46">
        <v>40604300</v>
      </c>
      <c r="AI45" s="43">
        <v>80.200000000011642</v>
      </c>
      <c r="AJ45" s="44">
        <v>2</v>
      </c>
      <c r="AK45" s="44">
        <v>8332500</v>
      </c>
      <c r="AL45" s="45">
        <v>449.40000000000146</v>
      </c>
      <c r="AM45" s="45">
        <v>11</v>
      </c>
      <c r="AN45" s="45">
        <v>47282300</v>
      </c>
      <c r="AO45" s="37">
        <v>0</v>
      </c>
      <c r="AP45">
        <v>11</v>
      </c>
      <c r="AQ45">
        <v>43973950</v>
      </c>
      <c r="AR45">
        <v>519.99999999999454</v>
      </c>
      <c r="AS45">
        <v>0</v>
      </c>
      <c r="AT45">
        <v>0</v>
      </c>
      <c r="AU45">
        <v>48.900000000005093</v>
      </c>
      <c r="AV45">
        <v>1</v>
      </c>
      <c r="AW45">
        <v>5439000</v>
      </c>
      <c r="AX45" s="33">
        <v>319.80000000000109</v>
      </c>
      <c r="AY45" s="33">
        <v>7</v>
      </c>
      <c r="AZ45" s="33">
        <v>38557000</v>
      </c>
      <c r="BA45" s="33">
        <v>196.19999999999709</v>
      </c>
      <c r="BB45" s="33">
        <v>4</v>
      </c>
      <c r="BC45" s="33">
        <v>22391200</v>
      </c>
      <c r="BD45" s="34">
        <v>306.10000000000582</v>
      </c>
      <c r="BE45" s="34">
        <v>6</v>
      </c>
      <c r="BF45" s="34">
        <v>35054200</v>
      </c>
      <c r="BG45" s="35">
        <v>167.99999999998909</v>
      </c>
      <c r="BH45" s="33">
        <v>3</v>
      </c>
      <c r="BI45" s="35">
        <v>18580400</v>
      </c>
      <c r="BJ45" s="36">
        <v>122.1</v>
      </c>
      <c r="BK45" s="36">
        <v>2</v>
      </c>
      <c r="BL45" s="36">
        <v>13690200</v>
      </c>
      <c r="BM45" s="33">
        <v>328.10000000000582</v>
      </c>
      <c r="BN45" s="33">
        <v>7</v>
      </c>
      <c r="BO45" s="33">
        <v>39244000</v>
      </c>
      <c r="BP45" s="33"/>
      <c r="BQ45" s="33"/>
      <c r="BR45" s="33"/>
      <c r="BS45" s="37"/>
      <c r="BV45">
        <v>0</v>
      </c>
      <c r="BW45">
        <v>0</v>
      </c>
      <c r="BX45">
        <v>0</v>
      </c>
      <c r="BY45" s="120"/>
      <c r="BZ45" s="120"/>
      <c r="CA45" s="120">
        <f t="shared" si="130"/>
        <v>41934790</v>
      </c>
      <c r="CB45" s="127">
        <f t="shared" si="131"/>
        <v>63273280</v>
      </c>
      <c r="CC45" s="127">
        <f t="shared" si="132"/>
        <v>34370680</v>
      </c>
      <c r="CD45" s="127">
        <f t="shared" si="133"/>
        <v>57141780</v>
      </c>
      <c r="CE45" s="127">
        <f t="shared" si="134"/>
        <v>33915260</v>
      </c>
      <c r="CF45" s="127">
        <f t="shared" si="135"/>
        <v>51473770</v>
      </c>
      <c r="CG45" s="127">
        <f t="shared" si="136"/>
        <v>36805780</v>
      </c>
      <c r="CH45" s="127">
        <f t="shared" si="137"/>
        <v>20963000</v>
      </c>
      <c r="CI45" s="120">
        <f t="shared" ref="CI45" si="783">AB45</f>
        <v>76231200</v>
      </c>
      <c r="CJ45" s="120">
        <f t="shared" ref="CJ45" si="784">AE45</f>
        <v>78197000</v>
      </c>
      <c r="CK45" s="120">
        <f t="shared" si="753"/>
        <v>40604300</v>
      </c>
      <c r="CL45" s="120">
        <f t="shared" ref="CL45" si="785">AK45</f>
        <v>8332500</v>
      </c>
      <c r="CM45" s="120">
        <f t="shared" ref="CM45" si="786">AN45</f>
        <v>47282300</v>
      </c>
      <c r="CN45" s="120">
        <f t="shared" ref="CN45" si="787">AQ45</f>
        <v>43973950</v>
      </c>
      <c r="CO45" s="120">
        <f t="shared" ref="CO45:CO47" si="788">AT45</f>
        <v>0</v>
      </c>
      <c r="CP45" s="120">
        <f t="shared" ref="CP45" si="789">AW45</f>
        <v>5439000</v>
      </c>
      <c r="CQ45" s="120">
        <f t="shared" ref="CQ45" si="790">AZ45</f>
        <v>38557000</v>
      </c>
      <c r="CR45" s="120">
        <f t="shared" ref="CR45" si="791">BC45</f>
        <v>22391200</v>
      </c>
      <c r="CS45" s="120">
        <f t="shared" ref="CS45" si="792">BF45</f>
        <v>35054200</v>
      </c>
      <c r="CT45" s="120">
        <f t="shared" ref="CT45" si="793">BI45</f>
        <v>18580400</v>
      </c>
      <c r="CU45" s="120">
        <f t="shared" ref="CU45" si="794">BL45</f>
        <v>13690200</v>
      </c>
      <c r="CV45" s="120">
        <f t="shared" ref="CV45" si="795">BO45</f>
        <v>39244000</v>
      </c>
      <c r="CW45" s="120">
        <f t="shared" ref="CW45" si="796">BR45</f>
        <v>0</v>
      </c>
      <c r="CX45" s="120">
        <f t="shared" ref="CX45" si="797">BU45</f>
        <v>0</v>
      </c>
      <c r="CY45">
        <f t="shared" ref="CY45" si="798">BX45</f>
        <v>0</v>
      </c>
      <c r="CZ45" s="120">
        <f t="shared" si="767"/>
        <v>548590850</v>
      </c>
      <c r="DA45" s="120">
        <f t="shared" si="578"/>
        <v>216929950</v>
      </c>
      <c r="DB45" s="134">
        <f t="shared" si="26"/>
        <v>9.9017358831919988E-3</v>
      </c>
      <c r="DC45" s="134">
        <f t="shared" si="27"/>
        <v>5.7287487443598182E-3</v>
      </c>
      <c r="DD45">
        <f t="shared" si="28"/>
        <v>0.39543122164724404</v>
      </c>
      <c r="DF45">
        <f t="shared" si="29"/>
        <v>62833.445878848179</v>
      </c>
      <c r="DG45">
        <f t="shared" si="30"/>
        <v>87792.286079183454</v>
      </c>
      <c r="DH45">
        <f t="shared" si="31"/>
        <v>87226.041825674693</v>
      </c>
      <c r="DI45">
        <f t="shared" si="32"/>
        <v>89297.682991047666</v>
      </c>
      <c r="DJ45">
        <f t="shared" si="33"/>
        <v>86408.88030887967</v>
      </c>
      <c r="DK45">
        <f t="shared" si="34"/>
        <v>89704.557640749641</v>
      </c>
      <c r="DL45">
        <f t="shared" si="35"/>
        <v>87019.510170196547</v>
      </c>
      <c r="DM45">
        <f t="shared" si="36"/>
        <v>106796.30148500964</v>
      </c>
      <c r="DN45">
        <f t="shared" si="37"/>
        <v>114172.87195210985</v>
      </c>
      <c r="DO45">
        <f t="shared" si="38"/>
        <v>111489.01702361763</v>
      </c>
      <c r="DP45">
        <f t="shared" si="39"/>
        <v>103896.50872816447</v>
      </c>
      <c r="DQ45">
        <f t="shared" si="40"/>
        <v>105212.06052514429</v>
      </c>
      <c r="DR45" t="e">
        <f t="shared" si="41"/>
        <v>#DIV/0!</v>
      </c>
      <c r="DS45">
        <f t="shared" si="42"/>
        <v>0</v>
      </c>
      <c r="DT45">
        <f t="shared" si="43"/>
        <v>111226.99386501909</v>
      </c>
      <c r="DU45">
        <f t="shared" si="44"/>
        <v>120565.97873671004</v>
      </c>
      <c r="DV45">
        <f t="shared" si="45"/>
        <v>114124.36289500679</v>
      </c>
      <c r="DW45">
        <f t="shared" si="46"/>
        <v>114518.78471087661</v>
      </c>
      <c r="DX45">
        <f t="shared" si="47"/>
        <v>110597.61904762623</v>
      </c>
      <c r="DY45">
        <f t="shared" si="48"/>
        <v>112122.85012285013</v>
      </c>
      <c r="DZ45">
        <f t="shared" si="49"/>
        <v>119609.87503809601</v>
      </c>
      <c r="EA45" t="e">
        <f t="shared" si="50"/>
        <v>#DIV/0!</v>
      </c>
      <c r="EB45" t="e">
        <f t="shared" si="51"/>
        <v>#DIV/0!</v>
      </c>
      <c r="EC45" t="e">
        <f t="shared" si="52"/>
        <v>#DIV/0!</v>
      </c>
      <c r="ED45" t="e">
        <f t="shared" si="72"/>
        <v>#DIV/0!</v>
      </c>
    </row>
    <row r="46" spans="1:134" x14ac:dyDescent="0.25">
      <c r="A46" s="112" t="s">
        <v>70</v>
      </c>
      <c r="B46" s="46">
        <v>387.65999999999872</v>
      </c>
      <c r="C46" s="46">
        <v>8</v>
      </c>
      <c r="D46" s="46">
        <v>44.116710120000008</v>
      </c>
      <c r="E46" s="46"/>
      <c r="F46" s="46"/>
      <c r="G46" s="46"/>
      <c r="H46" s="46">
        <v>213.33999999999673</v>
      </c>
      <c r="I46" s="46">
        <v>5</v>
      </c>
      <c r="J46" s="46">
        <v>24.29447</v>
      </c>
      <c r="K46" s="47">
        <v>363.48</v>
      </c>
      <c r="L46" s="46">
        <v>7</v>
      </c>
      <c r="M46" s="46">
        <v>40.736260110000018</v>
      </c>
      <c r="N46" s="46">
        <v>533.82000000001153</v>
      </c>
      <c r="O46" s="46">
        <v>12</v>
      </c>
      <c r="P46" s="49">
        <v>60.32996</v>
      </c>
      <c r="Q46" s="46">
        <v>256.849999999989</v>
      </c>
      <c r="R46" s="46">
        <v>5</v>
      </c>
      <c r="S46" s="46">
        <v>29.18374</v>
      </c>
      <c r="T46" s="46">
        <v>456.6200000000058</v>
      </c>
      <c r="U46" s="46">
        <v>11</v>
      </c>
      <c r="V46" s="50">
        <v>52.069288419999957</v>
      </c>
      <c r="W46" s="49">
        <v>661.1599999999994</v>
      </c>
      <c r="X46" s="46">
        <v>13</v>
      </c>
      <c r="Y46" s="46">
        <v>73.69753</v>
      </c>
      <c r="Z46" s="46">
        <v>1343.9799999999968</v>
      </c>
      <c r="AA46" s="46">
        <v>30</v>
      </c>
      <c r="AB46" s="46">
        <v>153892850</v>
      </c>
      <c r="AC46" s="46">
        <v>2431.4700000000012</v>
      </c>
      <c r="AD46" s="46">
        <v>47</v>
      </c>
      <c r="AE46" s="46">
        <v>275069430.09000003</v>
      </c>
      <c r="AF46" s="46">
        <v>1718.1300000000028</v>
      </c>
      <c r="AG46" s="46">
        <v>31</v>
      </c>
      <c r="AH46" s="46">
        <v>201696379.99999988</v>
      </c>
      <c r="AI46" s="43">
        <v>812.03000000000247</v>
      </c>
      <c r="AJ46" s="44">
        <v>12</v>
      </c>
      <c r="AK46" s="44">
        <v>93893990</v>
      </c>
      <c r="AL46" s="45">
        <v>0</v>
      </c>
      <c r="AM46" s="45">
        <v>0</v>
      </c>
      <c r="AN46" s="45">
        <v>0</v>
      </c>
      <c r="AO46" s="37">
        <v>0</v>
      </c>
      <c r="AP46">
        <v>0</v>
      </c>
      <c r="AQ46">
        <v>0</v>
      </c>
      <c r="AU46">
        <v>0</v>
      </c>
      <c r="AV46">
        <v>0</v>
      </c>
      <c r="AW46">
        <v>0</v>
      </c>
      <c r="AX46" s="33"/>
      <c r="AY46" s="33"/>
      <c r="AZ46" s="33"/>
      <c r="BA46" s="33">
        <v>0</v>
      </c>
      <c r="BB46" s="33">
        <v>0</v>
      </c>
      <c r="BC46" s="33">
        <v>0</v>
      </c>
      <c r="BD46" s="52">
        <v>0</v>
      </c>
      <c r="BE46" s="52">
        <v>0</v>
      </c>
      <c r="BF46" s="52">
        <v>0</v>
      </c>
      <c r="BG46" s="35">
        <v>0</v>
      </c>
      <c r="BH46" s="33">
        <v>0</v>
      </c>
      <c r="BI46" s="35">
        <v>0</v>
      </c>
      <c r="BJ46" s="36"/>
      <c r="BK46" s="36"/>
      <c r="BL46" s="36"/>
      <c r="BM46" s="33"/>
      <c r="BN46" s="33"/>
      <c r="BO46" s="33"/>
      <c r="BP46" s="33"/>
      <c r="BQ46" s="33"/>
      <c r="BR46" s="33"/>
      <c r="BS46" s="37"/>
      <c r="BV46">
        <v>0</v>
      </c>
      <c r="BW46">
        <v>0</v>
      </c>
      <c r="BX46">
        <v>0</v>
      </c>
      <c r="BY46" s="120"/>
      <c r="BZ46" s="120"/>
      <c r="CA46" s="120">
        <f t="shared" si="130"/>
        <v>44116710.120000005</v>
      </c>
      <c r="CB46" s="127">
        <f t="shared" si="131"/>
        <v>0</v>
      </c>
      <c r="CC46" s="127">
        <f t="shared" si="132"/>
        <v>24294470</v>
      </c>
      <c r="CD46" s="127">
        <f t="shared" si="133"/>
        <v>40736260.110000014</v>
      </c>
      <c r="CE46" s="127">
        <f t="shared" si="134"/>
        <v>60329960</v>
      </c>
      <c r="CF46" s="127">
        <f t="shared" si="135"/>
        <v>29183740</v>
      </c>
      <c r="CG46" s="127">
        <f t="shared" si="136"/>
        <v>52069288.419999957</v>
      </c>
      <c r="CH46" s="127">
        <f t="shared" si="137"/>
        <v>73697530</v>
      </c>
      <c r="CI46" s="120">
        <f t="shared" ref="CI46" si="799">AB46</f>
        <v>153892850</v>
      </c>
      <c r="CJ46" s="120">
        <f t="shared" ref="CJ46" si="800">AE46</f>
        <v>275069430.09000003</v>
      </c>
      <c r="CK46" s="120">
        <f t="shared" si="753"/>
        <v>201696379.99999988</v>
      </c>
      <c r="CL46" s="120">
        <f t="shared" ref="CL46" si="801">AK46</f>
        <v>93893990</v>
      </c>
      <c r="CM46" s="120">
        <f t="shared" ref="CM46" si="802">AN46</f>
        <v>0</v>
      </c>
      <c r="CN46" s="120">
        <f t="shared" ref="CN46" si="803">AQ46</f>
        <v>0</v>
      </c>
      <c r="CO46" s="120">
        <f t="shared" si="788"/>
        <v>0</v>
      </c>
      <c r="CP46" s="120">
        <f t="shared" ref="CP46" si="804">AW46</f>
        <v>0</v>
      </c>
      <c r="CQ46" s="120">
        <f t="shared" ref="CQ46" si="805">AZ46</f>
        <v>0</v>
      </c>
      <c r="CR46" s="120">
        <f t="shared" ref="CR46" si="806">BC46</f>
        <v>0</v>
      </c>
      <c r="CS46" s="120">
        <f t="shared" ref="CS46" si="807">BF46</f>
        <v>0</v>
      </c>
      <c r="CT46" s="120">
        <f t="shared" ref="CT46" si="808">BI46</f>
        <v>0</v>
      </c>
      <c r="CU46" s="120">
        <f t="shared" ref="CU46" si="809">BL46</f>
        <v>0</v>
      </c>
      <c r="CV46" s="120">
        <f t="shared" ref="CV46" si="810">BO46</f>
        <v>0</v>
      </c>
      <c r="CW46" s="120">
        <f t="shared" ref="CW46" si="811">BR46</f>
        <v>0</v>
      </c>
      <c r="CX46" s="120">
        <f t="shared" ref="CX46" si="812">BU46</f>
        <v>0</v>
      </c>
      <c r="CY46">
        <f t="shared" ref="CY46" si="813">BX46</f>
        <v>0</v>
      </c>
      <c r="CZ46" s="120">
        <f t="shared" si="767"/>
        <v>1004863898.6199999</v>
      </c>
      <c r="DA46" s="120">
        <f t="shared" si="578"/>
        <v>0</v>
      </c>
      <c r="DB46" s="134">
        <f t="shared" si="26"/>
        <v>1.81371908093069E-2</v>
      </c>
      <c r="DC46" s="134">
        <f t="shared" si="27"/>
        <v>0</v>
      </c>
      <c r="DD46">
        <f t="shared" si="28"/>
        <v>0</v>
      </c>
      <c r="DF46" t="e">
        <f t="shared" si="29"/>
        <v>#DIV/0!</v>
      </c>
      <c r="DG46">
        <f t="shared" si="30"/>
        <v>113876.76947595562</v>
      </c>
      <c r="DH46">
        <f t="shared" si="31"/>
        <v>112072.90665236054</v>
      </c>
      <c r="DI46">
        <f t="shared" si="32"/>
        <v>113015.5483121627</v>
      </c>
      <c r="DJ46">
        <f t="shared" si="33"/>
        <v>113621.72474207223</v>
      </c>
      <c r="DK46">
        <f t="shared" si="34"/>
        <v>114031.99251018198</v>
      </c>
      <c r="DL46">
        <f t="shared" si="35"/>
        <v>111467.01252344374</v>
      </c>
      <c r="DM46">
        <f t="shared" si="36"/>
        <v>114505.31257905651</v>
      </c>
      <c r="DN46">
        <f t="shared" si="37"/>
        <v>113128.86035608086</v>
      </c>
      <c r="DO46">
        <f t="shared" si="38"/>
        <v>117392.96793606976</v>
      </c>
      <c r="DP46">
        <f t="shared" si="39"/>
        <v>115628.72061377007</v>
      </c>
      <c r="DQ46" t="e">
        <f t="shared" si="40"/>
        <v>#DIV/0!</v>
      </c>
      <c r="DR46" t="e">
        <f t="shared" si="41"/>
        <v>#DIV/0!</v>
      </c>
      <c r="DS46" t="e">
        <f t="shared" si="42"/>
        <v>#DIV/0!</v>
      </c>
      <c r="DT46" t="e">
        <f t="shared" si="43"/>
        <v>#DIV/0!</v>
      </c>
      <c r="DU46" t="e">
        <f t="shared" si="44"/>
        <v>#DIV/0!</v>
      </c>
      <c r="DV46" t="e">
        <f t="shared" si="45"/>
        <v>#DIV/0!</v>
      </c>
      <c r="DW46" t="e">
        <f t="shared" si="46"/>
        <v>#DIV/0!</v>
      </c>
      <c r="DX46" t="e">
        <f t="shared" si="47"/>
        <v>#DIV/0!</v>
      </c>
      <c r="DY46" t="e">
        <f t="shared" si="48"/>
        <v>#DIV/0!</v>
      </c>
      <c r="DZ46" t="e">
        <f t="shared" si="49"/>
        <v>#DIV/0!</v>
      </c>
      <c r="EA46" t="e">
        <f t="shared" si="50"/>
        <v>#DIV/0!</v>
      </c>
      <c r="EB46" t="e">
        <f t="shared" si="51"/>
        <v>#DIV/0!</v>
      </c>
      <c r="EC46" t="e">
        <f t="shared" si="52"/>
        <v>#DIV/0!</v>
      </c>
      <c r="ED46" t="e">
        <f t="shared" si="72"/>
        <v>#DIV/0!</v>
      </c>
    </row>
    <row r="47" spans="1:134" x14ac:dyDescent="0.25">
      <c r="A47" s="112" t="s">
        <v>71</v>
      </c>
      <c r="B47" s="46">
        <v>0</v>
      </c>
      <c r="C47" s="46">
        <v>0</v>
      </c>
      <c r="D47" s="46">
        <v>0</v>
      </c>
      <c r="E47" s="46"/>
      <c r="F47" s="46"/>
      <c r="G47" s="46"/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  <c r="R47" s="46" t="e">
        <v>#N/A</v>
      </c>
      <c r="S47" s="46">
        <v>0</v>
      </c>
      <c r="T47" s="46">
        <v>0</v>
      </c>
      <c r="U47" s="46">
        <v>0</v>
      </c>
      <c r="V47" s="50">
        <v>0</v>
      </c>
      <c r="W47" s="46">
        <v>0</v>
      </c>
      <c r="X47" s="46">
        <v>0</v>
      </c>
      <c r="Y47" s="46">
        <v>0</v>
      </c>
      <c r="Z47" s="46">
        <v>0</v>
      </c>
      <c r="AA47" s="46">
        <v>0</v>
      </c>
      <c r="AB47" s="46">
        <v>0</v>
      </c>
      <c r="AC47" s="46">
        <v>0</v>
      </c>
      <c r="AD47" s="46">
        <v>0</v>
      </c>
      <c r="AE47" s="46">
        <v>0</v>
      </c>
      <c r="AF47" s="46">
        <v>0</v>
      </c>
      <c r="AG47" s="46">
        <v>0</v>
      </c>
      <c r="AH47" s="46">
        <v>0</v>
      </c>
      <c r="AI47" s="43">
        <v>0</v>
      </c>
      <c r="AJ47" s="44">
        <v>0</v>
      </c>
      <c r="AK47" s="44">
        <v>0</v>
      </c>
      <c r="AL47" s="45">
        <v>0</v>
      </c>
      <c r="AM47" s="45">
        <v>0</v>
      </c>
      <c r="AN47" s="45">
        <v>0</v>
      </c>
      <c r="AO47" s="37">
        <v>0</v>
      </c>
      <c r="AP47">
        <v>0</v>
      </c>
      <c r="AQ47">
        <v>0</v>
      </c>
      <c r="AU47">
        <v>0</v>
      </c>
      <c r="AV47">
        <v>0</v>
      </c>
      <c r="AW47">
        <v>0</v>
      </c>
      <c r="AX47" s="33"/>
      <c r="AY47" s="33"/>
      <c r="AZ47" s="33"/>
      <c r="BA47" s="33">
        <v>0</v>
      </c>
      <c r="BB47" s="33">
        <v>0</v>
      </c>
      <c r="BC47" s="33">
        <v>0</v>
      </c>
      <c r="BD47" s="52">
        <v>0</v>
      </c>
      <c r="BE47" s="52">
        <v>0</v>
      </c>
      <c r="BF47" s="52">
        <v>0</v>
      </c>
      <c r="BG47" s="35">
        <v>0</v>
      </c>
      <c r="BH47" s="33">
        <v>0</v>
      </c>
      <c r="BI47" s="35">
        <v>0</v>
      </c>
      <c r="BJ47" s="36"/>
      <c r="BK47" s="36"/>
      <c r="BL47" s="36"/>
      <c r="BM47" s="33"/>
      <c r="BN47" s="33"/>
      <c r="BO47" s="33"/>
      <c r="BP47" s="33"/>
      <c r="BQ47" s="33"/>
      <c r="BR47" s="33"/>
      <c r="BS47" s="37"/>
      <c r="BV47">
        <v>0</v>
      </c>
      <c r="BW47">
        <v>0</v>
      </c>
      <c r="BX47">
        <v>0</v>
      </c>
      <c r="BY47" s="120"/>
      <c r="BZ47" s="120"/>
      <c r="CA47" s="120">
        <f t="shared" si="130"/>
        <v>0</v>
      </c>
      <c r="CB47" s="127">
        <f t="shared" si="131"/>
        <v>0</v>
      </c>
      <c r="CC47" s="127">
        <f t="shared" si="132"/>
        <v>0</v>
      </c>
      <c r="CD47" s="127">
        <f t="shared" si="133"/>
        <v>0</v>
      </c>
      <c r="CE47" s="127">
        <f t="shared" si="134"/>
        <v>0</v>
      </c>
      <c r="CF47" s="127">
        <f t="shared" si="135"/>
        <v>0</v>
      </c>
      <c r="CG47" s="127">
        <f t="shared" si="136"/>
        <v>0</v>
      </c>
      <c r="CH47" s="127">
        <f t="shared" si="137"/>
        <v>0</v>
      </c>
      <c r="CI47" s="120">
        <f t="shared" ref="CI47" si="814">AB47</f>
        <v>0</v>
      </c>
      <c r="CJ47" s="120">
        <f t="shared" ref="CJ47" si="815">AE47</f>
        <v>0</v>
      </c>
      <c r="CK47" s="120">
        <f t="shared" si="753"/>
        <v>0</v>
      </c>
      <c r="CL47" s="120">
        <f t="shared" ref="CL47" si="816">AK47</f>
        <v>0</v>
      </c>
      <c r="CM47" s="120">
        <f t="shared" ref="CM47" si="817">AN47</f>
        <v>0</v>
      </c>
      <c r="CN47" s="120">
        <f t="shared" ref="CN47" si="818">AQ47</f>
        <v>0</v>
      </c>
      <c r="CO47" s="120">
        <f t="shared" si="788"/>
        <v>0</v>
      </c>
      <c r="CP47" s="120">
        <f t="shared" ref="CP47" si="819">AW47</f>
        <v>0</v>
      </c>
      <c r="CQ47" s="120">
        <f t="shared" ref="CQ47" si="820">AZ47</f>
        <v>0</v>
      </c>
      <c r="CR47" s="120">
        <f t="shared" ref="CR47" si="821">BC47</f>
        <v>0</v>
      </c>
      <c r="CS47" s="120">
        <f t="shared" ref="CS47" si="822">BF47</f>
        <v>0</v>
      </c>
      <c r="CT47" s="120">
        <f t="shared" ref="CT47" si="823">BI47</f>
        <v>0</v>
      </c>
      <c r="CU47" s="120">
        <f t="shared" ref="CU47" si="824">BL47</f>
        <v>0</v>
      </c>
      <c r="CV47" s="120">
        <f t="shared" ref="CV47" si="825">BO47</f>
        <v>0</v>
      </c>
      <c r="CW47" s="120">
        <f t="shared" ref="CW47" si="826">BR47</f>
        <v>0</v>
      </c>
      <c r="CX47" s="120">
        <f t="shared" ref="CX47" si="827">BU47</f>
        <v>0</v>
      </c>
      <c r="CY47">
        <f t="shared" ref="CY47" si="828">BX47</f>
        <v>0</v>
      </c>
      <c r="CZ47" s="120">
        <f t="shared" si="767"/>
        <v>0</v>
      </c>
      <c r="DA47" s="120">
        <f t="shared" si="578"/>
        <v>0</v>
      </c>
      <c r="DB47" s="134">
        <f t="shared" si="26"/>
        <v>0</v>
      </c>
      <c r="DC47" s="134">
        <f t="shared" si="27"/>
        <v>0</v>
      </c>
      <c r="DD47" t="e">
        <f t="shared" si="28"/>
        <v>#DIV/0!</v>
      </c>
      <c r="DF47" t="e">
        <f t="shared" si="29"/>
        <v>#DIV/0!</v>
      </c>
      <c r="DG47" t="e">
        <f t="shared" si="30"/>
        <v>#DIV/0!</v>
      </c>
      <c r="DH47" t="e">
        <f t="shared" si="31"/>
        <v>#DIV/0!</v>
      </c>
      <c r="DI47" t="e">
        <f t="shared" si="32"/>
        <v>#DIV/0!</v>
      </c>
      <c r="DJ47" t="e">
        <f t="shared" si="33"/>
        <v>#DIV/0!</v>
      </c>
      <c r="DK47" t="e">
        <f t="shared" si="34"/>
        <v>#DIV/0!</v>
      </c>
      <c r="DL47" t="e">
        <f t="shared" si="35"/>
        <v>#DIV/0!</v>
      </c>
      <c r="DM47" t="e">
        <f t="shared" si="36"/>
        <v>#DIV/0!</v>
      </c>
      <c r="DN47" t="e">
        <f t="shared" si="37"/>
        <v>#DIV/0!</v>
      </c>
      <c r="DO47" t="e">
        <f t="shared" si="38"/>
        <v>#DIV/0!</v>
      </c>
      <c r="DP47" t="e">
        <f t="shared" si="39"/>
        <v>#DIV/0!</v>
      </c>
      <c r="DQ47" t="e">
        <f t="shared" si="40"/>
        <v>#DIV/0!</v>
      </c>
      <c r="DR47" t="e">
        <f t="shared" si="41"/>
        <v>#DIV/0!</v>
      </c>
      <c r="DS47" t="e">
        <f t="shared" si="42"/>
        <v>#DIV/0!</v>
      </c>
      <c r="DT47" t="e">
        <f t="shared" si="43"/>
        <v>#DIV/0!</v>
      </c>
      <c r="DU47" t="e">
        <f t="shared" si="44"/>
        <v>#DIV/0!</v>
      </c>
      <c r="DV47" t="e">
        <f t="shared" si="45"/>
        <v>#DIV/0!</v>
      </c>
      <c r="DW47" t="e">
        <f t="shared" si="46"/>
        <v>#DIV/0!</v>
      </c>
      <c r="DX47" t="e">
        <f t="shared" si="47"/>
        <v>#DIV/0!</v>
      </c>
      <c r="DY47" t="e">
        <f t="shared" si="48"/>
        <v>#DIV/0!</v>
      </c>
      <c r="DZ47" t="e">
        <f t="shared" si="49"/>
        <v>#DIV/0!</v>
      </c>
      <c r="EA47" t="e">
        <f t="shared" si="50"/>
        <v>#DIV/0!</v>
      </c>
      <c r="EB47" t="e">
        <f t="shared" si="51"/>
        <v>#DIV/0!</v>
      </c>
      <c r="EC47" t="e">
        <f t="shared" si="52"/>
        <v>#DIV/0!</v>
      </c>
      <c r="ED47" t="e">
        <f t="shared" si="72"/>
        <v>#DIV/0!</v>
      </c>
    </row>
    <row r="48" spans="1:134" x14ac:dyDescent="0.25">
      <c r="A48" s="112" t="s">
        <v>72</v>
      </c>
      <c r="B48" s="46">
        <v>0</v>
      </c>
      <c r="C48" s="46">
        <v>0</v>
      </c>
      <c r="D48" s="46">
        <v>0</v>
      </c>
      <c r="E48" s="46"/>
      <c r="F48" s="46"/>
      <c r="G48" s="46"/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  <c r="R48" s="46" t="e">
        <v>#N/A</v>
      </c>
      <c r="S48" s="46">
        <v>0</v>
      </c>
      <c r="T48" s="46">
        <v>0</v>
      </c>
      <c r="U48" s="46">
        <v>0</v>
      </c>
      <c r="V48" s="50">
        <v>0</v>
      </c>
      <c r="W48" s="46">
        <v>0</v>
      </c>
      <c r="X48" s="46">
        <v>0</v>
      </c>
      <c r="Y48" s="46">
        <v>0</v>
      </c>
      <c r="Z48" s="46">
        <v>0</v>
      </c>
      <c r="AA48" s="46">
        <v>0</v>
      </c>
      <c r="AB48" s="46">
        <v>0</v>
      </c>
      <c r="AC48" s="46">
        <v>0</v>
      </c>
      <c r="AD48" s="46">
        <v>0</v>
      </c>
      <c r="AE48" s="46">
        <v>0</v>
      </c>
      <c r="AF48" s="46">
        <v>0</v>
      </c>
      <c r="AG48" s="46">
        <v>0</v>
      </c>
      <c r="AH48" s="46">
        <v>0</v>
      </c>
      <c r="AI48" s="43">
        <v>0</v>
      </c>
      <c r="AJ48" s="44">
        <v>0</v>
      </c>
      <c r="AK48" s="44">
        <v>0</v>
      </c>
      <c r="AL48" s="45">
        <v>0</v>
      </c>
      <c r="AM48" s="45">
        <v>0</v>
      </c>
      <c r="AN48" s="45">
        <v>0</v>
      </c>
      <c r="AO48" s="37">
        <v>0</v>
      </c>
      <c r="AP48">
        <v>0</v>
      </c>
      <c r="AQ48">
        <v>0</v>
      </c>
      <c r="AU48">
        <v>0</v>
      </c>
      <c r="AV48">
        <v>0</v>
      </c>
      <c r="AW48">
        <v>0</v>
      </c>
      <c r="AX48" s="33"/>
      <c r="AY48" s="33"/>
      <c r="AZ48" s="33"/>
      <c r="BA48" s="33">
        <v>0</v>
      </c>
      <c r="BB48" s="33">
        <v>0</v>
      </c>
      <c r="BC48" s="33">
        <v>0</v>
      </c>
      <c r="BD48" s="52">
        <v>0</v>
      </c>
      <c r="BE48" s="52">
        <v>0</v>
      </c>
      <c r="BF48" s="52">
        <v>0</v>
      </c>
      <c r="BG48" s="35">
        <v>0</v>
      </c>
      <c r="BH48" s="33">
        <v>0</v>
      </c>
      <c r="BI48" s="35">
        <v>0</v>
      </c>
      <c r="BJ48" s="36"/>
      <c r="BK48" s="36"/>
      <c r="BL48" s="36"/>
      <c r="BM48" s="33"/>
      <c r="BN48" s="33"/>
      <c r="BO48" s="33"/>
      <c r="BP48" s="33"/>
      <c r="BQ48" s="33"/>
      <c r="BR48" s="33"/>
      <c r="BS48" s="37"/>
      <c r="BV48">
        <v>0</v>
      </c>
      <c r="BW48">
        <v>0</v>
      </c>
      <c r="BX48">
        <v>0</v>
      </c>
      <c r="BY48" s="120"/>
      <c r="BZ48" s="120"/>
      <c r="CA48" s="120">
        <f t="shared" si="130"/>
        <v>0</v>
      </c>
      <c r="CB48" s="127">
        <f t="shared" si="131"/>
        <v>0</v>
      </c>
      <c r="CC48" s="127">
        <f t="shared" si="132"/>
        <v>0</v>
      </c>
      <c r="CD48" s="127">
        <f t="shared" si="133"/>
        <v>0</v>
      </c>
      <c r="CE48" s="127">
        <f t="shared" si="134"/>
        <v>0</v>
      </c>
      <c r="CF48" s="127">
        <f t="shared" si="135"/>
        <v>0</v>
      </c>
      <c r="CG48" s="127">
        <f t="shared" si="136"/>
        <v>0</v>
      </c>
      <c r="CH48" s="127">
        <f t="shared" si="137"/>
        <v>0</v>
      </c>
      <c r="CI48" s="120">
        <f t="shared" ref="CI48" si="829">AB48</f>
        <v>0</v>
      </c>
      <c r="CJ48" s="120">
        <f t="shared" ref="CJ48" si="830">AE48</f>
        <v>0</v>
      </c>
      <c r="CK48" s="120">
        <f t="shared" ref="CK48:CK66" si="831">AH48</f>
        <v>0</v>
      </c>
      <c r="CL48" s="120">
        <f t="shared" ref="CL48" si="832">AK48</f>
        <v>0</v>
      </c>
      <c r="CM48" s="120">
        <f t="shared" ref="CM48" si="833">AN48</f>
        <v>0</v>
      </c>
      <c r="CN48" s="120">
        <f t="shared" ref="CN48" si="834">AQ48</f>
        <v>0</v>
      </c>
      <c r="CO48" s="120">
        <f t="shared" ref="CO48:CO50" si="835">AT48</f>
        <v>0</v>
      </c>
      <c r="CP48" s="120">
        <f t="shared" ref="CP48" si="836">AW48</f>
        <v>0</v>
      </c>
      <c r="CQ48" s="120">
        <f t="shared" ref="CQ48" si="837">AZ48</f>
        <v>0</v>
      </c>
      <c r="CR48" s="120">
        <f t="shared" ref="CR48" si="838">BC48</f>
        <v>0</v>
      </c>
      <c r="CS48" s="120">
        <f t="shared" ref="CS48" si="839">BF48</f>
        <v>0</v>
      </c>
      <c r="CT48" s="120">
        <f t="shared" ref="CT48" si="840">BI48</f>
        <v>0</v>
      </c>
      <c r="CU48" s="120">
        <f t="shared" ref="CU48" si="841">BL48</f>
        <v>0</v>
      </c>
      <c r="CV48" s="120">
        <f t="shared" ref="CV48" si="842">BO48</f>
        <v>0</v>
      </c>
      <c r="CW48" s="120">
        <f t="shared" ref="CW48" si="843">BR48</f>
        <v>0</v>
      </c>
      <c r="CX48" s="120">
        <f t="shared" ref="CX48" si="844">BU48</f>
        <v>0</v>
      </c>
      <c r="CY48">
        <f t="shared" ref="CY48" si="845">BX48</f>
        <v>0</v>
      </c>
      <c r="CZ48" s="120">
        <f t="shared" si="767"/>
        <v>0</v>
      </c>
      <c r="DA48" s="120">
        <f t="shared" si="578"/>
        <v>0</v>
      </c>
      <c r="DB48" s="134">
        <f t="shared" si="26"/>
        <v>0</v>
      </c>
      <c r="DC48" s="134">
        <f t="shared" si="27"/>
        <v>0</v>
      </c>
      <c r="DD48" t="e">
        <f t="shared" si="28"/>
        <v>#DIV/0!</v>
      </c>
      <c r="DF48" t="e">
        <f t="shared" si="29"/>
        <v>#DIV/0!</v>
      </c>
      <c r="DG48" t="e">
        <f t="shared" si="30"/>
        <v>#DIV/0!</v>
      </c>
      <c r="DH48" t="e">
        <f t="shared" si="31"/>
        <v>#DIV/0!</v>
      </c>
      <c r="DI48" t="e">
        <f t="shared" si="32"/>
        <v>#DIV/0!</v>
      </c>
      <c r="DJ48" t="e">
        <f t="shared" si="33"/>
        <v>#DIV/0!</v>
      </c>
      <c r="DK48" t="e">
        <f t="shared" si="34"/>
        <v>#DIV/0!</v>
      </c>
      <c r="DL48" t="e">
        <f t="shared" si="35"/>
        <v>#DIV/0!</v>
      </c>
      <c r="DM48" t="e">
        <f t="shared" si="36"/>
        <v>#DIV/0!</v>
      </c>
      <c r="DN48" t="e">
        <f t="shared" si="37"/>
        <v>#DIV/0!</v>
      </c>
      <c r="DO48" t="e">
        <f t="shared" si="38"/>
        <v>#DIV/0!</v>
      </c>
      <c r="DP48" t="e">
        <f t="shared" si="39"/>
        <v>#DIV/0!</v>
      </c>
      <c r="DQ48" t="e">
        <f t="shared" si="40"/>
        <v>#DIV/0!</v>
      </c>
      <c r="DR48" t="e">
        <f t="shared" si="41"/>
        <v>#DIV/0!</v>
      </c>
      <c r="DS48" t="e">
        <f t="shared" si="42"/>
        <v>#DIV/0!</v>
      </c>
      <c r="DT48" t="e">
        <f t="shared" si="43"/>
        <v>#DIV/0!</v>
      </c>
      <c r="DU48" t="e">
        <f t="shared" si="44"/>
        <v>#DIV/0!</v>
      </c>
      <c r="DV48" t="e">
        <f t="shared" si="45"/>
        <v>#DIV/0!</v>
      </c>
      <c r="DW48" t="e">
        <f t="shared" si="46"/>
        <v>#DIV/0!</v>
      </c>
      <c r="DX48" t="e">
        <f t="shared" si="47"/>
        <v>#DIV/0!</v>
      </c>
      <c r="DY48" t="e">
        <f t="shared" si="48"/>
        <v>#DIV/0!</v>
      </c>
      <c r="DZ48" t="e">
        <f t="shared" si="49"/>
        <v>#DIV/0!</v>
      </c>
      <c r="EA48" t="e">
        <f t="shared" si="50"/>
        <v>#DIV/0!</v>
      </c>
      <c r="EB48" t="e">
        <f t="shared" si="51"/>
        <v>#DIV/0!</v>
      </c>
      <c r="EC48" t="e">
        <f t="shared" si="52"/>
        <v>#DIV/0!</v>
      </c>
      <c r="ED48" t="e">
        <f t="shared" si="72"/>
        <v>#DIV/0!</v>
      </c>
    </row>
    <row r="49" spans="1:134" x14ac:dyDescent="0.25">
      <c r="A49" s="116" t="s">
        <v>73</v>
      </c>
      <c r="B49" s="46">
        <v>20335.180000000011</v>
      </c>
      <c r="C49" s="46">
        <v>357</v>
      </c>
      <c r="D49" s="46">
        <v>1657.5346480000001</v>
      </c>
      <c r="E49" s="48">
        <v>357.83000000000175</v>
      </c>
      <c r="F49" s="46">
        <v>8</v>
      </c>
      <c r="G49" s="46">
        <v>28.447469000000002</v>
      </c>
      <c r="H49" s="46">
        <v>1347.7900000000081</v>
      </c>
      <c r="I49" s="46">
        <v>28</v>
      </c>
      <c r="J49" s="46">
        <v>96.931696000000002</v>
      </c>
      <c r="K49" s="47">
        <v>370.44999999998981</v>
      </c>
      <c r="L49" s="46">
        <v>7</v>
      </c>
      <c r="M49" s="46">
        <v>30.8308</v>
      </c>
      <c r="N49" s="46">
        <v>793.74000000000888</v>
      </c>
      <c r="O49" s="46">
        <v>15</v>
      </c>
      <c r="P49" s="49">
        <v>65.654205000000005</v>
      </c>
      <c r="Q49" s="46">
        <v>3761.1199999999917</v>
      </c>
      <c r="R49" s="46">
        <v>73</v>
      </c>
      <c r="S49" s="46">
        <v>265.78933599999999</v>
      </c>
      <c r="T49" s="46">
        <v>453.13999999997759</v>
      </c>
      <c r="U49" s="46">
        <v>9</v>
      </c>
      <c r="V49" s="50">
        <v>37.926270000000002</v>
      </c>
      <c r="W49" s="49">
        <v>1452.1900000000169</v>
      </c>
      <c r="X49" s="46">
        <v>29</v>
      </c>
      <c r="Y49" s="46">
        <v>121.699113</v>
      </c>
      <c r="Z49" s="46">
        <v>1780.3099999999904</v>
      </c>
      <c r="AA49" s="46">
        <v>35</v>
      </c>
      <c r="AB49" s="46">
        <v>149990028</v>
      </c>
      <c r="AC49" s="46">
        <v>2109.1700000000128</v>
      </c>
      <c r="AD49" s="46">
        <v>43</v>
      </c>
      <c r="AE49" s="46">
        <v>182503063</v>
      </c>
      <c r="AF49" s="46">
        <v>1209.8500000000058</v>
      </c>
      <c r="AG49" s="46">
        <v>29</v>
      </c>
      <c r="AH49" s="46">
        <v>112093015</v>
      </c>
      <c r="AI49" s="43">
        <v>1477.7099999999846</v>
      </c>
      <c r="AJ49" s="44">
        <v>34</v>
      </c>
      <c r="AK49" s="44">
        <v>138324429</v>
      </c>
      <c r="AL49" s="45">
        <v>2708.4900000000271</v>
      </c>
      <c r="AM49" s="45">
        <v>65</v>
      </c>
      <c r="AN49" s="45">
        <v>258264304</v>
      </c>
      <c r="AO49" s="37">
        <v>932.7499999999709</v>
      </c>
      <c r="AP49">
        <v>20</v>
      </c>
      <c r="AQ49">
        <v>88828204</v>
      </c>
      <c r="AR49">
        <v>64.37</v>
      </c>
      <c r="AS49">
        <v>1</v>
      </c>
      <c r="AT49">
        <v>6115150</v>
      </c>
      <c r="AU49">
        <v>78.37</v>
      </c>
      <c r="AV49">
        <v>2</v>
      </c>
      <c r="AW49">
        <v>8238850</v>
      </c>
      <c r="AX49" s="33">
        <v>252.32999999999947</v>
      </c>
      <c r="AY49" s="33">
        <v>5</v>
      </c>
      <c r="AZ49" s="33">
        <v>25306250</v>
      </c>
      <c r="BA49" s="33">
        <v>291.24999999999829</v>
      </c>
      <c r="BB49" s="33">
        <v>6</v>
      </c>
      <c r="BC49" s="33">
        <v>29578357</v>
      </c>
      <c r="BD49" s="34">
        <v>1480.8500000000051</v>
      </c>
      <c r="BE49" s="34">
        <v>31</v>
      </c>
      <c r="BF49" s="34">
        <v>151578745</v>
      </c>
      <c r="BG49" s="35">
        <v>229.48999999999387</v>
      </c>
      <c r="BH49" s="33">
        <v>5</v>
      </c>
      <c r="BI49" s="35">
        <v>24185963</v>
      </c>
      <c r="BJ49" s="36">
        <v>253.34000000000333</v>
      </c>
      <c r="BK49" s="36">
        <v>5</v>
      </c>
      <c r="BL49" s="36">
        <v>26450463</v>
      </c>
      <c r="BM49" s="33">
        <v>416.949999999998</v>
      </c>
      <c r="BN49" s="33">
        <v>8</v>
      </c>
      <c r="BO49" s="33">
        <v>44315948</v>
      </c>
      <c r="BP49" s="33">
        <v>281.33000000000266</v>
      </c>
      <c r="BQ49" s="33">
        <v>5</v>
      </c>
      <c r="BR49" s="33">
        <v>31102225</v>
      </c>
      <c r="BS49" s="37">
        <v>97.010000000001128</v>
      </c>
      <c r="BT49">
        <v>2</v>
      </c>
      <c r="BU49">
        <v>11348735</v>
      </c>
      <c r="BV49">
        <v>455.79999999999563</v>
      </c>
      <c r="BW49">
        <v>10</v>
      </c>
      <c r="BX49">
        <v>54895012</v>
      </c>
      <c r="BY49" s="120"/>
      <c r="BZ49" s="120"/>
      <c r="CA49" s="120">
        <f t="shared" si="130"/>
        <v>1657534648</v>
      </c>
      <c r="CB49" s="127">
        <f t="shared" si="131"/>
        <v>28447469</v>
      </c>
      <c r="CC49" s="127">
        <f t="shared" si="132"/>
        <v>96931696</v>
      </c>
      <c r="CD49" s="127">
        <f t="shared" si="133"/>
        <v>30830800</v>
      </c>
      <c r="CE49" s="127">
        <f t="shared" si="134"/>
        <v>65654205.000000007</v>
      </c>
      <c r="CF49" s="127">
        <f t="shared" si="135"/>
        <v>265789336</v>
      </c>
      <c r="CG49" s="127">
        <f t="shared" si="136"/>
        <v>37926270</v>
      </c>
      <c r="CH49" s="127">
        <f t="shared" si="137"/>
        <v>121699113</v>
      </c>
      <c r="CI49" s="129">
        <f t="shared" ref="CI49" si="846">AB49</f>
        <v>149990028</v>
      </c>
      <c r="CJ49" s="129">
        <f t="shared" ref="CJ49" si="847">AE49</f>
        <v>182503063</v>
      </c>
      <c r="CK49" s="129">
        <f t="shared" si="831"/>
        <v>112093015</v>
      </c>
      <c r="CL49" s="129">
        <f t="shared" ref="CL49" si="848">AK49</f>
        <v>138324429</v>
      </c>
      <c r="CM49" s="129">
        <f t="shared" ref="CM49" si="849">AN49</f>
        <v>258264304</v>
      </c>
      <c r="CN49" s="129">
        <f t="shared" ref="CN49" si="850">AQ49</f>
        <v>88828204</v>
      </c>
      <c r="CO49" s="129">
        <f t="shared" si="835"/>
        <v>6115150</v>
      </c>
      <c r="CP49" s="129">
        <f t="shared" ref="CP49" si="851">AW49</f>
        <v>8238850</v>
      </c>
      <c r="CQ49" s="129">
        <f t="shared" ref="CQ49" si="852">AZ49</f>
        <v>25306250</v>
      </c>
      <c r="CR49" s="129">
        <f t="shared" ref="CR49" si="853">BC49</f>
        <v>29578357</v>
      </c>
      <c r="CS49" s="129">
        <f t="shared" ref="CS49" si="854">BF49</f>
        <v>151578745</v>
      </c>
      <c r="CT49" s="129">
        <f t="shared" ref="CT49" si="855">BI49</f>
        <v>24185963</v>
      </c>
      <c r="CU49" s="129">
        <f t="shared" ref="CU49" si="856">BL49</f>
        <v>26450463</v>
      </c>
      <c r="CV49" s="129">
        <f t="shared" ref="CV49" si="857">BO49</f>
        <v>44315948</v>
      </c>
      <c r="CW49" s="129">
        <f t="shared" ref="CW49" si="858">BR49</f>
        <v>31102225</v>
      </c>
      <c r="CX49" s="129">
        <f t="shared" ref="CX49" si="859">BU49</f>
        <v>11348735</v>
      </c>
      <c r="CY49">
        <f t="shared" ref="CY49" si="860">BX49</f>
        <v>54895012</v>
      </c>
      <c r="CZ49" s="120">
        <f t="shared" si="767"/>
        <v>1488453728</v>
      </c>
      <c r="DA49" s="120">
        <f t="shared" si="578"/>
        <v>501943902</v>
      </c>
      <c r="DB49" s="134">
        <f t="shared" si="26"/>
        <v>2.6865697247791327E-2</v>
      </c>
      <c r="DC49" s="134">
        <f t="shared" si="27"/>
        <v>1.3255479468471587E-2</v>
      </c>
      <c r="DD49">
        <f t="shared" si="28"/>
        <v>0.33722506286738929</v>
      </c>
      <c r="DF49">
        <f t="shared" si="29"/>
        <v>79499.95528602929</v>
      </c>
      <c r="DG49">
        <f t="shared" si="30"/>
        <v>71918.990347160478</v>
      </c>
      <c r="DH49">
        <f t="shared" si="31"/>
        <v>83225.26656769024</v>
      </c>
      <c r="DI49">
        <f t="shared" si="32"/>
        <v>82715.001133871643</v>
      </c>
      <c r="DJ49">
        <f t="shared" si="33"/>
        <v>70667.603267112077</v>
      </c>
      <c r="DK49">
        <f t="shared" si="34"/>
        <v>83696.583837228842</v>
      </c>
      <c r="DL49">
        <f t="shared" si="35"/>
        <v>83803.850047169166</v>
      </c>
      <c r="DM49">
        <f t="shared" si="36"/>
        <v>84249.388027928173</v>
      </c>
      <c r="DN49">
        <f t="shared" si="37"/>
        <v>86528.37988402968</v>
      </c>
      <c r="DO49">
        <f t="shared" si="38"/>
        <v>92650.340951357168</v>
      </c>
      <c r="DP49">
        <f t="shared" si="39"/>
        <v>93607.290334369696</v>
      </c>
      <c r="DQ49">
        <f t="shared" si="40"/>
        <v>95353.611791070827</v>
      </c>
      <c r="DR49">
        <f t="shared" si="41"/>
        <v>95232.596086842954</v>
      </c>
      <c r="DS49">
        <f t="shared" si="42"/>
        <v>95000</v>
      </c>
      <c r="DT49">
        <f t="shared" si="43"/>
        <v>105127.59984688018</v>
      </c>
      <c r="DU49">
        <f t="shared" si="44"/>
        <v>100290.29445567334</v>
      </c>
      <c r="DV49">
        <f t="shared" si="45"/>
        <v>101556.59055794051</v>
      </c>
      <c r="DW49">
        <f t="shared" si="46"/>
        <v>102359.28351959988</v>
      </c>
      <c r="DX49">
        <f t="shared" si="47"/>
        <v>105390.05185411411</v>
      </c>
      <c r="DY49">
        <f t="shared" si="48"/>
        <v>104406.97481645082</v>
      </c>
      <c r="DZ49">
        <f t="shared" si="49"/>
        <v>106286.00071951124</v>
      </c>
      <c r="EA49">
        <f t="shared" si="50"/>
        <v>110554.24234884196</v>
      </c>
      <c r="EB49">
        <f t="shared" si="51"/>
        <v>116985.20771054394</v>
      </c>
      <c r="EC49">
        <f t="shared" si="52"/>
        <v>120436.62132514376</v>
      </c>
      <c r="ED49">
        <f t="shared" si="72"/>
        <v>1.5149269064596362</v>
      </c>
    </row>
    <row r="50" spans="1:134" x14ac:dyDescent="0.25">
      <c r="A50" s="112" t="s">
        <v>74</v>
      </c>
      <c r="B50" s="46">
        <v>0</v>
      </c>
      <c r="C50" s="46">
        <v>0</v>
      </c>
      <c r="D50" s="46">
        <v>0</v>
      </c>
      <c r="E50" s="48">
        <v>73.499999999999659</v>
      </c>
      <c r="F50" s="46">
        <v>1</v>
      </c>
      <c r="G50" s="46">
        <v>6.5900800000000004</v>
      </c>
      <c r="H50" s="46">
        <v>263.66000000000054</v>
      </c>
      <c r="I50" s="46">
        <v>4</v>
      </c>
      <c r="J50" s="46">
        <v>25.185075999999999</v>
      </c>
      <c r="K50" s="47">
        <v>220.91000000000008</v>
      </c>
      <c r="L50" s="46">
        <v>3</v>
      </c>
      <c r="M50" s="46">
        <v>20.538525</v>
      </c>
      <c r="N50" s="46">
        <v>315.72000000000241</v>
      </c>
      <c r="O50" s="46">
        <v>5</v>
      </c>
      <c r="P50" s="49">
        <v>28.529247999999999</v>
      </c>
      <c r="Q50" s="46">
        <v>465.15999999999644</v>
      </c>
      <c r="R50" s="46">
        <v>7</v>
      </c>
      <c r="S50" s="46">
        <v>44.680059</v>
      </c>
      <c r="T50" s="46">
        <v>301.78000000000065</v>
      </c>
      <c r="U50" s="46">
        <v>5</v>
      </c>
      <c r="V50" s="50">
        <v>28.276129999999998</v>
      </c>
      <c r="W50" s="46">
        <v>0</v>
      </c>
      <c r="X50" s="46">
        <v>0</v>
      </c>
      <c r="Y50" s="46">
        <v>0</v>
      </c>
      <c r="Z50" s="46">
        <v>0</v>
      </c>
      <c r="AA50" s="46">
        <v>0</v>
      </c>
      <c r="AB50" s="46">
        <v>0</v>
      </c>
      <c r="AC50" s="46">
        <v>0</v>
      </c>
      <c r="AD50" s="46">
        <v>0</v>
      </c>
      <c r="AE50" s="46">
        <v>0</v>
      </c>
      <c r="AF50" s="46">
        <v>0</v>
      </c>
      <c r="AG50" s="46">
        <v>0</v>
      </c>
      <c r="AH50" s="46">
        <v>0</v>
      </c>
      <c r="AI50" s="43">
        <v>0</v>
      </c>
      <c r="AJ50" s="44">
        <v>0</v>
      </c>
      <c r="AK50" s="44">
        <v>0</v>
      </c>
      <c r="AL50" s="45">
        <v>0</v>
      </c>
      <c r="AM50" s="45">
        <v>0</v>
      </c>
      <c r="AN50" s="45">
        <v>0</v>
      </c>
      <c r="AO50" s="37">
        <v>59.339999999999989</v>
      </c>
      <c r="AP50">
        <v>1</v>
      </c>
      <c r="AQ50">
        <v>3560400</v>
      </c>
      <c r="AR50">
        <v>0</v>
      </c>
      <c r="AS50">
        <v>2</v>
      </c>
      <c r="AT50">
        <v>0</v>
      </c>
      <c r="AU50">
        <v>197.58999999999997</v>
      </c>
      <c r="AV50">
        <v>6</v>
      </c>
      <c r="AW50">
        <v>18193700</v>
      </c>
      <c r="AX50" s="33">
        <v>373.71000000000026</v>
      </c>
      <c r="AY50" s="33">
        <v>2</v>
      </c>
      <c r="AZ50" s="33">
        <v>36646980</v>
      </c>
      <c r="BA50" s="33">
        <v>240.38000000000045</v>
      </c>
      <c r="BB50" s="33">
        <v>4</v>
      </c>
      <c r="BC50" s="33">
        <v>27066036</v>
      </c>
      <c r="BD50" s="34">
        <v>415.05999999999881</v>
      </c>
      <c r="BE50" s="34">
        <v>8</v>
      </c>
      <c r="BF50" s="34">
        <v>48766700</v>
      </c>
      <c r="BG50" s="35">
        <v>0</v>
      </c>
      <c r="BH50" s="33">
        <v>0</v>
      </c>
      <c r="BI50" s="35">
        <v>0</v>
      </c>
      <c r="BJ50" s="36">
        <v>389.99000000000206</v>
      </c>
      <c r="BK50" s="36">
        <v>7</v>
      </c>
      <c r="BL50" s="36">
        <v>44576622</v>
      </c>
      <c r="BM50" s="33">
        <v>130.46999999999935</v>
      </c>
      <c r="BN50" s="33">
        <v>2</v>
      </c>
      <c r="BO50" s="33">
        <v>14749800</v>
      </c>
      <c r="BP50" s="33">
        <v>110.55000000000155</v>
      </c>
      <c r="BQ50" s="33">
        <v>2</v>
      </c>
      <c r="BR50" s="33">
        <v>12815670</v>
      </c>
      <c r="BS50" s="37">
        <v>128.44000000000005</v>
      </c>
      <c r="BT50">
        <v>2</v>
      </c>
      <c r="BU50">
        <v>10922400</v>
      </c>
      <c r="BV50">
        <v>0</v>
      </c>
      <c r="BW50">
        <v>0</v>
      </c>
      <c r="BX50">
        <v>0</v>
      </c>
      <c r="BY50" s="120"/>
      <c r="BZ50" s="120"/>
      <c r="CA50" s="120">
        <f t="shared" si="130"/>
        <v>0</v>
      </c>
      <c r="CB50" s="127">
        <f t="shared" si="131"/>
        <v>6590080</v>
      </c>
      <c r="CC50" s="127">
        <f t="shared" si="132"/>
        <v>25185076</v>
      </c>
      <c r="CD50" s="127">
        <f t="shared" si="133"/>
        <v>20538525</v>
      </c>
      <c r="CE50" s="127">
        <f t="shared" si="134"/>
        <v>28529248</v>
      </c>
      <c r="CF50" s="127">
        <f t="shared" si="135"/>
        <v>44680059</v>
      </c>
      <c r="CG50" s="127">
        <f t="shared" si="136"/>
        <v>28276130</v>
      </c>
      <c r="CH50" s="127">
        <f t="shared" si="137"/>
        <v>0</v>
      </c>
      <c r="CI50" s="120">
        <f t="shared" ref="CI50" si="861">AB50</f>
        <v>0</v>
      </c>
      <c r="CJ50" s="120">
        <f t="shared" ref="CJ50" si="862">AE50</f>
        <v>0</v>
      </c>
      <c r="CK50" s="120">
        <f t="shared" si="831"/>
        <v>0</v>
      </c>
      <c r="CL50" s="120">
        <f t="shared" ref="CL50" si="863">AK50</f>
        <v>0</v>
      </c>
      <c r="CM50" s="120">
        <f t="shared" ref="CM50" si="864">AN50</f>
        <v>0</v>
      </c>
      <c r="CN50" s="120">
        <f t="shared" ref="CN50" si="865">AQ50</f>
        <v>3560400</v>
      </c>
      <c r="CO50" s="120">
        <f t="shared" si="835"/>
        <v>0</v>
      </c>
      <c r="CP50" s="120">
        <f t="shared" ref="CP50" si="866">AW50</f>
        <v>18193700</v>
      </c>
      <c r="CQ50" s="120">
        <f t="shared" ref="CQ50" si="867">AZ50</f>
        <v>36646980</v>
      </c>
      <c r="CR50" s="120">
        <f t="shared" ref="CR50" si="868">BC50</f>
        <v>27066036</v>
      </c>
      <c r="CS50" s="120">
        <f t="shared" ref="CS50" si="869">BF50</f>
        <v>48766700</v>
      </c>
      <c r="CT50" s="120">
        <f t="shared" ref="CT50" si="870">BI50</f>
        <v>0</v>
      </c>
      <c r="CU50" s="120">
        <f t="shared" ref="CU50" si="871">BL50</f>
        <v>44576622</v>
      </c>
      <c r="CV50" s="120">
        <f t="shared" ref="CV50" si="872">BO50</f>
        <v>14749800</v>
      </c>
      <c r="CW50" s="120">
        <f t="shared" ref="CW50" si="873">BR50</f>
        <v>12815670</v>
      </c>
      <c r="CX50" s="120">
        <f t="shared" ref="CX50" si="874">BU50</f>
        <v>10922400</v>
      </c>
      <c r="CY50">
        <f t="shared" ref="CY50" si="875">BX50</f>
        <v>0</v>
      </c>
      <c r="CZ50" s="120">
        <f t="shared" si="767"/>
        <v>153799118</v>
      </c>
      <c r="DA50" s="120">
        <f t="shared" si="578"/>
        <v>217298308</v>
      </c>
      <c r="DB50" s="134">
        <f t="shared" si="26"/>
        <v>2.7759818551546757E-3</v>
      </c>
      <c r="DC50" s="134">
        <f t="shared" si="27"/>
        <v>5.7384764487638205E-3</v>
      </c>
      <c r="DD50">
        <f t="shared" si="28"/>
        <v>1.4128709632782159</v>
      </c>
      <c r="DF50">
        <f t="shared" si="29"/>
        <v>89660.952380952804</v>
      </c>
      <c r="DG50">
        <f t="shared" si="30"/>
        <v>95521.034665857354</v>
      </c>
      <c r="DH50">
        <f t="shared" si="31"/>
        <v>92972.364311257945</v>
      </c>
      <c r="DI50">
        <f t="shared" si="32"/>
        <v>90362.498416317569</v>
      </c>
      <c r="DJ50">
        <f t="shared" si="33"/>
        <v>96053.097858802008</v>
      </c>
      <c r="DK50">
        <f t="shared" si="34"/>
        <v>93697.82623102903</v>
      </c>
      <c r="DL50" t="e">
        <f t="shared" si="35"/>
        <v>#DIV/0!</v>
      </c>
      <c r="DM50" t="e">
        <f t="shared" si="36"/>
        <v>#DIV/0!</v>
      </c>
      <c r="DN50" t="e">
        <f t="shared" si="37"/>
        <v>#DIV/0!</v>
      </c>
      <c r="DO50" t="e">
        <f t="shared" si="38"/>
        <v>#DIV/0!</v>
      </c>
      <c r="DP50" t="e">
        <f t="shared" si="39"/>
        <v>#DIV/0!</v>
      </c>
      <c r="DQ50" t="e">
        <f t="shared" si="40"/>
        <v>#DIV/0!</v>
      </c>
      <c r="DR50">
        <f t="shared" si="41"/>
        <v>60000.000000000015</v>
      </c>
      <c r="DS50" t="e">
        <f t="shared" si="42"/>
        <v>#DIV/0!</v>
      </c>
      <c r="DT50">
        <f t="shared" si="43"/>
        <v>92078.040386659253</v>
      </c>
      <c r="DU50">
        <f t="shared" si="44"/>
        <v>98062.615396965499</v>
      </c>
      <c r="DV50">
        <f t="shared" si="45"/>
        <v>112596.87161993489</v>
      </c>
      <c r="DW50">
        <f t="shared" si="46"/>
        <v>117493.1335228645</v>
      </c>
      <c r="DX50" t="e">
        <f t="shared" si="47"/>
        <v>#DIV/0!</v>
      </c>
      <c r="DY50">
        <f t="shared" si="48"/>
        <v>114301.96158875809</v>
      </c>
      <c r="DZ50">
        <f t="shared" si="49"/>
        <v>113051.27615543859</v>
      </c>
      <c r="EA50">
        <f t="shared" si="50"/>
        <v>115926.45861600923</v>
      </c>
      <c r="EB50">
        <f t="shared" si="51"/>
        <v>85038.92868265335</v>
      </c>
      <c r="EC50" t="e">
        <f t="shared" si="52"/>
        <v>#DIV/0!</v>
      </c>
      <c r="ED50" t="e">
        <f t="shared" si="72"/>
        <v>#DIV/0!</v>
      </c>
    </row>
    <row r="51" spans="1:134" x14ac:dyDescent="0.25">
      <c r="A51" s="112" t="s">
        <v>75</v>
      </c>
      <c r="B51" s="46">
        <v>561.47000000000116</v>
      </c>
      <c r="C51" s="46">
        <v>12</v>
      </c>
      <c r="D51" s="46">
        <v>41.638964999999999</v>
      </c>
      <c r="E51" s="48">
        <v>103.17000000000735</v>
      </c>
      <c r="F51" s="46">
        <v>2</v>
      </c>
      <c r="G51" s="46">
        <v>8.3872800000000005</v>
      </c>
      <c r="H51" s="46">
        <v>486.65000000000327</v>
      </c>
      <c r="I51" s="46">
        <v>7</v>
      </c>
      <c r="J51" s="46">
        <v>35.483874999999998</v>
      </c>
      <c r="K51" s="47">
        <v>615.58999999998559</v>
      </c>
      <c r="L51" s="46">
        <v>10</v>
      </c>
      <c r="M51" s="46">
        <v>47.360489999999999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</v>
      </c>
      <c r="T51" s="46"/>
      <c r="U51" s="46"/>
      <c r="V51" s="50"/>
      <c r="W51" s="46"/>
      <c r="X51" s="46"/>
      <c r="Y51" s="46"/>
      <c r="Z51" s="46">
        <v>199.30000000000004</v>
      </c>
      <c r="AA51" s="46">
        <v>4</v>
      </c>
      <c r="AB51" s="46">
        <v>16940500</v>
      </c>
      <c r="AC51" s="46">
        <v>92.750000000000028</v>
      </c>
      <c r="AD51" s="46">
        <v>2</v>
      </c>
      <c r="AE51" s="46">
        <v>8069250</v>
      </c>
      <c r="AF51" s="46">
        <v>653.30000000000177</v>
      </c>
      <c r="AG51" s="46">
        <v>15</v>
      </c>
      <c r="AH51" s="46">
        <v>57338100</v>
      </c>
      <c r="AI51" s="43">
        <v>429.7999999999987</v>
      </c>
      <c r="AJ51" s="44">
        <v>9</v>
      </c>
      <c r="AK51" s="44">
        <v>38825250</v>
      </c>
      <c r="AL51" s="45">
        <v>476.50000000000091</v>
      </c>
      <c r="AM51" s="45">
        <v>10</v>
      </c>
      <c r="AN51" s="45">
        <v>44031300</v>
      </c>
      <c r="AO51" s="37">
        <v>304.00000000000136</v>
      </c>
      <c r="AP51">
        <v>6</v>
      </c>
      <c r="AQ51">
        <v>28272000</v>
      </c>
      <c r="AR51">
        <v>0</v>
      </c>
      <c r="AS51">
        <v>0</v>
      </c>
      <c r="AT51">
        <v>0</v>
      </c>
      <c r="AU51">
        <v>213.49999999999864</v>
      </c>
      <c r="AV51">
        <v>4</v>
      </c>
      <c r="AW51">
        <v>19855500</v>
      </c>
      <c r="AX51" s="33">
        <v>457.89999999999964</v>
      </c>
      <c r="AY51" s="33">
        <v>7</v>
      </c>
      <c r="AZ51" s="33">
        <v>42851316</v>
      </c>
      <c r="BA51" s="33">
        <v>461.62000000000398</v>
      </c>
      <c r="BB51" s="33">
        <v>9</v>
      </c>
      <c r="BC51" s="33">
        <v>43011060</v>
      </c>
      <c r="BD51" s="34">
        <v>662.70000000000255</v>
      </c>
      <c r="BE51" s="34">
        <v>11</v>
      </c>
      <c r="BF51" s="34">
        <v>62955114</v>
      </c>
      <c r="BG51" s="35">
        <v>194.69999999999618</v>
      </c>
      <c r="BH51" s="33">
        <v>3</v>
      </c>
      <c r="BI51" s="35">
        <v>19064878</v>
      </c>
      <c r="BJ51" s="36">
        <v>490.75000000000364</v>
      </c>
      <c r="BK51" s="36">
        <v>8</v>
      </c>
      <c r="BL51" s="36">
        <v>47116427</v>
      </c>
      <c r="BM51" s="33">
        <v>514.05000000000018</v>
      </c>
      <c r="BN51" s="33">
        <v>8</v>
      </c>
      <c r="BO51" s="33">
        <v>50037143</v>
      </c>
      <c r="BP51" s="33">
        <v>308.84999999999491</v>
      </c>
      <c r="BQ51" s="33">
        <v>4</v>
      </c>
      <c r="BR51" s="33">
        <v>28412830</v>
      </c>
      <c r="BS51" s="37"/>
      <c r="BV51">
        <v>160.700000000003</v>
      </c>
      <c r="BW51">
        <v>2</v>
      </c>
      <c r="BX51">
        <v>14793210</v>
      </c>
      <c r="BY51" s="120"/>
      <c r="BZ51" s="120"/>
      <c r="CA51" s="120">
        <f t="shared" si="130"/>
        <v>41638965</v>
      </c>
      <c r="CB51" s="127">
        <f t="shared" si="131"/>
        <v>8387280.0000000009</v>
      </c>
      <c r="CC51" s="127">
        <f t="shared" si="132"/>
        <v>35483875</v>
      </c>
      <c r="CD51" s="127">
        <f t="shared" si="133"/>
        <v>47360490</v>
      </c>
      <c r="CE51" s="127">
        <f t="shared" si="134"/>
        <v>0</v>
      </c>
      <c r="CF51" s="127">
        <f t="shared" si="135"/>
        <v>0</v>
      </c>
      <c r="CG51" s="127">
        <f t="shared" si="136"/>
        <v>0</v>
      </c>
      <c r="CH51" s="127">
        <f t="shared" si="137"/>
        <v>0</v>
      </c>
      <c r="CI51" s="120">
        <f t="shared" ref="CI51" si="876">AB51</f>
        <v>16940500</v>
      </c>
      <c r="CJ51" s="120">
        <f t="shared" ref="CJ51" si="877">AE51</f>
        <v>8069250</v>
      </c>
      <c r="CK51" s="120">
        <f t="shared" si="831"/>
        <v>57338100</v>
      </c>
      <c r="CL51" s="120">
        <f t="shared" ref="CL51" si="878">AK51</f>
        <v>38825250</v>
      </c>
      <c r="CM51" s="120">
        <f t="shared" ref="CM51" si="879">AN51</f>
        <v>44031300</v>
      </c>
      <c r="CN51" s="120">
        <f t="shared" ref="CN51" si="880">AQ51</f>
        <v>28272000</v>
      </c>
      <c r="CO51" s="120">
        <f t="shared" ref="CO51:CO53" si="881">AT51</f>
        <v>0</v>
      </c>
      <c r="CP51" s="120">
        <f t="shared" ref="CP51" si="882">AW51</f>
        <v>19855500</v>
      </c>
      <c r="CQ51" s="120">
        <f t="shared" ref="CQ51" si="883">AZ51</f>
        <v>42851316</v>
      </c>
      <c r="CR51" s="120">
        <f t="shared" ref="CR51" si="884">BC51</f>
        <v>43011060</v>
      </c>
      <c r="CS51" s="120">
        <f t="shared" ref="CS51" si="885">BF51</f>
        <v>62955114</v>
      </c>
      <c r="CT51" s="120">
        <f t="shared" ref="CT51" si="886">BI51</f>
        <v>19064878</v>
      </c>
      <c r="CU51" s="120">
        <f t="shared" ref="CU51" si="887">BL51</f>
        <v>47116427</v>
      </c>
      <c r="CV51" s="120">
        <f t="shared" ref="CV51" si="888">BO51</f>
        <v>50037143</v>
      </c>
      <c r="CW51" s="120">
        <f t="shared" ref="CW51" si="889">BR51</f>
        <v>28412830</v>
      </c>
      <c r="CX51" s="120">
        <f t="shared" ref="CX51" si="890">BU51</f>
        <v>0</v>
      </c>
      <c r="CY51">
        <f t="shared" ref="CY51" si="891">BX51</f>
        <v>14793210</v>
      </c>
      <c r="CZ51" s="120">
        <f t="shared" si="767"/>
        <v>256436045</v>
      </c>
      <c r="DA51" s="120">
        <f t="shared" si="578"/>
        <v>356369478</v>
      </c>
      <c r="DB51" s="134">
        <f t="shared" si="26"/>
        <v>4.6285168418691968E-3</v>
      </c>
      <c r="DC51" s="134">
        <f t="shared" si="27"/>
        <v>9.4111080541007079E-3</v>
      </c>
      <c r="DD51">
        <f t="shared" si="28"/>
        <v>1.3897011943075319</v>
      </c>
      <c r="DF51">
        <f t="shared" si="29"/>
        <v>81295.725501593522</v>
      </c>
      <c r="DG51">
        <f t="shared" si="30"/>
        <v>72914.568992088272</v>
      </c>
      <c r="DH51">
        <f t="shared" si="31"/>
        <v>76935.119153984153</v>
      </c>
      <c r="DI51" t="e">
        <f t="shared" si="32"/>
        <v>#DIV/0!</v>
      </c>
      <c r="DJ51" t="e">
        <f t="shared" si="33"/>
        <v>#DIV/0!</v>
      </c>
      <c r="DK51" t="e">
        <f t="shared" si="34"/>
        <v>#DIV/0!</v>
      </c>
      <c r="DL51" t="e">
        <f t="shared" si="35"/>
        <v>#DIV/0!</v>
      </c>
      <c r="DM51">
        <f t="shared" si="36"/>
        <v>84999.999999999985</v>
      </c>
      <c r="DN51">
        <f t="shared" si="37"/>
        <v>86999.999999999971</v>
      </c>
      <c r="DO51">
        <f t="shared" si="38"/>
        <v>87766.875861013075</v>
      </c>
      <c r="DP51">
        <f t="shared" si="39"/>
        <v>90333.294555607528</v>
      </c>
      <c r="DQ51">
        <f t="shared" si="40"/>
        <v>92405.666316893839</v>
      </c>
      <c r="DR51">
        <f t="shared" si="41"/>
        <v>92999.999999999578</v>
      </c>
      <c r="DS51" t="e">
        <f t="shared" si="42"/>
        <v>#DIV/0!</v>
      </c>
      <c r="DT51">
        <f t="shared" si="43"/>
        <v>93000.000000000597</v>
      </c>
      <c r="DU51">
        <f t="shared" si="44"/>
        <v>93582.258134964039</v>
      </c>
      <c r="DV51">
        <f t="shared" si="45"/>
        <v>93174.169230101877</v>
      </c>
      <c r="DW51">
        <f t="shared" si="46"/>
        <v>94997.908555907285</v>
      </c>
      <c r="DX51">
        <f t="shared" si="47"/>
        <v>97919.250128404587</v>
      </c>
      <c r="DY51">
        <f t="shared" si="48"/>
        <v>96009.020886397659</v>
      </c>
      <c r="DZ51">
        <f t="shared" si="49"/>
        <v>97339.058457348467</v>
      </c>
      <c r="EA51">
        <f t="shared" si="50"/>
        <v>91995.564189737634</v>
      </c>
      <c r="EB51" t="e">
        <f t="shared" si="51"/>
        <v>#DIV/0!</v>
      </c>
      <c r="EC51">
        <f t="shared" si="52"/>
        <v>92054.822650900576</v>
      </c>
      <c r="ED51">
        <f t="shared" si="72"/>
        <v>1.1323451766119752</v>
      </c>
    </row>
    <row r="52" spans="1:134" x14ac:dyDescent="0.25">
      <c r="A52" s="112" t="s">
        <v>76</v>
      </c>
      <c r="B52" s="46">
        <v>386.46969877306827</v>
      </c>
      <c r="C52" s="46">
        <v>8</v>
      </c>
      <c r="D52" s="46">
        <v>40.328048000000003</v>
      </c>
      <c r="E52" s="48">
        <v>416.5699999999996</v>
      </c>
      <c r="F52" s="46">
        <v>9</v>
      </c>
      <c r="G52" s="46">
        <v>40.836635999999999</v>
      </c>
      <c r="H52" s="46">
        <v>590.84000000000356</v>
      </c>
      <c r="I52" s="46">
        <v>13</v>
      </c>
      <c r="J52" s="46">
        <v>62.737012999999997</v>
      </c>
      <c r="K52" s="47">
        <v>312.43999999999301</v>
      </c>
      <c r="L52" s="46">
        <v>7</v>
      </c>
      <c r="M52" s="46">
        <v>32.990335000000002</v>
      </c>
      <c r="N52" s="46">
        <v>537.56000000000859</v>
      </c>
      <c r="O52" s="46">
        <v>13</v>
      </c>
      <c r="P52" s="49">
        <v>56.508045000000003</v>
      </c>
      <c r="Q52" s="46">
        <v>479.03999999999724</v>
      </c>
      <c r="R52" s="46">
        <v>9</v>
      </c>
      <c r="S52" s="46">
        <v>50.854599</v>
      </c>
      <c r="T52" s="46">
        <v>958.39999999999964</v>
      </c>
      <c r="U52" s="46">
        <v>19</v>
      </c>
      <c r="V52" s="50">
        <v>100.313339</v>
      </c>
      <c r="W52" s="49">
        <v>1594.6099999999965</v>
      </c>
      <c r="X52" s="46">
        <v>34</v>
      </c>
      <c r="Y52" s="46">
        <v>170.32497699999999</v>
      </c>
      <c r="Z52" s="46">
        <v>1891.6399999999985</v>
      </c>
      <c r="AA52" s="46">
        <v>45</v>
      </c>
      <c r="AB52" s="46">
        <v>206957336</v>
      </c>
      <c r="AC52" s="46">
        <v>1285.7900000000036</v>
      </c>
      <c r="AD52" s="46">
        <v>31</v>
      </c>
      <c r="AE52" s="46">
        <v>145096479</v>
      </c>
      <c r="AF52" s="46">
        <v>820.4800000000032</v>
      </c>
      <c r="AG52" s="46">
        <v>18</v>
      </c>
      <c r="AH52" s="46">
        <v>95494728</v>
      </c>
      <c r="AI52" s="43">
        <v>441.6599999999944</v>
      </c>
      <c r="AJ52" s="44">
        <v>9</v>
      </c>
      <c r="AK52" s="44">
        <v>53253487</v>
      </c>
      <c r="AL52" s="45">
        <v>404.06999999999971</v>
      </c>
      <c r="AM52" s="45">
        <v>8</v>
      </c>
      <c r="AN52" s="45">
        <v>50124904</v>
      </c>
      <c r="AO52" s="37">
        <v>127.11000000000786</v>
      </c>
      <c r="AP52">
        <v>2</v>
      </c>
      <c r="AQ52">
        <v>15583724</v>
      </c>
      <c r="AR52">
        <v>132.68999999999687</v>
      </c>
      <c r="AS52">
        <v>3</v>
      </c>
      <c r="AT52">
        <v>16677840</v>
      </c>
      <c r="AU52">
        <v>165.33999999999469</v>
      </c>
      <c r="AV52">
        <v>4</v>
      </c>
      <c r="AW52">
        <v>20915595</v>
      </c>
      <c r="AX52" s="33">
        <v>33.530000000000655</v>
      </c>
      <c r="AY52" s="33">
        <v>1</v>
      </c>
      <c r="AZ52" s="33">
        <v>4376400</v>
      </c>
      <c r="BA52" s="33">
        <v>424.56999999999971</v>
      </c>
      <c r="BB52" s="33">
        <v>7</v>
      </c>
      <c r="BC52" s="33">
        <v>55932190</v>
      </c>
      <c r="BD52" s="34">
        <v>460.00000000000546</v>
      </c>
      <c r="BE52" s="34">
        <v>7</v>
      </c>
      <c r="BF52" s="34">
        <v>60501155</v>
      </c>
      <c r="BG52" s="35">
        <v>0</v>
      </c>
      <c r="BH52" s="33">
        <v>0</v>
      </c>
      <c r="BI52" s="35">
        <v>0</v>
      </c>
      <c r="BJ52" s="36"/>
      <c r="BK52" s="36"/>
      <c r="BL52" s="36"/>
      <c r="BM52" s="33"/>
      <c r="BN52" s="33"/>
      <c r="BO52" s="33"/>
      <c r="BP52" s="33"/>
      <c r="BQ52" s="33"/>
      <c r="BR52" s="33"/>
      <c r="BS52" s="37"/>
      <c r="BV52">
        <v>0</v>
      </c>
      <c r="BW52">
        <v>0</v>
      </c>
      <c r="BX52">
        <v>0</v>
      </c>
      <c r="BY52" s="120"/>
      <c r="BZ52" s="120"/>
      <c r="CA52" s="120">
        <f t="shared" si="130"/>
        <v>40328048</v>
      </c>
      <c r="CB52" s="127">
        <f t="shared" si="131"/>
        <v>40836636</v>
      </c>
      <c r="CC52" s="127">
        <f t="shared" si="132"/>
        <v>62737013</v>
      </c>
      <c r="CD52" s="127">
        <f t="shared" si="133"/>
        <v>32990335</v>
      </c>
      <c r="CE52" s="127">
        <f t="shared" si="134"/>
        <v>56508045</v>
      </c>
      <c r="CF52" s="127">
        <f t="shared" si="135"/>
        <v>50854599</v>
      </c>
      <c r="CG52" s="127">
        <f t="shared" si="136"/>
        <v>100313339</v>
      </c>
      <c r="CH52" s="127">
        <f t="shared" si="137"/>
        <v>170324977</v>
      </c>
      <c r="CI52" s="120">
        <f t="shared" ref="CI52" si="892">AB52</f>
        <v>206957336</v>
      </c>
      <c r="CJ52" s="120">
        <f t="shared" ref="CJ52" si="893">AE52</f>
        <v>145096479</v>
      </c>
      <c r="CK52" s="120">
        <f t="shared" si="831"/>
        <v>95494728</v>
      </c>
      <c r="CL52" s="120">
        <f t="shared" ref="CL52" si="894">AK52</f>
        <v>53253487</v>
      </c>
      <c r="CM52" s="120">
        <f t="shared" ref="CM52" si="895">AN52</f>
        <v>50124904</v>
      </c>
      <c r="CN52" s="120">
        <f t="shared" ref="CN52" si="896">AQ52</f>
        <v>15583724</v>
      </c>
      <c r="CO52" s="120">
        <f t="shared" si="881"/>
        <v>16677840</v>
      </c>
      <c r="CP52" s="120">
        <f t="shared" ref="CP52" si="897">AW52</f>
        <v>20915595</v>
      </c>
      <c r="CQ52" s="120">
        <f t="shared" ref="CQ52" si="898">AZ52</f>
        <v>4376400</v>
      </c>
      <c r="CR52" s="120">
        <f t="shared" ref="CR52" si="899">BC52</f>
        <v>55932190</v>
      </c>
      <c r="CS52" s="120">
        <f t="shared" ref="CS52" si="900">BF52</f>
        <v>60501155</v>
      </c>
      <c r="CT52" s="120">
        <f t="shared" ref="CT52" si="901">BI52</f>
        <v>0</v>
      </c>
      <c r="CU52" s="120">
        <f t="shared" ref="CU52" si="902">BL52</f>
        <v>0</v>
      </c>
      <c r="CV52" s="120">
        <f t="shared" ref="CV52" si="903">BO52</f>
        <v>0</v>
      </c>
      <c r="CW52" s="120">
        <f t="shared" ref="CW52" si="904">BR52</f>
        <v>0</v>
      </c>
      <c r="CX52" s="120">
        <f t="shared" ref="CX52" si="905">BU52</f>
        <v>0</v>
      </c>
      <c r="CY52">
        <f t="shared" ref="CY52" si="906">BX52</f>
        <v>0</v>
      </c>
      <c r="CZ52" s="120">
        <f t="shared" si="767"/>
        <v>1065491878</v>
      </c>
      <c r="DA52" s="120">
        <f t="shared" si="578"/>
        <v>173986904</v>
      </c>
      <c r="DB52" s="134">
        <f t="shared" si="26"/>
        <v>1.9231489481901187E-2</v>
      </c>
      <c r="DC52" s="134">
        <f t="shared" si="27"/>
        <v>4.5946963885118318E-3</v>
      </c>
      <c r="DD52">
        <f t="shared" si="28"/>
        <v>0.163292567116124</v>
      </c>
      <c r="DF52">
        <f t="shared" si="29"/>
        <v>98030.669515327652</v>
      </c>
      <c r="DG52">
        <f t="shared" si="30"/>
        <v>106182.74490555756</v>
      </c>
      <c r="DH52">
        <f t="shared" si="31"/>
        <v>105589.34515427198</v>
      </c>
      <c r="DI52">
        <f t="shared" si="32"/>
        <v>105119.5122404924</v>
      </c>
      <c r="DJ52">
        <f t="shared" si="33"/>
        <v>106159.40005010081</v>
      </c>
      <c r="DK52">
        <f t="shared" si="34"/>
        <v>104667.50730383977</v>
      </c>
      <c r="DL52">
        <f t="shared" si="35"/>
        <v>106812.93670552698</v>
      </c>
      <c r="DM52">
        <f t="shared" si="36"/>
        <v>109406.30141041645</v>
      </c>
      <c r="DN52">
        <f t="shared" si="37"/>
        <v>112846.17161433795</v>
      </c>
      <c r="DO52">
        <f t="shared" si="38"/>
        <v>116388.85530421171</v>
      </c>
      <c r="DP52">
        <f t="shared" si="39"/>
        <v>120575.75284155385</v>
      </c>
      <c r="DQ52">
        <f t="shared" si="40"/>
        <v>124050.05073378384</v>
      </c>
      <c r="DR52">
        <f t="shared" si="41"/>
        <v>122600.29895365461</v>
      </c>
      <c r="DS52">
        <f t="shared" si="42"/>
        <v>125690.25548270701</v>
      </c>
      <c r="DT52">
        <f t="shared" si="43"/>
        <v>126500.51409217776</v>
      </c>
      <c r="DU52">
        <f t="shared" si="44"/>
        <v>130521.9206680559</v>
      </c>
      <c r="DV52">
        <f t="shared" si="45"/>
        <v>131738.44124643767</v>
      </c>
      <c r="DW52">
        <f t="shared" si="46"/>
        <v>131524.24999999843</v>
      </c>
      <c r="DX52" t="e">
        <f t="shared" si="47"/>
        <v>#DIV/0!</v>
      </c>
      <c r="DY52" t="e">
        <f t="shared" si="48"/>
        <v>#DIV/0!</v>
      </c>
      <c r="DZ52" t="e">
        <f t="shared" si="49"/>
        <v>#DIV/0!</v>
      </c>
      <c r="EA52" t="e">
        <f t="shared" si="50"/>
        <v>#DIV/0!</v>
      </c>
      <c r="EB52" t="e">
        <f t="shared" si="51"/>
        <v>#DIV/0!</v>
      </c>
      <c r="EC52" t="e">
        <f t="shared" si="52"/>
        <v>#DIV/0!</v>
      </c>
      <c r="ED52" t="e">
        <f t="shared" si="72"/>
        <v>#DIV/0!</v>
      </c>
    </row>
    <row r="53" spans="1:134" x14ac:dyDescent="0.25">
      <c r="A53" s="112" t="s">
        <v>77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50"/>
      <c r="W53" s="46"/>
      <c r="X53" s="46"/>
      <c r="Y53" s="46"/>
      <c r="Z53" s="46"/>
      <c r="AA53" s="46"/>
      <c r="AB53" s="46"/>
      <c r="AC53" s="46">
        <v>300.50000000000136</v>
      </c>
      <c r="AD53" s="46">
        <v>5</v>
      </c>
      <c r="AE53" s="46">
        <v>53908200</v>
      </c>
      <c r="AF53" s="46">
        <v>1108.5399999999986</v>
      </c>
      <c r="AG53" s="46">
        <v>15</v>
      </c>
      <c r="AH53" s="46">
        <v>197483000</v>
      </c>
      <c r="AI53" s="43">
        <v>1422.8399999999938</v>
      </c>
      <c r="AJ53" s="44">
        <v>18</v>
      </c>
      <c r="AK53" s="44">
        <v>236146952</v>
      </c>
      <c r="AL53" s="45">
        <v>1168.7500000000064</v>
      </c>
      <c r="AM53" s="45">
        <v>17</v>
      </c>
      <c r="AN53" s="45">
        <v>212872432</v>
      </c>
      <c r="AO53" s="37">
        <v>344.92999999999483</v>
      </c>
      <c r="AP53">
        <v>4</v>
      </c>
      <c r="AQ53">
        <v>62764000</v>
      </c>
      <c r="AR53">
        <v>767.04999999999836</v>
      </c>
      <c r="AS53">
        <v>10</v>
      </c>
      <c r="AT53">
        <v>148679000</v>
      </c>
      <c r="AU53">
        <v>758.51000000000658</v>
      </c>
      <c r="AV53">
        <v>10</v>
      </c>
      <c r="AW53">
        <v>134568256</v>
      </c>
      <c r="AX53" s="33">
        <v>490.49999999999181</v>
      </c>
      <c r="AY53" s="33">
        <v>7</v>
      </c>
      <c r="AZ53" s="33">
        <v>96640800</v>
      </c>
      <c r="BA53" s="33">
        <v>636.70000000001892</v>
      </c>
      <c r="BB53" s="33">
        <v>11</v>
      </c>
      <c r="BC53" s="33">
        <v>125411000</v>
      </c>
      <c r="BD53" s="34">
        <v>522.05999999999312</v>
      </c>
      <c r="BE53" s="34">
        <v>8</v>
      </c>
      <c r="BF53" s="34">
        <v>110276000</v>
      </c>
      <c r="BG53" s="35">
        <v>300.2299999999841</v>
      </c>
      <c r="BH53" s="33">
        <v>5</v>
      </c>
      <c r="BI53" s="35">
        <v>64628000</v>
      </c>
      <c r="BJ53" s="36">
        <v>535.54000000000997</v>
      </c>
      <c r="BK53" s="36">
        <v>8</v>
      </c>
      <c r="BL53" s="36">
        <v>118827000</v>
      </c>
      <c r="BM53" s="33">
        <v>362.4099999999944</v>
      </c>
      <c r="BN53" s="33">
        <v>5</v>
      </c>
      <c r="BO53" s="33">
        <v>79724000</v>
      </c>
      <c r="BP53" s="33">
        <v>1228.1200000000063</v>
      </c>
      <c r="BQ53" s="33">
        <v>15</v>
      </c>
      <c r="BR53" s="33">
        <v>223994848</v>
      </c>
      <c r="BS53" s="37">
        <v>68.850000000013097</v>
      </c>
      <c r="BT53">
        <v>1</v>
      </c>
      <c r="BU53">
        <v>14115000</v>
      </c>
      <c r="BV53">
        <v>266.5199999999968</v>
      </c>
      <c r="BW53">
        <v>5</v>
      </c>
      <c r="BX53">
        <v>67231000</v>
      </c>
      <c r="BY53" s="120"/>
      <c r="BZ53" s="120"/>
      <c r="CA53" s="120">
        <f t="shared" si="130"/>
        <v>0</v>
      </c>
      <c r="CB53" s="127">
        <f t="shared" si="131"/>
        <v>0</v>
      </c>
      <c r="CC53" s="127">
        <f t="shared" si="132"/>
        <v>0</v>
      </c>
      <c r="CD53" s="127">
        <f t="shared" si="133"/>
        <v>0</v>
      </c>
      <c r="CE53" s="127">
        <f t="shared" si="134"/>
        <v>0</v>
      </c>
      <c r="CF53" s="127">
        <f t="shared" si="135"/>
        <v>0</v>
      </c>
      <c r="CG53" s="127">
        <f t="shared" si="136"/>
        <v>0</v>
      </c>
      <c r="CH53" s="127">
        <f t="shared" si="137"/>
        <v>0</v>
      </c>
      <c r="CI53" s="120">
        <f t="shared" ref="CI53" si="907">AB53</f>
        <v>0</v>
      </c>
      <c r="CJ53" s="120">
        <f t="shared" ref="CJ53" si="908">AE53</f>
        <v>53908200</v>
      </c>
      <c r="CK53" s="120">
        <f t="shared" si="831"/>
        <v>197483000</v>
      </c>
      <c r="CL53" s="120">
        <f t="shared" ref="CL53" si="909">AK53</f>
        <v>236146952</v>
      </c>
      <c r="CM53" s="120">
        <f t="shared" ref="CM53" si="910">AN53</f>
        <v>212872432</v>
      </c>
      <c r="CN53" s="120">
        <f t="shared" ref="CN53" si="911">AQ53</f>
        <v>62764000</v>
      </c>
      <c r="CO53" s="120">
        <f t="shared" si="881"/>
        <v>148679000</v>
      </c>
      <c r="CP53" s="120">
        <f t="shared" ref="CP53" si="912">AW53</f>
        <v>134568256</v>
      </c>
      <c r="CQ53" s="120">
        <f t="shared" ref="CQ53" si="913">AZ53</f>
        <v>96640800</v>
      </c>
      <c r="CR53" s="120">
        <f t="shared" ref="CR53" si="914">BC53</f>
        <v>125411000</v>
      </c>
      <c r="CS53" s="120">
        <f t="shared" ref="CS53" si="915">BF53</f>
        <v>110276000</v>
      </c>
      <c r="CT53" s="120">
        <f t="shared" ref="CT53" si="916">BI53</f>
        <v>64628000</v>
      </c>
      <c r="CU53" s="120">
        <f t="shared" ref="CU53" si="917">BL53</f>
        <v>118827000</v>
      </c>
      <c r="CV53" s="120">
        <f t="shared" ref="CV53" si="918">BO53</f>
        <v>79724000</v>
      </c>
      <c r="CW53" s="120">
        <f t="shared" ref="CW53" si="919">BR53</f>
        <v>223994848</v>
      </c>
      <c r="CX53" s="120">
        <f t="shared" ref="CX53" si="920">BU53</f>
        <v>14115000</v>
      </c>
      <c r="CY53">
        <f t="shared" ref="CY53" si="921">BX53</f>
        <v>67231000</v>
      </c>
      <c r="CZ53" s="120">
        <f t="shared" si="767"/>
        <v>700410584</v>
      </c>
      <c r="DA53" s="120">
        <f t="shared" si="578"/>
        <v>1246858904</v>
      </c>
      <c r="DB53" s="134">
        <f t="shared" si="26"/>
        <v>1.2641991044072763E-2</v>
      </c>
      <c r="DC53" s="134">
        <f t="shared" si="27"/>
        <v>3.292740988823286E-2</v>
      </c>
      <c r="DD53">
        <f t="shared" si="28"/>
        <v>1.7801828420114223</v>
      </c>
      <c r="DF53" t="e">
        <f t="shared" si="29"/>
        <v>#DIV/0!</v>
      </c>
      <c r="DG53" t="e">
        <f t="shared" si="30"/>
        <v>#DIV/0!</v>
      </c>
      <c r="DH53" t="e">
        <f t="shared" si="31"/>
        <v>#DIV/0!</v>
      </c>
      <c r="DI53" t="e">
        <f t="shared" si="32"/>
        <v>#DIV/0!</v>
      </c>
      <c r="DJ53" t="e">
        <f t="shared" si="33"/>
        <v>#DIV/0!</v>
      </c>
      <c r="DK53" t="e">
        <f t="shared" si="34"/>
        <v>#DIV/0!</v>
      </c>
      <c r="DL53" t="e">
        <f t="shared" si="35"/>
        <v>#DIV/0!</v>
      </c>
      <c r="DM53" t="e">
        <f t="shared" si="36"/>
        <v>#DIV/0!</v>
      </c>
      <c r="DN53">
        <f t="shared" si="37"/>
        <v>179395.00831946675</v>
      </c>
      <c r="DO53">
        <f t="shared" si="38"/>
        <v>178146.93200064971</v>
      </c>
      <c r="DP53">
        <f t="shared" si="39"/>
        <v>165968.7329566227</v>
      </c>
      <c r="DQ53">
        <f t="shared" si="40"/>
        <v>182136.84021390276</v>
      </c>
      <c r="DR53">
        <f t="shared" si="41"/>
        <v>181961.55741744975</v>
      </c>
      <c r="DS53">
        <f t="shared" si="42"/>
        <v>193832.21432761921</v>
      </c>
      <c r="DT53">
        <f t="shared" si="43"/>
        <v>177411.31428721946</v>
      </c>
      <c r="DU53">
        <f t="shared" si="44"/>
        <v>197025.07645260269</v>
      </c>
      <c r="DV53">
        <f t="shared" si="45"/>
        <v>196970.31569027214</v>
      </c>
      <c r="DW53">
        <f t="shared" si="46"/>
        <v>211232.4253917202</v>
      </c>
      <c r="DX53">
        <f t="shared" si="47"/>
        <v>215261.63274823775</v>
      </c>
      <c r="DY53">
        <f t="shared" si="48"/>
        <v>221882.5858012432</v>
      </c>
      <c r="DZ53">
        <f t="shared" si="49"/>
        <v>219982.89230429963</v>
      </c>
      <c r="EA53">
        <f t="shared" si="50"/>
        <v>182388.40504185166</v>
      </c>
      <c r="EB53">
        <f t="shared" si="51"/>
        <v>205010.89324614836</v>
      </c>
      <c r="EC53">
        <f t="shared" si="52"/>
        <v>252254.99024463759</v>
      </c>
      <c r="ED53" t="e">
        <f t="shared" si="72"/>
        <v>#DIV/0!</v>
      </c>
    </row>
    <row r="54" spans="1:134" x14ac:dyDescent="0.25">
      <c r="A54" s="115" t="s">
        <v>78</v>
      </c>
      <c r="B54" s="86">
        <v>799.82999999998719</v>
      </c>
      <c r="C54" s="86">
        <v>16</v>
      </c>
      <c r="D54" s="86">
        <v>118.69904099999999</v>
      </c>
      <c r="E54" s="88">
        <v>286.13999999999214</v>
      </c>
      <c r="F54" s="86">
        <v>4</v>
      </c>
      <c r="G54" s="86">
        <v>41.946064999999997</v>
      </c>
      <c r="H54" s="86">
        <v>674.93000000000575</v>
      </c>
      <c r="I54" s="86">
        <v>10</v>
      </c>
      <c r="J54" s="86">
        <v>94.989384000000001</v>
      </c>
      <c r="K54" s="87">
        <v>509.16000000000531</v>
      </c>
      <c r="L54" s="86">
        <v>6</v>
      </c>
      <c r="M54" s="86">
        <v>71.804260999999997</v>
      </c>
      <c r="N54" s="86">
        <v>544.70000000000073</v>
      </c>
      <c r="O54" s="86">
        <v>8</v>
      </c>
      <c r="P54" s="89">
        <v>79.434979999999996</v>
      </c>
      <c r="Q54" s="86">
        <v>556.61999999999898</v>
      </c>
      <c r="R54" s="86">
        <v>7</v>
      </c>
      <c r="S54" s="86">
        <v>79.399507</v>
      </c>
      <c r="T54" s="86">
        <v>535.65999999999622</v>
      </c>
      <c r="U54" s="86">
        <v>9</v>
      </c>
      <c r="V54" s="90">
        <v>78.755432029999966</v>
      </c>
      <c r="W54" s="89">
        <v>483.38000000000466</v>
      </c>
      <c r="X54" s="86">
        <v>9</v>
      </c>
      <c r="Y54" s="86">
        <v>69.961462970000028</v>
      </c>
      <c r="Z54" s="86">
        <v>579.90000000000146</v>
      </c>
      <c r="AA54" s="86">
        <v>9</v>
      </c>
      <c r="AB54" s="86">
        <v>90167114</v>
      </c>
      <c r="AC54" s="86">
        <v>620.02999999998792</v>
      </c>
      <c r="AD54" s="86">
        <v>12</v>
      </c>
      <c r="AE54" s="86">
        <v>107215611</v>
      </c>
      <c r="AF54" s="86">
        <v>18.000000000001819</v>
      </c>
      <c r="AG54" s="86">
        <v>1</v>
      </c>
      <c r="AH54" s="86">
        <v>8356917</v>
      </c>
      <c r="AI54" s="43">
        <v>160.4700000000048</v>
      </c>
      <c r="AJ54" s="44">
        <v>4</v>
      </c>
      <c r="AK54" s="44">
        <v>31444440</v>
      </c>
      <c r="AL54" s="45">
        <v>208.85999999999513</v>
      </c>
      <c r="AM54" s="45">
        <v>4</v>
      </c>
      <c r="AN54" s="45">
        <v>37596787</v>
      </c>
      <c r="AO54" s="37">
        <v>0</v>
      </c>
      <c r="AP54">
        <v>0</v>
      </c>
      <c r="AQ54">
        <v>0</v>
      </c>
      <c r="AU54">
        <v>0</v>
      </c>
      <c r="AV54">
        <v>0</v>
      </c>
      <c r="AW54">
        <v>0</v>
      </c>
      <c r="AX54" s="33"/>
      <c r="AY54" s="33"/>
      <c r="AZ54" s="33"/>
      <c r="BA54" s="33">
        <v>0</v>
      </c>
      <c r="BB54" s="33">
        <v>0</v>
      </c>
      <c r="BC54" s="33">
        <v>0</v>
      </c>
      <c r="BD54" s="52">
        <v>0</v>
      </c>
      <c r="BE54" s="52">
        <v>0</v>
      </c>
      <c r="BF54" s="52">
        <v>0</v>
      </c>
      <c r="BG54" s="35">
        <v>0</v>
      </c>
      <c r="BH54" s="33">
        <v>0</v>
      </c>
      <c r="BI54" s="35">
        <v>0</v>
      </c>
      <c r="BJ54" s="36"/>
      <c r="BK54" s="36"/>
      <c r="BL54" s="36"/>
      <c r="BM54" s="33"/>
      <c r="BN54" s="33"/>
      <c r="BO54" s="33"/>
      <c r="BP54" s="33"/>
      <c r="BQ54" s="33"/>
      <c r="BR54" s="33"/>
      <c r="BS54" s="37"/>
      <c r="BV54">
        <v>0</v>
      </c>
      <c r="BW54">
        <v>0</v>
      </c>
      <c r="BX54">
        <v>0</v>
      </c>
      <c r="BY54" s="120"/>
      <c r="BZ54" s="120"/>
      <c r="CA54" s="120">
        <f t="shared" si="130"/>
        <v>118699041</v>
      </c>
      <c r="CB54" s="127">
        <f t="shared" si="131"/>
        <v>41946065</v>
      </c>
      <c r="CC54" s="127">
        <f t="shared" si="132"/>
        <v>94989384</v>
      </c>
      <c r="CD54" s="127">
        <f t="shared" si="133"/>
        <v>71804261</v>
      </c>
      <c r="CE54" s="127">
        <f t="shared" si="134"/>
        <v>79434980</v>
      </c>
      <c r="CF54" s="127">
        <f t="shared" si="135"/>
        <v>79399507</v>
      </c>
      <c r="CG54" s="127">
        <f t="shared" si="136"/>
        <v>78755432.029999971</v>
      </c>
      <c r="CH54" s="127">
        <f t="shared" si="137"/>
        <v>69961462.970000029</v>
      </c>
      <c r="CI54" s="120">
        <f t="shared" ref="CI54" si="922">AB54</f>
        <v>90167114</v>
      </c>
      <c r="CJ54" s="120">
        <f t="shared" ref="CJ54" si="923">AE54</f>
        <v>107215611</v>
      </c>
      <c r="CK54" s="120">
        <f t="shared" si="831"/>
        <v>8356917</v>
      </c>
      <c r="CL54" s="120">
        <f t="shared" ref="CL54" si="924">AK54</f>
        <v>31444440</v>
      </c>
      <c r="CM54" s="120">
        <f t="shared" ref="CM54" si="925">AN54</f>
        <v>37596787</v>
      </c>
      <c r="CN54" s="120">
        <f t="shared" ref="CN54" si="926">AQ54</f>
        <v>0</v>
      </c>
      <c r="CO54" s="120">
        <f t="shared" ref="CO54:CO56" si="927">AT54</f>
        <v>0</v>
      </c>
      <c r="CP54" s="120">
        <f t="shared" ref="CP54" si="928">AW54</f>
        <v>0</v>
      </c>
      <c r="CQ54" s="120">
        <f t="shared" ref="CQ54" si="929">AZ54</f>
        <v>0</v>
      </c>
      <c r="CR54" s="120">
        <f t="shared" ref="CR54" si="930">BC54</f>
        <v>0</v>
      </c>
      <c r="CS54" s="120">
        <f t="shared" ref="CS54" si="931">BF54</f>
        <v>0</v>
      </c>
      <c r="CT54" s="120">
        <f t="shared" ref="CT54" si="932">BI54</f>
        <v>0</v>
      </c>
      <c r="CU54" s="120">
        <f t="shared" ref="CU54" si="933">BL54</f>
        <v>0</v>
      </c>
      <c r="CV54" s="120">
        <f t="shared" ref="CV54" si="934">BO54</f>
        <v>0</v>
      </c>
      <c r="CW54" s="120">
        <f t="shared" ref="CW54" si="935">BR54</f>
        <v>0</v>
      </c>
      <c r="CX54" s="120">
        <f t="shared" ref="CX54" si="936">BU54</f>
        <v>0</v>
      </c>
      <c r="CY54">
        <f t="shared" ref="CY54" si="937">BX54</f>
        <v>0</v>
      </c>
      <c r="CZ54" s="120">
        <f t="shared" si="767"/>
        <v>791071961</v>
      </c>
      <c r="DA54" s="120">
        <f t="shared" si="578"/>
        <v>0</v>
      </c>
      <c r="DB54" s="134">
        <f t="shared" si="26"/>
        <v>1.4278374534356091E-2</v>
      </c>
      <c r="DC54" s="134">
        <f t="shared" si="27"/>
        <v>0</v>
      </c>
      <c r="DD54">
        <f t="shared" si="28"/>
        <v>0</v>
      </c>
      <c r="DF54">
        <f t="shared" si="29"/>
        <v>146592.80422171368</v>
      </c>
      <c r="DG54">
        <f t="shared" si="30"/>
        <v>140739.60855199679</v>
      </c>
      <c r="DH54">
        <f t="shared" si="31"/>
        <v>141024.94500746179</v>
      </c>
      <c r="DI54">
        <f t="shared" si="32"/>
        <v>145832.53166880831</v>
      </c>
      <c r="DJ54">
        <f t="shared" si="33"/>
        <v>142645.80324099053</v>
      </c>
      <c r="DK54">
        <f t="shared" si="34"/>
        <v>147025.03832655141</v>
      </c>
      <c r="DL54">
        <f t="shared" si="35"/>
        <v>144733.88011502204</v>
      </c>
      <c r="DM54">
        <f t="shared" si="36"/>
        <v>155487.34954302426</v>
      </c>
      <c r="DN54">
        <f t="shared" si="37"/>
        <v>172920.03774011272</v>
      </c>
      <c r="DO54">
        <f t="shared" si="38"/>
        <v>464273.16666661977</v>
      </c>
      <c r="DP54">
        <f t="shared" si="39"/>
        <v>195952.14058701973</v>
      </c>
      <c r="DQ54">
        <f t="shared" si="40"/>
        <v>180009.51354975044</v>
      </c>
      <c r="DR54" t="e">
        <f t="shared" si="41"/>
        <v>#DIV/0!</v>
      </c>
      <c r="DS54" t="e">
        <f t="shared" si="42"/>
        <v>#DIV/0!</v>
      </c>
      <c r="DT54" t="e">
        <f t="shared" si="43"/>
        <v>#DIV/0!</v>
      </c>
      <c r="DU54" t="e">
        <f t="shared" si="44"/>
        <v>#DIV/0!</v>
      </c>
      <c r="DV54" t="e">
        <f t="shared" si="45"/>
        <v>#DIV/0!</v>
      </c>
      <c r="DW54" t="e">
        <f t="shared" si="46"/>
        <v>#DIV/0!</v>
      </c>
      <c r="DX54" t="e">
        <f t="shared" si="47"/>
        <v>#DIV/0!</v>
      </c>
      <c r="DY54" t="e">
        <f t="shared" si="48"/>
        <v>#DIV/0!</v>
      </c>
      <c r="DZ54" t="e">
        <f t="shared" si="49"/>
        <v>#DIV/0!</v>
      </c>
      <c r="EA54" t="e">
        <f t="shared" si="50"/>
        <v>#DIV/0!</v>
      </c>
      <c r="EB54" t="e">
        <f t="shared" si="51"/>
        <v>#DIV/0!</v>
      </c>
      <c r="EC54" t="e">
        <f t="shared" si="52"/>
        <v>#DIV/0!</v>
      </c>
      <c r="ED54" t="e">
        <f t="shared" si="72"/>
        <v>#DIV/0!</v>
      </c>
    </row>
    <row r="55" spans="1:134" x14ac:dyDescent="0.25">
      <c r="A55" s="112" t="s">
        <v>79</v>
      </c>
      <c r="B55" s="46">
        <v>48.05000000000004</v>
      </c>
      <c r="C55" s="46">
        <v>1</v>
      </c>
      <c r="D55" s="46">
        <v>5.0452500000000002</v>
      </c>
      <c r="E55" s="46"/>
      <c r="F55" s="46"/>
      <c r="G55" s="46"/>
      <c r="H55" s="46">
        <v>207.04999999999902</v>
      </c>
      <c r="I55" s="46">
        <v>3</v>
      </c>
      <c r="J55" s="46">
        <v>21.792400000000001</v>
      </c>
      <c r="K55" s="47">
        <v>264.15000000000077</v>
      </c>
      <c r="L55" s="46">
        <v>3</v>
      </c>
      <c r="M55" s="46">
        <v>28.363849999999999</v>
      </c>
      <c r="N55" s="46">
        <v>170.75000000000023</v>
      </c>
      <c r="O55" s="46">
        <v>3</v>
      </c>
      <c r="P55" s="49">
        <v>18.184950000000001</v>
      </c>
      <c r="Q55" s="46">
        <v>220.09000000000094</v>
      </c>
      <c r="R55" s="46">
        <v>4</v>
      </c>
      <c r="S55" s="46">
        <v>25.211122</v>
      </c>
      <c r="T55" s="46">
        <v>161.14999999999964</v>
      </c>
      <c r="U55" s="46">
        <v>3</v>
      </c>
      <c r="V55" s="50">
        <v>17.774574999999999</v>
      </c>
      <c r="W55" s="49">
        <v>627.96999999999889</v>
      </c>
      <c r="X55" s="46">
        <v>9</v>
      </c>
      <c r="Y55" s="46">
        <v>68.796734999999998</v>
      </c>
      <c r="Z55" s="46">
        <v>1139.7200000000009</v>
      </c>
      <c r="AA55" s="46">
        <v>18</v>
      </c>
      <c r="AB55" s="46">
        <v>134064070</v>
      </c>
      <c r="AC55" s="46">
        <v>1220.9400000000087</v>
      </c>
      <c r="AD55" s="46">
        <v>21</v>
      </c>
      <c r="AE55" s="46">
        <v>140597763</v>
      </c>
      <c r="AF55" s="46">
        <v>1156.9999999999818</v>
      </c>
      <c r="AG55" s="46">
        <v>18</v>
      </c>
      <c r="AH55" s="46">
        <v>136306775</v>
      </c>
      <c r="AI55" s="43">
        <v>1854.1399999999976</v>
      </c>
      <c r="AJ55" s="44">
        <v>30</v>
      </c>
      <c r="AK55" s="44">
        <v>222897610</v>
      </c>
      <c r="AL55" s="45">
        <v>1354.0500000000247</v>
      </c>
      <c r="AM55" s="45">
        <v>21</v>
      </c>
      <c r="AN55" s="45">
        <v>168404698</v>
      </c>
      <c r="AO55" s="37">
        <v>300.54999999998654</v>
      </c>
      <c r="AP55">
        <v>5</v>
      </c>
      <c r="AQ55">
        <v>38036327</v>
      </c>
      <c r="AR55">
        <v>362.80000000001201</v>
      </c>
      <c r="AS55">
        <v>5</v>
      </c>
      <c r="AT55">
        <v>46263075</v>
      </c>
      <c r="AU55">
        <v>1013.9499999999771</v>
      </c>
      <c r="AV55">
        <v>13</v>
      </c>
      <c r="AW55">
        <v>128428125</v>
      </c>
      <c r="AX55" s="33">
        <v>369.05000000000655</v>
      </c>
      <c r="AY55" s="33">
        <v>7</v>
      </c>
      <c r="AZ55" s="33">
        <v>49457120</v>
      </c>
      <c r="BA55" s="33">
        <v>264.40000000001237</v>
      </c>
      <c r="BB55" s="33">
        <v>5</v>
      </c>
      <c r="BC55" s="33">
        <v>35305650</v>
      </c>
      <c r="BD55" s="34">
        <v>815.99999999998181</v>
      </c>
      <c r="BE55" s="34">
        <v>12</v>
      </c>
      <c r="BF55" s="34">
        <v>106524441</v>
      </c>
      <c r="BG55" s="35">
        <v>530.84999999999309</v>
      </c>
      <c r="BH55" s="33">
        <v>8</v>
      </c>
      <c r="BI55" s="35">
        <v>69961790</v>
      </c>
      <c r="BJ55" s="36">
        <v>324.10000000002401</v>
      </c>
      <c r="BK55" s="36">
        <v>4</v>
      </c>
      <c r="BL55" s="36">
        <v>42580685</v>
      </c>
      <c r="BM55" s="33">
        <v>793.92000000000189</v>
      </c>
      <c r="BN55" s="33">
        <v>12</v>
      </c>
      <c r="BO55" s="33">
        <v>105702327</v>
      </c>
      <c r="BP55" s="33">
        <v>698.10999999999694</v>
      </c>
      <c r="BQ55" s="33">
        <v>10</v>
      </c>
      <c r="BR55" s="33">
        <v>97497629.400000095</v>
      </c>
      <c r="BS55" s="37">
        <v>71.999999999989086</v>
      </c>
      <c r="BT55">
        <v>1</v>
      </c>
      <c r="BU55">
        <v>12945644</v>
      </c>
      <c r="BV55">
        <v>329.94000000001506</v>
      </c>
      <c r="BW55">
        <v>5</v>
      </c>
      <c r="BX55">
        <v>45995366</v>
      </c>
      <c r="BY55" s="120"/>
      <c r="BZ55" s="120"/>
      <c r="CA55" s="120">
        <f t="shared" si="130"/>
        <v>5045250</v>
      </c>
      <c r="CB55" s="127">
        <f t="shared" si="131"/>
        <v>0</v>
      </c>
      <c r="CC55" s="127">
        <f t="shared" si="132"/>
        <v>21792400</v>
      </c>
      <c r="CD55" s="127">
        <f t="shared" si="133"/>
        <v>28363850</v>
      </c>
      <c r="CE55" s="127">
        <f t="shared" si="134"/>
        <v>18184950</v>
      </c>
      <c r="CF55" s="127">
        <f t="shared" si="135"/>
        <v>25211122</v>
      </c>
      <c r="CG55" s="127">
        <f t="shared" si="136"/>
        <v>17774575</v>
      </c>
      <c r="CH55" s="127">
        <f t="shared" si="137"/>
        <v>68796735</v>
      </c>
      <c r="CI55" s="120">
        <f t="shared" ref="CI55" si="938">AB55</f>
        <v>134064070</v>
      </c>
      <c r="CJ55" s="120">
        <f t="shared" ref="CJ55" si="939">AE55</f>
        <v>140597763</v>
      </c>
      <c r="CK55" s="120">
        <f t="shared" si="831"/>
        <v>136306775</v>
      </c>
      <c r="CL55" s="120">
        <f t="shared" ref="CL55" si="940">AK55</f>
        <v>222897610</v>
      </c>
      <c r="CM55" s="120">
        <f t="shared" ref="CM55" si="941">AN55</f>
        <v>168404698</v>
      </c>
      <c r="CN55" s="120">
        <f t="shared" ref="CN55" si="942">AQ55</f>
        <v>38036327</v>
      </c>
      <c r="CO55" s="120">
        <f t="shared" si="927"/>
        <v>46263075</v>
      </c>
      <c r="CP55" s="120">
        <f t="shared" ref="CP55" si="943">AW55</f>
        <v>128428125</v>
      </c>
      <c r="CQ55" s="120">
        <f t="shared" ref="CQ55" si="944">AZ55</f>
        <v>49457120</v>
      </c>
      <c r="CR55" s="120">
        <f t="shared" ref="CR55" si="945">BC55</f>
        <v>35305650</v>
      </c>
      <c r="CS55" s="120">
        <f t="shared" ref="CS55" si="946">BF55</f>
        <v>106524441</v>
      </c>
      <c r="CT55" s="120">
        <f t="shared" ref="CT55" si="947">BI55</f>
        <v>69961790</v>
      </c>
      <c r="CU55" s="120">
        <f t="shared" ref="CU55" si="948">BL55</f>
        <v>42580685</v>
      </c>
      <c r="CV55" s="120">
        <f t="shared" ref="CV55" si="949">BO55</f>
        <v>105702327</v>
      </c>
      <c r="CW55" s="120">
        <f t="shared" ref="CW55" si="950">BR55</f>
        <v>97497629.400000095</v>
      </c>
      <c r="CX55" s="120">
        <f t="shared" ref="CX55" si="951">BU55</f>
        <v>12945644</v>
      </c>
      <c r="CY55">
        <f t="shared" ref="CY55" si="952">BX55</f>
        <v>45995366</v>
      </c>
      <c r="CZ55" s="120">
        <f t="shared" si="767"/>
        <v>982394548</v>
      </c>
      <c r="DA55" s="120">
        <f t="shared" si="578"/>
        <v>778698179.4000001</v>
      </c>
      <c r="DB55" s="134">
        <f t="shared" si="26"/>
        <v>1.773163250423113E-2</v>
      </c>
      <c r="DC55" s="134">
        <f t="shared" si="27"/>
        <v>2.0564086321289556E-2</v>
      </c>
      <c r="DD55">
        <f t="shared" si="28"/>
        <v>0.79265319721623706</v>
      </c>
      <c r="DF55" t="e">
        <f t="shared" si="29"/>
        <v>#DIV/0!</v>
      </c>
      <c r="DG55">
        <f t="shared" si="30"/>
        <v>105251.87152861677</v>
      </c>
      <c r="DH55">
        <f t="shared" si="31"/>
        <v>107377.81563505552</v>
      </c>
      <c r="DI55">
        <f t="shared" si="32"/>
        <v>106500.43923865286</v>
      </c>
      <c r="DJ55">
        <f t="shared" si="33"/>
        <v>114549.14807578668</v>
      </c>
      <c r="DK55">
        <f t="shared" si="34"/>
        <v>110298.3245423521</v>
      </c>
      <c r="DL55">
        <f t="shared" si="35"/>
        <v>109554.1745624793</v>
      </c>
      <c r="DM55">
        <f t="shared" si="36"/>
        <v>117628.95272523066</v>
      </c>
      <c r="DN55">
        <f t="shared" si="37"/>
        <v>115155.34178583632</v>
      </c>
      <c r="DO55">
        <f t="shared" si="38"/>
        <v>117810.52290406408</v>
      </c>
      <c r="DP55">
        <f t="shared" si="39"/>
        <v>120216.1702999775</v>
      </c>
      <c r="DQ55">
        <f t="shared" si="40"/>
        <v>124371.10741848301</v>
      </c>
      <c r="DR55">
        <f t="shared" si="41"/>
        <v>126555.73781401332</v>
      </c>
      <c r="DS55">
        <f t="shared" si="42"/>
        <v>127516.74476295058</v>
      </c>
      <c r="DT55">
        <f t="shared" si="43"/>
        <v>126661.2012426677</v>
      </c>
      <c r="DU55">
        <f t="shared" si="44"/>
        <v>134011.97669692215</v>
      </c>
      <c r="DV55">
        <f t="shared" si="45"/>
        <v>133531.20272314051</v>
      </c>
      <c r="DW55">
        <f t="shared" si="46"/>
        <v>130544.65808823821</v>
      </c>
      <c r="DX55">
        <f t="shared" si="47"/>
        <v>131792.01280964664</v>
      </c>
      <c r="DY55">
        <f t="shared" si="48"/>
        <v>131381.31749459071</v>
      </c>
      <c r="DZ55">
        <f t="shared" si="49"/>
        <v>133139.77100967319</v>
      </c>
      <c r="EA55">
        <f t="shared" si="50"/>
        <v>139659.40811620021</v>
      </c>
      <c r="EB55">
        <f t="shared" si="51"/>
        <v>179800.61111113837</v>
      </c>
      <c r="EC55">
        <f t="shared" si="52"/>
        <v>139405.24337757743</v>
      </c>
      <c r="ED55" t="e">
        <f t="shared" si="72"/>
        <v>#DIV/0!</v>
      </c>
    </row>
    <row r="56" spans="1:134" x14ac:dyDescent="0.25">
      <c r="A56" s="112" t="s">
        <v>80</v>
      </c>
      <c r="B56" s="46">
        <v>0</v>
      </c>
      <c r="C56" s="46">
        <v>0</v>
      </c>
      <c r="D56" s="46">
        <v>0</v>
      </c>
      <c r="E56" s="46"/>
      <c r="F56" s="46"/>
      <c r="G56" s="46"/>
      <c r="H56" s="46">
        <v>38.30000000000291</v>
      </c>
      <c r="I56" s="46">
        <v>2</v>
      </c>
      <c r="J56" s="46">
        <v>30.479299999999999</v>
      </c>
      <c r="K56" s="47">
        <v>263.39999999999418</v>
      </c>
      <c r="L56" s="46">
        <v>4</v>
      </c>
      <c r="M56" s="46">
        <v>101.08602</v>
      </c>
      <c r="N56" s="46">
        <v>656.56999999999243</v>
      </c>
      <c r="O56" s="46">
        <v>4</v>
      </c>
      <c r="P56" s="49">
        <v>103.2599</v>
      </c>
      <c r="Q56" s="46">
        <v>207.5</v>
      </c>
      <c r="R56" s="46">
        <v>4</v>
      </c>
      <c r="S56" s="46">
        <v>59.091299999999997</v>
      </c>
      <c r="T56" s="46">
        <v>263.10000000000582</v>
      </c>
      <c r="U56" s="46">
        <v>4</v>
      </c>
      <c r="V56" s="50">
        <v>65.728200000000001</v>
      </c>
      <c r="W56" s="49">
        <v>101.5</v>
      </c>
      <c r="X56" s="46">
        <v>1</v>
      </c>
      <c r="Y56" s="46">
        <v>51.603999999999999</v>
      </c>
      <c r="Z56" s="46">
        <v>320.10000000000582</v>
      </c>
      <c r="AA56" s="46">
        <v>5</v>
      </c>
      <c r="AB56" s="46">
        <v>78682500</v>
      </c>
      <c r="AC56" s="46">
        <v>1043.8999999999942</v>
      </c>
      <c r="AD56" s="46">
        <v>11</v>
      </c>
      <c r="AE56" s="46">
        <v>286576650</v>
      </c>
      <c r="AF56" s="46">
        <v>378.40000000000873</v>
      </c>
      <c r="AG56" s="46">
        <v>5</v>
      </c>
      <c r="AH56" s="46">
        <v>92801270</v>
      </c>
      <c r="AI56" s="43">
        <v>225</v>
      </c>
      <c r="AJ56" s="44">
        <v>3</v>
      </c>
      <c r="AK56" s="44">
        <v>40872700</v>
      </c>
      <c r="AL56" s="45">
        <v>326.0199999999968</v>
      </c>
      <c r="AM56" s="45">
        <v>6</v>
      </c>
      <c r="AN56" s="45">
        <v>183279659.28999996</v>
      </c>
      <c r="AO56" s="37">
        <v>124.79999999999927</v>
      </c>
      <c r="AP56">
        <v>1</v>
      </c>
      <c r="AQ56">
        <v>73797552.329990149</v>
      </c>
      <c r="AR56">
        <v>48.900000000001455</v>
      </c>
      <c r="AS56">
        <v>1</v>
      </c>
      <c r="AT56">
        <v>107387626.13000989</v>
      </c>
      <c r="AU56">
        <v>249.19999999999709</v>
      </c>
      <c r="AV56">
        <v>3</v>
      </c>
      <c r="AW56">
        <v>117963918.26999998</v>
      </c>
      <c r="AX56" s="33"/>
      <c r="AY56" s="33"/>
      <c r="AZ56" s="33"/>
      <c r="BA56" s="33">
        <v>0</v>
      </c>
      <c r="BB56" s="33">
        <v>0</v>
      </c>
      <c r="BC56" s="33">
        <v>0</v>
      </c>
      <c r="BD56" s="52">
        <v>0</v>
      </c>
      <c r="BE56" s="52">
        <v>0</v>
      </c>
      <c r="BF56" s="52">
        <v>0</v>
      </c>
      <c r="BG56" s="35">
        <v>0</v>
      </c>
      <c r="BH56" s="33">
        <v>0</v>
      </c>
      <c r="BI56" s="35">
        <v>0</v>
      </c>
      <c r="BJ56" s="36">
        <v>63.900000000001455</v>
      </c>
      <c r="BK56" s="36">
        <v>1</v>
      </c>
      <c r="BL56" s="36">
        <v>14789000</v>
      </c>
      <c r="BM56" s="33">
        <v>218.50000000000182</v>
      </c>
      <c r="BN56" s="33">
        <v>4</v>
      </c>
      <c r="BO56" s="33">
        <v>50180300</v>
      </c>
      <c r="BP56" s="33">
        <v>205.40000000000146</v>
      </c>
      <c r="BQ56" s="33">
        <v>2</v>
      </c>
      <c r="BR56" s="33">
        <v>56595500</v>
      </c>
      <c r="BS56" s="37"/>
      <c r="BV56">
        <v>0</v>
      </c>
      <c r="BW56">
        <v>0</v>
      </c>
      <c r="BX56">
        <v>0</v>
      </c>
      <c r="BY56" s="120"/>
      <c r="BZ56" s="120"/>
      <c r="CA56" s="120">
        <f t="shared" si="130"/>
        <v>0</v>
      </c>
      <c r="CB56" s="127">
        <f t="shared" si="131"/>
        <v>0</v>
      </c>
      <c r="CC56" s="127">
        <f t="shared" si="132"/>
        <v>30479300</v>
      </c>
      <c r="CD56" s="127">
        <f t="shared" si="133"/>
        <v>101086020</v>
      </c>
      <c r="CE56" s="127">
        <f t="shared" si="134"/>
        <v>103259900</v>
      </c>
      <c r="CF56" s="127">
        <f t="shared" si="135"/>
        <v>59091300</v>
      </c>
      <c r="CG56" s="127">
        <f t="shared" si="136"/>
        <v>65728200</v>
      </c>
      <c r="CH56" s="127">
        <f t="shared" si="137"/>
        <v>51604000</v>
      </c>
      <c r="CI56" s="120">
        <f t="shared" ref="CI56" si="953">AB56</f>
        <v>78682500</v>
      </c>
      <c r="CJ56" s="120">
        <f t="shared" ref="CJ56" si="954">AE56</f>
        <v>286576650</v>
      </c>
      <c r="CK56" s="120">
        <f t="shared" si="831"/>
        <v>92801270</v>
      </c>
      <c r="CL56" s="120">
        <f t="shared" ref="CL56" si="955">AK56</f>
        <v>40872700</v>
      </c>
      <c r="CM56" s="120">
        <f t="shared" ref="CM56" si="956">AN56</f>
        <v>183279659.28999996</v>
      </c>
      <c r="CN56" s="120">
        <f t="shared" ref="CN56" si="957">AQ56</f>
        <v>73797552.329990149</v>
      </c>
      <c r="CO56" s="120">
        <f t="shared" si="927"/>
        <v>107387626.13000989</v>
      </c>
      <c r="CP56" s="120">
        <f t="shared" ref="CP56" si="958">AW56</f>
        <v>117963918.26999998</v>
      </c>
      <c r="CQ56" s="120">
        <f t="shared" ref="CQ56" si="959">AZ56</f>
        <v>0</v>
      </c>
      <c r="CR56" s="120">
        <f t="shared" ref="CR56" si="960">BC56</f>
        <v>0</v>
      </c>
      <c r="CS56" s="120">
        <f t="shared" ref="CS56" si="961">BF56</f>
        <v>0</v>
      </c>
      <c r="CT56" s="120">
        <f t="shared" ref="CT56" si="962">BI56</f>
        <v>0</v>
      </c>
      <c r="CU56" s="120">
        <f t="shared" ref="CU56" si="963">BL56</f>
        <v>14789000</v>
      </c>
      <c r="CV56" s="120">
        <f t="shared" ref="CV56" si="964">BO56</f>
        <v>50180300</v>
      </c>
      <c r="CW56" s="120">
        <f t="shared" ref="CW56" si="965">BR56</f>
        <v>56595500</v>
      </c>
      <c r="CX56" s="120">
        <f t="shared" ref="CX56" si="966">BU56</f>
        <v>0</v>
      </c>
      <c r="CY56">
        <f t="shared" ref="CY56" si="967">BX56</f>
        <v>0</v>
      </c>
      <c r="CZ56" s="120">
        <f t="shared" si="767"/>
        <v>1093461499.29</v>
      </c>
      <c r="DA56" s="120">
        <f t="shared" si="578"/>
        <v>420713896.73000002</v>
      </c>
      <c r="DB56" s="134">
        <f t="shared" si="26"/>
        <v>1.9736324374365184E-2</v>
      </c>
      <c r="DC56" s="134">
        <f t="shared" si="27"/>
        <v>1.1110334039291089E-2</v>
      </c>
      <c r="DD56">
        <f t="shared" si="28"/>
        <v>0.38475419299460978</v>
      </c>
      <c r="DF56" t="e">
        <f t="shared" si="29"/>
        <v>#DIV/0!</v>
      </c>
      <c r="DG56">
        <f t="shared" si="30"/>
        <v>795804.17754563142</v>
      </c>
      <c r="DH56">
        <f t="shared" si="31"/>
        <v>383773.80410023627</v>
      </c>
      <c r="DI56">
        <f t="shared" si="32"/>
        <v>157271.73035624714</v>
      </c>
      <c r="DJ56">
        <f t="shared" si="33"/>
        <v>284777.34939759038</v>
      </c>
      <c r="DK56">
        <f t="shared" si="34"/>
        <v>249822.12086658512</v>
      </c>
      <c r="DL56">
        <f t="shared" si="35"/>
        <v>508413.79310344829</v>
      </c>
      <c r="DM56">
        <f t="shared" si="36"/>
        <v>245805.99812558127</v>
      </c>
      <c r="DN56">
        <f t="shared" si="37"/>
        <v>274525.00239486696</v>
      </c>
      <c r="DO56">
        <f t="shared" si="38"/>
        <v>245246.48520084002</v>
      </c>
      <c r="DP56">
        <f t="shared" si="39"/>
        <v>181656.44444444444</v>
      </c>
      <c r="DQ56">
        <f t="shared" si="40"/>
        <v>562173.05468990176</v>
      </c>
      <c r="DR56">
        <f t="shared" si="41"/>
        <v>591326.54110569379</v>
      </c>
      <c r="DS56">
        <f t="shared" si="42"/>
        <v>2196065.9740287666</v>
      </c>
      <c r="DT56">
        <f t="shared" si="43"/>
        <v>473370.458547357</v>
      </c>
      <c r="DU56" t="e">
        <f t="shared" si="44"/>
        <v>#DIV/0!</v>
      </c>
      <c r="DV56" t="e">
        <f t="shared" si="45"/>
        <v>#DIV/0!</v>
      </c>
      <c r="DW56" t="e">
        <f t="shared" si="46"/>
        <v>#DIV/0!</v>
      </c>
      <c r="DX56" t="e">
        <f t="shared" si="47"/>
        <v>#DIV/0!</v>
      </c>
      <c r="DY56">
        <f t="shared" si="48"/>
        <v>231439.74960875843</v>
      </c>
      <c r="DZ56">
        <f t="shared" si="49"/>
        <v>229658.12356979214</v>
      </c>
      <c r="EA56">
        <f t="shared" si="50"/>
        <v>275537.97468354233</v>
      </c>
      <c r="EB56" t="e">
        <f t="shared" si="51"/>
        <v>#DIV/0!</v>
      </c>
      <c r="EC56" t="e">
        <f t="shared" si="52"/>
        <v>#DIV/0!</v>
      </c>
      <c r="ED56" t="e">
        <f t="shared" si="72"/>
        <v>#DIV/0!</v>
      </c>
    </row>
    <row r="57" spans="1:134" x14ac:dyDescent="0.25">
      <c r="A57" s="112" t="s">
        <v>81</v>
      </c>
      <c r="B57" s="46">
        <v>0</v>
      </c>
      <c r="C57" s="46">
        <v>0</v>
      </c>
      <c r="D57" s="46">
        <v>0</v>
      </c>
      <c r="E57" s="46"/>
      <c r="F57" s="46"/>
      <c r="G57" s="46"/>
      <c r="H57" s="46">
        <v>0</v>
      </c>
      <c r="I57" s="46">
        <v>0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46">
        <v>0</v>
      </c>
      <c r="Q57" s="46">
        <v>0</v>
      </c>
      <c r="R57" s="46">
        <v>0</v>
      </c>
      <c r="S57" s="46">
        <v>0</v>
      </c>
      <c r="T57" s="46">
        <v>0</v>
      </c>
      <c r="U57" s="46">
        <v>0</v>
      </c>
      <c r="V57" s="50">
        <v>0</v>
      </c>
      <c r="W57" s="46">
        <v>0</v>
      </c>
      <c r="X57" s="46">
        <v>0</v>
      </c>
      <c r="Y57" s="46">
        <v>0</v>
      </c>
      <c r="Z57" s="46">
        <v>0</v>
      </c>
      <c r="AA57" s="46">
        <v>0</v>
      </c>
      <c r="AB57" s="46">
        <v>0</v>
      </c>
      <c r="AC57" s="46">
        <v>0</v>
      </c>
      <c r="AD57" s="46">
        <v>0</v>
      </c>
      <c r="AE57" s="46">
        <v>0</v>
      </c>
      <c r="AF57" s="46">
        <v>0</v>
      </c>
      <c r="AG57" s="46">
        <v>0</v>
      </c>
      <c r="AH57" s="46">
        <v>0</v>
      </c>
      <c r="AI57" s="43">
        <v>0</v>
      </c>
      <c r="AJ57" s="44">
        <v>0</v>
      </c>
      <c r="AK57" s="44">
        <v>0</v>
      </c>
      <c r="AL57" s="45">
        <v>236.36999999998443</v>
      </c>
      <c r="AM57" s="45">
        <v>5</v>
      </c>
      <c r="AN57" s="45">
        <v>3883169.8000000119</v>
      </c>
      <c r="AO57" s="3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 s="33"/>
      <c r="AY57" s="33"/>
      <c r="AZ57" s="33"/>
      <c r="BA57" s="33">
        <v>0</v>
      </c>
      <c r="BB57" s="33">
        <v>0</v>
      </c>
      <c r="BC57" s="33">
        <v>0</v>
      </c>
      <c r="BD57" s="52">
        <v>0</v>
      </c>
      <c r="BE57" s="52">
        <v>0</v>
      </c>
      <c r="BF57" s="52">
        <v>0</v>
      </c>
      <c r="BG57" s="35">
        <v>0</v>
      </c>
      <c r="BH57" s="33">
        <v>0</v>
      </c>
      <c r="BI57" s="35">
        <v>0</v>
      </c>
      <c r="BJ57" s="36"/>
      <c r="BK57" s="36"/>
      <c r="BL57" s="36"/>
      <c r="BM57" s="33"/>
      <c r="BN57" s="33"/>
      <c r="BO57" s="33"/>
      <c r="BP57" s="33"/>
      <c r="BQ57" s="33"/>
      <c r="BR57" s="33"/>
      <c r="BS57" s="37"/>
      <c r="BV57">
        <v>0</v>
      </c>
      <c r="BW57">
        <v>0</v>
      </c>
      <c r="BX57">
        <v>0</v>
      </c>
      <c r="BY57" s="120"/>
      <c r="BZ57" s="120"/>
      <c r="CA57" s="120">
        <f t="shared" si="130"/>
        <v>0</v>
      </c>
      <c r="CB57" s="127">
        <f t="shared" si="131"/>
        <v>0</v>
      </c>
      <c r="CC57" s="127">
        <f t="shared" si="132"/>
        <v>0</v>
      </c>
      <c r="CD57" s="127">
        <f t="shared" si="133"/>
        <v>0</v>
      </c>
      <c r="CE57" s="127">
        <f t="shared" si="134"/>
        <v>0</v>
      </c>
      <c r="CF57" s="127">
        <f t="shared" si="135"/>
        <v>0</v>
      </c>
      <c r="CG57" s="127">
        <f t="shared" si="136"/>
        <v>0</v>
      </c>
      <c r="CH57" s="127">
        <f t="shared" si="137"/>
        <v>0</v>
      </c>
      <c r="CI57" s="120">
        <f t="shared" ref="CI57" si="968">AB57</f>
        <v>0</v>
      </c>
      <c r="CJ57" s="120">
        <f t="shared" ref="CJ57" si="969">AE57</f>
        <v>0</v>
      </c>
      <c r="CK57" s="120">
        <f t="shared" si="831"/>
        <v>0</v>
      </c>
      <c r="CL57" s="120">
        <f t="shared" ref="CL57" si="970">AK57</f>
        <v>0</v>
      </c>
      <c r="CM57" s="120">
        <f t="shared" ref="CM57" si="971">AN57</f>
        <v>3883169.8000000119</v>
      </c>
      <c r="CN57" s="120">
        <f t="shared" ref="CN57" si="972">AQ57</f>
        <v>0</v>
      </c>
      <c r="CO57" s="120">
        <f t="shared" ref="CO57:CO59" si="973">AT57</f>
        <v>0</v>
      </c>
      <c r="CP57" s="120">
        <f t="shared" ref="CP57" si="974">AW57</f>
        <v>0</v>
      </c>
      <c r="CQ57" s="120">
        <f t="shared" ref="CQ57" si="975">AZ57</f>
        <v>0</v>
      </c>
      <c r="CR57" s="120">
        <f t="shared" ref="CR57" si="976">BC57</f>
        <v>0</v>
      </c>
      <c r="CS57" s="120">
        <f t="shared" ref="CS57" si="977">BF57</f>
        <v>0</v>
      </c>
      <c r="CT57" s="120">
        <f t="shared" ref="CT57" si="978">BI57</f>
        <v>0</v>
      </c>
      <c r="CU57" s="120">
        <f t="shared" ref="CU57" si="979">BL57</f>
        <v>0</v>
      </c>
      <c r="CV57" s="120">
        <f t="shared" ref="CV57" si="980">BO57</f>
        <v>0</v>
      </c>
      <c r="CW57" s="120">
        <f t="shared" ref="CW57" si="981">BR57</f>
        <v>0</v>
      </c>
      <c r="CX57" s="120">
        <f t="shared" ref="CX57" si="982">BU57</f>
        <v>0</v>
      </c>
      <c r="CY57">
        <f t="shared" ref="CY57" si="983">BX57</f>
        <v>0</v>
      </c>
      <c r="CZ57" s="120">
        <f t="shared" si="767"/>
        <v>3883169.8000000119</v>
      </c>
      <c r="DA57" s="120">
        <f t="shared" si="578"/>
        <v>0</v>
      </c>
      <c r="DB57" s="134">
        <f t="shared" si="26"/>
        <v>7.0088886369846698E-5</v>
      </c>
      <c r="DC57" s="134">
        <f t="shared" si="27"/>
        <v>0</v>
      </c>
      <c r="DD57">
        <f t="shared" si="28"/>
        <v>0</v>
      </c>
      <c r="DF57" t="e">
        <f t="shared" si="29"/>
        <v>#DIV/0!</v>
      </c>
      <c r="DG57" t="e">
        <f t="shared" si="30"/>
        <v>#DIV/0!</v>
      </c>
      <c r="DH57" t="e">
        <f t="shared" si="31"/>
        <v>#DIV/0!</v>
      </c>
      <c r="DI57" t="e">
        <f t="shared" si="32"/>
        <v>#DIV/0!</v>
      </c>
      <c r="DJ57" t="e">
        <f t="shared" si="33"/>
        <v>#DIV/0!</v>
      </c>
      <c r="DK57" t="e">
        <f t="shared" si="34"/>
        <v>#DIV/0!</v>
      </c>
      <c r="DL57" t="e">
        <f t="shared" si="35"/>
        <v>#DIV/0!</v>
      </c>
      <c r="DM57" t="e">
        <f t="shared" si="36"/>
        <v>#DIV/0!</v>
      </c>
      <c r="DN57" t="e">
        <f t="shared" si="37"/>
        <v>#DIV/0!</v>
      </c>
      <c r="DO57" t="e">
        <f t="shared" si="38"/>
        <v>#DIV/0!</v>
      </c>
      <c r="DP57" t="e">
        <f t="shared" si="39"/>
        <v>#DIV/0!</v>
      </c>
      <c r="DQ57">
        <f t="shared" si="40"/>
        <v>16428.353005881745</v>
      </c>
      <c r="DR57" t="e">
        <f t="shared" si="41"/>
        <v>#DIV/0!</v>
      </c>
      <c r="DS57" t="e">
        <f t="shared" si="42"/>
        <v>#DIV/0!</v>
      </c>
      <c r="DT57" t="e">
        <f t="shared" si="43"/>
        <v>#DIV/0!</v>
      </c>
      <c r="DU57" t="e">
        <f t="shared" si="44"/>
        <v>#DIV/0!</v>
      </c>
      <c r="DV57" t="e">
        <f t="shared" si="45"/>
        <v>#DIV/0!</v>
      </c>
      <c r="DW57" t="e">
        <f t="shared" si="46"/>
        <v>#DIV/0!</v>
      </c>
      <c r="DX57" t="e">
        <f t="shared" si="47"/>
        <v>#DIV/0!</v>
      </c>
      <c r="DY57" t="e">
        <f t="shared" si="48"/>
        <v>#DIV/0!</v>
      </c>
      <c r="DZ57" t="e">
        <f t="shared" si="49"/>
        <v>#DIV/0!</v>
      </c>
      <c r="EA57" t="e">
        <f t="shared" si="50"/>
        <v>#DIV/0!</v>
      </c>
      <c r="EB57" t="e">
        <f t="shared" si="51"/>
        <v>#DIV/0!</v>
      </c>
      <c r="EC57" t="e">
        <f t="shared" si="52"/>
        <v>#DIV/0!</v>
      </c>
      <c r="ED57" t="e">
        <f t="shared" si="72"/>
        <v>#DIV/0!</v>
      </c>
    </row>
    <row r="58" spans="1:134" x14ac:dyDescent="0.25">
      <c r="A58" s="112" t="s">
        <v>82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>
        <v>0</v>
      </c>
      <c r="R58" s="46">
        <v>0</v>
      </c>
      <c r="S58" s="46">
        <v>0</v>
      </c>
      <c r="T58" s="46"/>
      <c r="U58" s="46"/>
      <c r="V58" s="50"/>
      <c r="W58" s="46"/>
      <c r="X58" s="46"/>
      <c r="Y58" s="46"/>
      <c r="Z58" s="46">
        <v>252.49999999999983</v>
      </c>
      <c r="AA58" s="46">
        <v>3</v>
      </c>
      <c r="AB58" s="46">
        <v>24640000</v>
      </c>
      <c r="AC58" s="46">
        <v>391.7</v>
      </c>
      <c r="AD58" s="46">
        <v>7</v>
      </c>
      <c r="AE58" s="46">
        <v>37880000</v>
      </c>
      <c r="AF58" s="46">
        <v>412.4000000000035</v>
      </c>
      <c r="AG58" s="46">
        <v>7</v>
      </c>
      <c r="AH58" s="46">
        <v>40700000</v>
      </c>
      <c r="AI58" s="43">
        <v>498.49999999999704</v>
      </c>
      <c r="AJ58" s="44">
        <v>8</v>
      </c>
      <c r="AK58" s="44">
        <v>48999000</v>
      </c>
      <c r="AL58" s="45">
        <v>107.20000000000277</v>
      </c>
      <c r="AM58" s="45">
        <v>2</v>
      </c>
      <c r="AN58" s="45">
        <v>10241000</v>
      </c>
      <c r="AO58" s="37">
        <v>107.59999999999604</v>
      </c>
      <c r="AP58">
        <v>2</v>
      </c>
      <c r="AQ58">
        <v>10450000</v>
      </c>
      <c r="AR58">
        <v>147.10000000000105</v>
      </c>
      <c r="AS58">
        <v>2</v>
      </c>
      <c r="AT58">
        <v>14300000</v>
      </c>
      <c r="AU58">
        <v>120.599999999999</v>
      </c>
      <c r="AV58">
        <v>2</v>
      </c>
      <c r="AW58">
        <v>13100000</v>
      </c>
      <c r="AX58" s="33">
        <v>176.59999999999832</v>
      </c>
      <c r="AY58" s="33">
        <v>3</v>
      </c>
      <c r="AZ58" s="33">
        <v>18550000</v>
      </c>
      <c r="BA58" s="33">
        <v>190.10000000000537</v>
      </c>
      <c r="BB58" s="33">
        <v>3</v>
      </c>
      <c r="BC58" s="33">
        <v>21300000</v>
      </c>
      <c r="BD58" s="34">
        <v>518.19999999999436</v>
      </c>
      <c r="BE58" s="34">
        <v>6</v>
      </c>
      <c r="BF58" s="34">
        <v>54250000</v>
      </c>
      <c r="BG58" s="35">
        <v>144.40000000000236</v>
      </c>
      <c r="BH58" s="33">
        <v>2</v>
      </c>
      <c r="BI58" s="35">
        <v>14655000</v>
      </c>
      <c r="BJ58" s="36">
        <v>137.90000000000146</v>
      </c>
      <c r="BK58" s="36">
        <v>2</v>
      </c>
      <c r="BL58" s="36">
        <v>13925000</v>
      </c>
      <c r="BM58" s="33"/>
      <c r="BN58" s="33"/>
      <c r="BO58" s="33"/>
      <c r="BP58" s="33">
        <v>122.09999999999627</v>
      </c>
      <c r="BQ58" s="33">
        <v>2</v>
      </c>
      <c r="BR58" s="33">
        <v>13850000</v>
      </c>
      <c r="BS58" s="37">
        <v>54.600000000005821</v>
      </c>
      <c r="BT58">
        <v>1</v>
      </c>
      <c r="BU58">
        <v>6415000</v>
      </c>
      <c r="BV58">
        <v>0</v>
      </c>
      <c r="BW58">
        <v>0</v>
      </c>
      <c r="BX58">
        <v>0</v>
      </c>
      <c r="BY58" s="120"/>
      <c r="BZ58" s="120"/>
      <c r="CA58" s="120">
        <f t="shared" si="130"/>
        <v>0</v>
      </c>
      <c r="CB58" s="127">
        <f t="shared" si="131"/>
        <v>0</v>
      </c>
      <c r="CC58" s="127">
        <f t="shared" si="132"/>
        <v>0</v>
      </c>
      <c r="CD58" s="127">
        <f t="shared" si="133"/>
        <v>0</v>
      </c>
      <c r="CE58" s="127">
        <f t="shared" si="134"/>
        <v>0</v>
      </c>
      <c r="CF58" s="127">
        <f t="shared" si="135"/>
        <v>0</v>
      </c>
      <c r="CG58" s="127">
        <f t="shared" si="136"/>
        <v>0</v>
      </c>
      <c r="CH58" s="127">
        <f t="shared" si="137"/>
        <v>0</v>
      </c>
      <c r="CI58" s="120">
        <f t="shared" ref="CI58" si="984">AB58</f>
        <v>24640000</v>
      </c>
      <c r="CJ58" s="120">
        <f t="shared" ref="CJ58" si="985">AE58</f>
        <v>37880000</v>
      </c>
      <c r="CK58" s="120">
        <f t="shared" si="831"/>
        <v>40700000</v>
      </c>
      <c r="CL58" s="120">
        <f t="shared" ref="CL58" si="986">AK58</f>
        <v>48999000</v>
      </c>
      <c r="CM58" s="120">
        <f t="shared" ref="CM58" si="987">AN58</f>
        <v>10241000</v>
      </c>
      <c r="CN58" s="120">
        <f t="shared" ref="CN58" si="988">AQ58</f>
        <v>10450000</v>
      </c>
      <c r="CO58" s="120">
        <f t="shared" si="973"/>
        <v>14300000</v>
      </c>
      <c r="CP58" s="120">
        <f t="shared" ref="CP58" si="989">AW58</f>
        <v>13100000</v>
      </c>
      <c r="CQ58" s="120">
        <f t="shared" ref="CQ58" si="990">AZ58</f>
        <v>18550000</v>
      </c>
      <c r="CR58" s="120">
        <f t="shared" ref="CR58" si="991">BC58</f>
        <v>21300000</v>
      </c>
      <c r="CS58" s="120">
        <f t="shared" ref="CS58" si="992">BF58</f>
        <v>54250000</v>
      </c>
      <c r="CT58" s="120">
        <f t="shared" ref="CT58" si="993">BI58</f>
        <v>14655000</v>
      </c>
      <c r="CU58" s="120">
        <f t="shared" ref="CU58" si="994">BL58</f>
        <v>13925000</v>
      </c>
      <c r="CV58" s="120">
        <f t="shared" ref="CV58" si="995">BO58</f>
        <v>0</v>
      </c>
      <c r="CW58" s="120">
        <f t="shared" ref="CW58" si="996">BR58</f>
        <v>13850000</v>
      </c>
      <c r="CX58" s="120">
        <f t="shared" ref="CX58" si="997">BU58</f>
        <v>6415000</v>
      </c>
      <c r="CY58">
        <f t="shared" ref="CY58" si="998">BX58</f>
        <v>0</v>
      </c>
      <c r="CZ58" s="120">
        <f t="shared" si="767"/>
        <v>162460000</v>
      </c>
      <c r="DA58" s="120">
        <f t="shared" si="578"/>
        <v>180795000</v>
      </c>
      <c r="DB58" s="134">
        <f t="shared" si="26"/>
        <v>2.9323055818072288E-3</v>
      </c>
      <c r="DC58" s="134">
        <f t="shared" si="27"/>
        <v>4.7744865530856082E-3</v>
      </c>
      <c r="DD58">
        <f t="shared" si="28"/>
        <v>1.112858549796873</v>
      </c>
      <c r="DF58" t="e">
        <f t="shared" si="29"/>
        <v>#DIV/0!</v>
      </c>
      <c r="DG58" t="e">
        <f t="shared" si="30"/>
        <v>#DIV/0!</v>
      </c>
      <c r="DH58" t="e">
        <f t="shared" si="31"/>
        <v>#DIV/0!</v>
      </c>
      <c r="DI58" t="e">
        <f t="shared" si="32"/>
        <v>#DIV/0!</v>
      </c>
      <c r="DJ58" t="e">
        <f t="shared" si="33"/>
        <v>#DIV/0!</v>
      </c>
      <c r="DK58" t="e">
        <f t="shared" si="34"/>
        <v>#DIV/0!</v>
      </c>
      <c r="DL58" t="e">
        <f t="shared" si="35"/>
        <v>#DIV/0!</v>
      </c>
      <c r="DM58">
        <f t="shared" si="36"/>
        <v>97584.158415841652</v>
      </c>
      <c r="DN58">
        <f t="shared" si="37"/>
        <v>96706.663262701055</v>
      </c>
      <c r="DO58">
        <f t="shared" si="38"/>
        <v>98690.591658583056</v>
      </c>
      <c r="DP58">
        <f t="shared" si="39"/>
        <v>98292.878635908302</v>
      </c>
      <c r="DQ58">
        <f t="shared" si="40"/>
        <v>95531.71641790797</v>
      </c>
      <c r="DR58">
        <f t="shared" si="41"/>
        <v>97118.959107810268</v>
      </c>
      <c r="DS58">
        <f t="shared" si="42"/>
        <v>97212.780421481293</v>
      </c>
      <c r="DT58">
        <f t="shared" si="43"/>
        <v>108623.54892205729</v>
      </c>
      <c r="DU58">
        <f t="shared" si="44"/>
        <v>105039.637599095</v>
      </c>
      <c r="DV58">
        <f t="shared" si="45"/>
        <v>112046.29142556233</v>
      </c>
      <c r="DW58">
        <f t="shared" si="46"/>
        <v>104689.30914704861</v>
      </c>
      <c r="DX58">
        <f t="shared" si="47"/>
        <v>101488.91966758837</v>
      </c>
      <c r="DY58">
        <f t="shared" si="48"/>
        <v>100978.97026830931</v>
      </c>
      <c r="DZ58" t="e">
        <f t="shared" si="49"/>
        <v>#DIV/0!</v>
      </c>
      <c r="EA58">
        <f t="shared" si="50"/>
        <v>113431.61343161689</v>
      </c>
      <c r="EB58">
        <f t="shared" si="51"/>
        <v>117490.84249082996</v>
      </c>
      <c r="EC58" t="e">
        <f t="shared" si="52"/>
        <v>#DIV/0!</v>
      </c>
      <c r="ED58" t="e">
        <f t="shared" si="72"/>
        <v>#DIV/0!</v>
      </c>
    </row>
    <row r="59" spans="1:134" x14ac:dyDescent="0.25">
      <c r="A59" s="116" t="s">
        <v>83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91"/>
      <c r="X59" s="25"/>
      <c r="Y59" s="25"/>
      <c r="Z59" s="25"/>
      <c r="AA59" s="25"/>
      <c r="AB59" s="25"/>
      <c r="AC59" s="25"/>
      <c r="AD59" s="25"/>
      <c r="AE59" s="25"/>
      <c r="AF59" s="25">
        <v>0</v>
      </c>
      <c r="AG59" s="25">
        <v>0</v>
      </c>
      <c r="AH59" s="25">
        <v>0</v>
      </c>
      <c r="AI59" s="92">
        <v>94.78000000000003</v>
      </c>
      <c r="AJ59" s="93">
        <v>2</v>
      </c>
      <c r="AK59" s="93">
        <v>5686800</v>
      </c>
      <c r="AL59" s="94">
        <v>0</v>
      </c>
      <c r="AM59" s="94">
        <v>2</v>
      </c>
      <c r="AN59" s="94">
        <v>0</v>
      </c>
      <c r="AO59" s="74"/>
      <c r="AP59" s="67"/>
      <c r="AQ59" s="67"/>
      <c r="AR59" s="67"/>
      <c r="AS59" s="67"/>
      <c r="AT59" s="67"/>
      <c r="AU59" s="67">
        <v>156.51999999999956</v>
      </c>
      <c r="AV59" s="67">
        <v>4</v>
      </c>
      <c r="AW59" s="67">
        <v>14851066</v>
      </c>
      <c r="AX59" s="67">
        <v>24.590000000000174</v>
      </c>
      <c r="AY59" s="67">
        <v>1</v>
      </c>
      <c r="AZ59" s="67">
        <v>2654900</v>
      </c>
      <c r="BA59" s="67">
        <v>537.14200000000017</v>
      </c>
      <c r="BB59" s="67">
        <v>19</v>
      </c>
      <c r="BC59" s="67">
        <v>48152602</v>
      </c>
      <c r="BD59" s="74">
        <v>919.04999999999927</v>
      </c>
      <c r="BE59" s="74">
        <v>18</v>
      </c>
      <c r="BF59" s="74">
        <v>104764947</v>
      </c>
      <c r="BG59" s="74">
        <v>541.6700000000028</v>
      </c>
      <c r="BH59" s="67">
        <v>10</v>
      </c>
      <c r="BI59" s="74">
        <v>48531993.31999898</v>
      </c>
      <c r="BJ59" s="75">
        <v>106.5799999999972</v>
      </c>
      <c r="BK59" s="75">
        <v>2</v>
      </c>
      <c r="BL59" s="75">
        <v>9319118</v>
      </c>
      <c r="BM59" s="67">
        <v>113</v>
      </c>
      <c r="BN59" s="67">
        <v>11</v>
      </c>
      <c r="BO59" s="67">
        <v>58089363</v>
      </c>
      <c r="BP59" s="67"/>
      <c r="BQ59" s="67"/>
      <c r="BR59" s="67"/>
      <c r="BS59" s="37"/>
      <c r="BV59">
        <v>62.419999999993706</v>
      </c>
      <c r="BW59">
        <v>1</v>
      </c>
      <c r="BX59">
        <v>6554036</v>
      </c>
      <c r="BY59" s="120"/>
      <c r="BZ59" s="120"/>
      <c r="CA59" s="120">
        <f t="shared" si="130"/>
        <v>0</v>
      </c>
      <c r="CB59" s="127">
        <f t="shared" si="131"/>
        <v>0</v>
      </c>
      <c r="CC59" s="127">
        <f t="shared" si="132"/>
        <v>0</v>
      </c>
      <c r="CD59" s="127">
        <f t="shared" si="133"/>
        <v>0</v>
      </c>
      <c r="CE59" s="127">
        <f t="shared" si="134"/>
        <v>0</v>
      </c>
      <c r="CF59" s="127">
        <f t="shared" si="135"/>
        <v>0</v>
      </c>
      <c r="CG59" s="127">
        <f t="shared" si="136"/>
        <v>0</v>
      </c>
      <c r="CH59" s="127">
        <f t="shared" si="137"/>
        <v>0</v>
      </c>
      <c r="CI59" s="120">
        <f t="shared" ref="CI59" si="999">AB59</f>
        <v>0</v>
      </c>
      <c r="CJ59" s="120">
        <f t="shared" ref="CJ59" si="1000">AE59</f>
        <v>0</v>
      </c>
      <c r="CK59" s="120">
        <f t="shared" si="831"/>
        <v>0</v>
      </c>
      <c r="CL59" s="120">
        <f t="shared" ref="CL59" si="1001">AK59</f>
        <v>5686800</v>
      </c>
      <c r="CM59" s="120">
        <f t="shared" ref="CM59" si="1002">AN59</f>
        <v>0</v>
      </c>
      <c r="CN59" s="120">
        <f t="shared" ref="CN59" si="1003">AQ59</f>
        <v>0</v>
      </c>
      <c r="CO59" s="120">
        <f t="shared" si="973"/>
        <v>0</v>
      </c>
      <c r="CP59" s="120">
        <f t="shared" ref="CP59" si="1004">AW59</f>
        <v>14851066</v>
      </c>
      <c r="CQ59" s="120">
        <f t="shared" ref="CQ59" si="1005">AZ59</f>
        <v>2654900</v>
      </c>
      <c r="CR59" s="120">
        <f t="shared" ref="CR59" si="1006">BC59</f>
        <v>48152602</v>
      </c>
      <c r="CS59" s="120">
        <f t="shared" ref="CS59" si="1007">BF59</f>
        <v>104764947</v>
      </c>
      <c r="CT59" s="120">
        <f t="shared" ref="CT59" si="1008">BI59</f>
        <v>48531993.31999898</v>
      </c>
      <c r="CU59" s="120">
        <f t="shared" ref="CU59" si="1009">BL59</f>
        <v>9319118</v>
      </c>
      <c r="CV59" s="120">
        <f t="shared" ref="CV59" si="1010">BO59</f>
        <v>58089363</v>
      </c>
      <c r="CW59" s="120">
        <f t="shared" ref="CW59" si="1011">BR59</f>
        <v>0</v>
      </c>
      <c r="CX59" s="120">
        <f t="shared" ref="CX59" si="1012">BU59</f>
        <v>0</v>
      </c>
      <c r="CY59">
        <f t="shared" ref="CY59" si="1013">BX59</f>
        <v>6554036</v>
      </c>
      <c r="CZ59" s="120">
        <f t="shared" si="767"/>
        <v>5686800</v>
      </c>
      <c r="DA59" s="120">
        <f t="shared" si="578"/>
        <v>292918025.31999898</v>
      </c>
      <c r="DB59" s="134">
        <f t="shared" si="26"/>
        <v>1.0264332994350208E-4</v>
      </c>
      <c r="DC59" s="134">
        <f t="shared" si="27"/>
        <v>7.7354637741459936E-3</v>
      </c>
      <c r="DD59">
        <f t="shared" si="28"/>
        <v>51.508409882534814</v>
      </c>
      <c r="DF59" t="e">
        <f t="shared" si="29"/>
        <v>#DIV/0!</v>
      </c>
      <c r="DG59" t="e">
        <f t="shared" si="30"/>
        <v>#DIV/0!</v>
      </c>
      <c r="DH59" t="e">
        <f t="shared" si="31"/>
        <v>#DIV/0!</v>
      </c>
      <c r="DI59" t="e">
        <f t="shared" si="32"/>
        <v>#DIV/0!</v>
      </c>
      <c r="DJ59" t="e">
        <f t="shared" si="33"/>
        <v>#DIV/0!</v>
      </c>
      <c r="DK59" t="e">
        <f t="shared" si="34"/>
        <v>#DIV/0!</v>
      </c>
      <c r="DL59" t="e">
        <f t="shared" si="35"/>
        <v>#DIV/0!</v>
      </c>
      <c r="DM59" t="e">
        <f t="shared" si="36"/>
        <v>#DIV/0!</v>
      </c>
      <c r="DN59" t="e">
        <f t="shared" si="37"/>
        <v>#DIV/0!</v>
      </c>
      <c r="DO59" t="e">
        <f t="shared" si="38"/>
        <v>#DIV/0!</v>
      </c>
      <c r="DP59">
        <f t="shared" si="39"/>
        <v>59999.999999999978</v>
      </c>
      <c r="DQ59" t="e">
        <f t="shared" si="40"/>
        <v>#DIV/0!</v>
      </c>
      <c r="DR59" t="e">
        <f t="shared" si="41"/>
        <v>#DIV/0!</v>
      </c>
      <c r="DS59" t="e">
        <f t="shared" si="42"/>
        <v>#DIV/0!</v>
      </c>
      <c r="DT59">
        <f t="shared" si="43"/>
        <v>94882.864809609266</v>
      </c>
      <c r="DU59">
        <f t="shared" si="44"/>
        <v>107966.65311101997</v>
      </c>
      <c r="DV59">
        <f t="shared" si="45"/>
        <v>89645.944647783981</v>
      </c>
      <c r="DW59">
        <f t="shared" si="46"/>
        <v>113992.65219520166</v>
      </c>
      <c r="DX59">
        <f t="shared" si="47"/>
        <v>89596.974763229882</v>
      </c>
      <c r="DY59">
        <f t="shared" si="48"/>
        <v>87437.774441736212</v>
      </c>
      <c r="DZ59">
        <f t="shared" si="49"/>
        <v>514065.15929203539</v>
      </c>
      <c r="EA59" t="e">
        <f t="shared" si="50"/>
        <v>#DIV/0!</v>
      </c>
      <c r="EB59" t="e">
        <f t="shared" si="51"/>
        <v>#DIV/0!</v>
      </c>
      <c r="EC59">
        <f t="shared" si="52"/>
        <v>104998.97468761071</v>
      </c>
      <c r="ED59" t="e">
        <f t="shared" si="72"/>
        <v>#DIV/0!</v>
      </c>
    </row>
    <row r="60" spans="1:134" x14ac:dyDescent="0.25">
      <c r="A60" s="117" t="s">
        <v>84</v>
      </c>
      <c r="B60" s="95">
        <v>62.25</v>
      </c>
      <c r="C60" s="95">
        <v>1</v>
      </c>
      <c r="D60" s="95">
        <v>6.9</v>
      </c>
      <c r="E60" s="97">
        <v>45.450000000000728</v>
      </c>
      <c r="F60" s="95">
        <v>1</v>
      </c>
      <c r="G60" s="95">
        <v>4.5</v>
      </c>
      <c r="H60" s="95">
        <v>45.449999999998909</v>
      </c>
      <c r="I60" s="95">
        <v>1</v>
      </c>
      <c r="J60" s="95">
        <v>4.95</v>
      </c>
      <c r="K60" s="96">
        <v>45.399999999999636</v>
      </c>
      <c r="L60" s="95">
        <v>1</v>
      </c>
      <c r="M60" s="95">
        <v>4.75</v>
      </c>
      <c r="N60" s="95">
        <v>79.590000000001965</v>
      </c>
      <c r="O60" s="95">
        <v>1</v>
      </c>
      <c r="P60" s="98">
        <v>7.8</v>
      </c>
      <c r="Q60" s="95">
        <v>77.889999999999418</v>
      </c>
      <c r="R60" s="95">
        <v>1</v>
      </c>
      <c r="S60" s="95">
        <v>8</v>
      </c>
      <c r="T60" s="95">
        <v>79.590000000000146</v>
      </c>
      <c r="U60" s="95">
        <v>1</v>
      </c>
      <c r="V60" s="99">
        <v>8.1</v>
      </c>
      <c r="W60" s="98">
        <v>45.449999999998909</v>
      </c>
      <c r="X60" s="95">
        <v>1</v>
      </c>
      <c r="Y60" s="95">
        <v>5</v>
      </c>
      <c r="Z60" s="95">
        <v>109</v>
      </c>
      <c r="AA60" s="95">
        <v>2</v>
      </c>
      <c r="AB60" s="95">
        <v>11900000</v>
      </c>
      <c r="AC60" s="95">
        <v>154.74999999999989</v>
      </c>
      <c r="AD60" s="95">
        <v>3</v>
      </c>
      <c r="AE60" s="95">
        <v>17100000</v>
      </c>
      <c r="AF60" s="95">
        <v>0</v>
      </c>
      <c r="AG60" s="95">
        <v>0</v>
      </c>
      <c r="AH60" s="95">
        <v>0</v>
      </c>
      <c r="AI60" s="43">
        <v>0</v>
      </c>
      <c r="AJ60" s="44">
        <v>0</v>
      </c>
      <c r="AK60" s="44">
        <v>0</v>
      </c>
      <c r="AL60" s="45">
        <v>0</v>
      </c>
      <c r="AM60" s="45">
        <v>0</v>
      </c>
      <c r="AN60" s="45">
        <v>0</v>
      </c>
      <c r="AO60" s="37">
        <v>0</v>
      </c>
      <c r="AP60">
        <v>0</v>
      </c>
      <c r="AQ60">
        <v>0</v>
      </c>
      <c r="AU60">
        <v>0</v>
      </c>
      <c r="AV60">
        <v>0</v>
      </c>
      <c r="AW60">
        <v>0</v>
      </c>
      <c r="AX60" s="33"/>
      <c r="AY60" s="33"/>
      <c r="AZ60" s="33"/>
      <c r="BA60" s="33">
        <v>0</v>
      </c>
      <c r="BB60" s="33">
        <v>0</v>
      </c>
      <c r="BC60" s="33">
        <v>0</v>
      </c>
      <c r="BD60" s="52">
        <v>0</v>
      </c>
      <c r="BE60" s="52">
        <v>0</v>
      </c>
      <c r="BF60" s="52">
        <v>0</v>
      </c>
      <c r="BG60" s="35">
        <v>0</v>
      </c>
      <c r="BH60" s="33">
        <v>0</v>
      </c>
      <c r="BI60" s="35">
        <v>0</v>
      </c>
      <c r="BJ60" s="36"/>
      <c r="BK60" s="36"/>
      <c r="BL60" s="36"/>
      <c r="BM60" s="33"/>
      <c r="BN60" s="33"/>
      <c r="BO60" s="33"/>
      <c r="BP60" s="33"/>
      <c r="BQ60" s="33"/>
      <c r="BR60" s="33"/>
      <c r="BS60" s="37"/>
      <c r="BV60">
        <v>0</v>
      </c>
      <c r="BW60">
        <v>0</v>
      </c>
      <c r="BX60">
        <v>0</v>
      </c>
      <c r="BY60" s="120"/>
      <c r="BZ60" s="120"/>
      <c r="CA60" s="120">
        <f t="shared" si="130"/>
        <v>6900000</v>
      </c>
      <c r="CB60" s="127">
        <f t="shared" si="131"/>
        <v>4500000</v>
      </c>
      <c r="CC60" s="127">
        <f t="shared" si="132"/>
        <v>4950000</v>
      </c>
      <c r="CD60" s="127">
        <f t="shared" si="133"/>
        <v>4750000</v>
      </c>
      <c r="CE60" s="127">
        <f t="shared" si="134"/>
        <v>7800000</v>
      </c>
      <c r="CF60" s="127">
        <f t="shared" si="135"/>
        <v>8000000</v>
      </c>
      <c r="CG60" s="127">
        <f t="shared" si="136"/>
        <v>8100000</v>
      </c>
      <c r="CH60" s="127">
        <f t="shared" si="137"/>
        <v>5000000</v>
      </c>
      <c r="CI60" s="120">
        <f t="shared" ref="CI60" si="1014">AB60</f>
        <v>11900000</v>
      </c>
      <c r="CJ60" s="120">
        <f t="shared" ref="CJ60" si="1015">AE60</f>
        <v>17100000</v>
      </c>
      <c r="CK60" s="120">
        <f t="shared" si="831"/>
        <v>0</v>
      </c>
      <c r="CL60" s="120">
        <f t="shared" ref="CL60" si="1016">AK60</f>
        <v>0</v>
      </c>
      <c r="CM60" s="120">
        <f t="shared" ref="CM60" si="1017">AN60</f>
        <v>0</v>
      </c>
      <c r="CN60" s="120">
        <f t="shared" ref="CN60" si="1018">AQ60</f>
        <v>0</v>
      </c>
      <c r="CO60" s="120">
        <f t="shared" ref="CO60:CO62" si="1019">AT60</f>
        <v>0</v>
      </c>
      <c r="CP60" s="120">
        <f t="shared" ref="CP60" si="1020">AW60</f>
        <v>0</v>
      </c>
      <c r="CQ60" s="120">
        <f t="shared" ref="CQ60" si="1021">AZ60</f>
        <v>0</v>
      </c>
      <c r="CR60" s="120">
        <f t="shared" ref="CR60" si="1022">BC60</f>
        <v>0</v>
      </c>
      <c r="CS60" s="120">
        <f t="shared" ref="CS60" si="1023">BF60</f>
        <v>0</v>
      </c>
      <c r="CT60" s="120">
        <f t="shared" ref="CT60" si="1024">BI60</f>
        <v>0</v>
      </c>
      <c r="CU60" s="120">
        <f t="shared" ref="CU60" si="1025">BL60</f>
        <v>0</v>
      </c>
      <c r="CV60" s="120">
        <f t="shared" ref="CV60" si="1026">BO60</f>
        <v>0</v>
      </c>
      <c r="CW60" s="120">
        <f t="shared" ref="CW60" si="1027">BR60</f>
        <v>0</v>
      </c>
      <c r="CX60" s="120">
        <f t="shared" ref="CX60" si="1028">BU60</f>
        <v>0</v>
      </c>
      <c r="CY60">
        <f t="shared" ref="CY60" si="1029">BX60</f>
        <v>0</v>
      </c>
      <c r="CZ60" s="120">
        <f t="shared" si="767"/>
        <v>72100000</v>
      </c>
      <c r="DA60" s="120">
        <f t="shared" si="578"/>
        <v>0</v>
      </c>
      <c r="DB60" s="134">
        <f t="shared" si="26"/>
        <v>1.3013617656549379E-3</v>
      </c>
      <c r="DC60" s="134">
        <f t="shared" si="27"/>
        <v>0</v>
      </c>
      <c r="DD60">
        <f t="shared" si="28"/>
        <v>0</v>
      </c>
      <c r="DF60">
        <f t="shared" si="29"/>
        <v>99009.90099009742</v>
      </c>
      <c r="DG60">
        <f t="shared" si="30"/>
        <v>108910.89108911152</v>
      </c>
      <c r="DH60">
        <f t="shared" si="31"/>
        <v>104625.55066079379</v>
      </c>
      <c r="DI60">
        <f t="shared" si="32"/>
        <v>98002.261590649679</v>
      </c>
      <c r="DJ60">
        <f t="shared" si="33"/>
        <v>102708.94851714032</v>
      </c>
      <c r="DK60">
        <f t="shared" si="34"/>
        <v>101771.57934413852</v>
      </c>
      <c r="DL60">
        <f t="shared" si="35"/>
        <v>110011.00110011265</v>
      </c>
      <c r="DM60">
        <f t="shared" si="36"/>
        <v>109174.3119266055</v>
      </c>
      <c r="DN60">
        <f t="shared" si="37"/>
        <v>110500.80775444274</v>
      </c>
      <c r="DO60" t="e">
        <f t="shared" si="38"/>
        <v>#DIV/0!</v>
      </c>
      <c r="DP60" t="e">
        <f t="shared" si="39"/>
        <v>#DIV/0!</v>
      </c>
      <c r="DQ60" t="e">
        <f t="shared" si="40"/>
        <v>#DIV/0!</v>
      </c>
      <c r="DR60" t="e">
        <f t="shared" si="41"/>
        <v>#DIV/0!</v>
      </c>
      <c r="DS60" t="e">
        <f t="shared" si="42"/>
        <v>#DIV/0!</v>
      </c>
      <c r="DT60" t="e">
        <f t="shared" si="43"/>
        <v>#DIV/0!</v>
      </c>
      <c r="DU60" t="e">
        <f t="shared" si="44"/>
        <v>#DIV/0!</v>
      </c>
      <c r="DV60" t="e">
        <f t="shared" si="45"/>
        <v>#DIV/0!</v>
      </c>
      <c r="DW60" t="e">
        <f t="shared" si="46"/>
        <v>#DIV/0!</v>
      </c>
      <c r="DX60" t="e">
        <f t="shared" si="47"/>
        <v>#DIV/0!</v>
      </c>
      <c r="DY60" t="e">
        <f t="shared" si="48"/>
        <v>#DIV/0!</v>
      </c>
      <c r="DZ60" t="e">
        <f t="shared" si="49"/>
        <v>#DIV/0!</v>
      </c>
      <c r="EA60" t="e">
        <f t="shared" si="50"/>
        <v>#DIV/0!</v>
      </c>
      <c r="EB60" t="e">
        <f t="shared" si="51"/>
        <v>#DIV/0!</v>
      </c>
      <c r="EC60" t="e">
        <f t="shared" si="52"/>
        <v>#DIV/0!</v>
      </c>
      <c r="ED60" t="e">
        <f t="shared" si="72"/>
        <v>#DIV/0!</v>
      </c>
    </row>
    <row r="61" spans="1:134" x14ac:dyDescent="0.25">
      <c r="A61" s="112" t="s">
        <v>85</v>
      </c>
      <c r="B61" s="46">
        <v>0</v>
      </c>
      <c r="C61" s="46">
        <v>0</v>
      </c>
      <c r="D61" s="46">
        <v>0</v>
      </c>
      <c r="E61" s="46"/>
      <c r="F61" s="46"/>
      <c r="G61" s="46"/>
      <c r="H61" s="46">
        <v>0</v>
      </c>
      <c r="I61" s="46">
        <v>0</v>
      </c>
      <c r="J61" s="46">
        <v>0</v>
      </c>
      <c r="K61" s="47">
        <v>32.700000000002547</v>
      </c>
      <c r="L61" s="46">
        <v>1</v>
      </c>
      <c r="M61" s="46">
        <v>2.2000000000000002</v>
      </c>
      <c r="N61" s="46"/>
      <c r="O61" s="46"/>
      <c r="P61" s="46"/>
      <c r="Q61" s="46">
        <v>0</v>
      </c>
      <c r="R61" s="46">
        <v>0</v>
      </c>
      <c r="S61" s="46">
        <v>0</v>
      </c>
      <c r="T61" s="46">
        <v>32.699999999997999</v>
      </c>
      <c r="U61" s="46">
        <v>1</v>
      </c>
      <c r="V61" s="50">
        <v>2.3216999999999999</v>
      </c>
      <c r="W61" s="49">
        <v>32.700000000003001</v>
      </c>
      <c r="X61" s="46">
        <v>1</v>
      </c>
      <c r="Y61" s="46">
        <v>2.4525000000000001</v>
      </c>
      <c r="Z61" s="46">
        <v>0</v>
      </c>
      <c r="AA61" s="46">
        <v>0</v>
      </c>
      <c r="AB61" s="46">
        <v>0</v>
      </c>
      <c r="AC61" s="46"/>
      <c r="AD61" s="46"/>
      <c r="AE61" s="46"/>
      <c r="AF61" s="46">
        <v>0</v>
      </c>
      <c r="AG61" s="46">
        <v>0</v>
      </c>
      <c r="AH61" s="46">
        <v>0</v>
      </c>
      <c r="AI61" s="43">
        <v>0</v>
      </c>
      <c r="AJ61" s="44">
        <v>0</v>
      </c>
      <c r="AK61" s="44">
        <v>0</v>
      </c>
      <c r="AL61" s="45">
        <v>0</v>
      </c>
      <c r="AM61" s="45">
        <v>0</v>
      </c>
      <c r="AN61" s="45">
        <v>0</v>
      </c>
      <c r="AO61" s="37">
        <v>0</v>
      </c>
      <c r="AP61">
        <v>0</v>
      </c>
      <c r="AQ61">
        <v>0</v>
      </c>
      <c r="AU61">
        <v>0</v>
      </c>
      <c r="AV61">
        <v>0</v>
      </c>
      <c r="AW61">
        <v>0</v>
      </c>
      <c r="AX61" s="33"/>
      <c r="AY61" s="33"/>
      <c r="AZ61" s="33"/>
      <c r="BA61" s="33">
        <v>0</v>
      </c>
      <c r="BB61" s="33">
        <v>0</v>
      </c>
      <c r="BC61" s="33">
        <v>0</v>
      </c>
      <c r="BD61" s="52">
        <v>0</v>
      </c>
      <c r="BE61" s="52">
        <v>0</v>
      </c>
      <c r="BF61" s="52">
        <v>0</v>
      </c>
      <c r="BG61" s="35">
        <v>0</v>
      </c>
      <c r="BH61" s="33">
        <v>0</v>
      </c>
      <c r="BI61" s="35">
        <v>0</v>
      </c>
      <c r="BJ61" s="36"/>
      <c r="BK61" s="36"/>
      <c r="BL61" s="36"/>
      <c r="BM61" s="33"/>
      <c r="BN61" s="33"/>
      <c r="BO61" s="33"/>
      <c r="BP61" s="33"/>
      <c r="BQ61" s="33"/>
      <c r="BR61" s="33"/>
      <c r="BS61" s="37"/>
      <c r="BV61">
        <v>0</v>
      </c>
      <c r="BW61">
        <v>0</v>
      </c>
      <c r="BX61">
        <v>0</v>
      </c>
      <c r="BY61" s="120"/>
      <c r="BZ61" s="120"/>
      <c r="CA61" s="120">
        <f t="shared" si="130"/>
        <v>0</v>
      </c>
      <c r="CB61" s="127">
        <f t="shared" si="131"/>
        <v>0</v>
      </c>
      <c r="CC61" s="127">
        <f t="shared" si="132"/>
        <v>0</v>
      </c>
      <c r="CD61" s="127">
        <f t="shared" si="133"/>
        <v>2200000</v>
      </c>
      <c r="CE61" s="127">
        <f t="shared" si="134"/>
        <v>0</v>
      </c>
      <c r="CF61" s="127">
        <f t="shared" si="135"/>
        <v>0</v>
      </c>
      <c r="CG61" s="127">
        <f t="shared" si="136"/>
        <v>2321700</v>
      </c>
      <c r="CH61" s="127">
        <f t="shared" si="137"/>
        <v>2452500</v>
      </c>
      <c r="CI61" s="120">
        <f t="shared" ref="CI61" si="1030">AB61</f>
        <v>0</v>
      </c>
      <c r="CJ61" s="120">
        <f t="shared" ref="CJ61" si="1031">AE61</f>
        <v>0</v>
      </c>
      <c r="CK61" s="120">
        <f t="shared" si="831"/>
        <v>0</v>
      </c>
      <c r="CL61" s="120">
        <f t="shared" ref="CL61" si="1032">AK61</f>
        <v>0</v>
      </c>
      <c r="CM61" s="120">
        <f t="shared" ref="CM61" si="1033">AN61</f>
        <v>0</v>
      </c>
      <c r="CN61" s="120">
        <f t="shared" ref="CN61" si="1034">AQ61</f>
        <v>0</v>
      </c>
      <c r="CO61" s="120">
        <f t="shared" si="1019"/>
        <v>0</v>
      </c>
      <c r="CP61" s="120">
        <f t="shared" ref="CP61" si="1035">AW61</f>
        <v>0</v>
      </c>
      <c r="CQ61" s="120">
        <f t="shared" ref="CQ61" si="1036">AZ61</f>
        <v>0</v>
      </c>
      <c r="CR61" s="120">
        <f t="shared" ref="CR61" si="1037">BC61</f>
        <v>0</v>
      </c>
      <c r="CS61" s="120">
        <f t="shared" ref="CS61" si="1038">BF61</f>
        <v>0</v>
      </c>
      <c r="CT61" s="120">
        <f t="shared" ref="CT61" si="1039">BI61</f>
        <v>0</v>
      </c>
      <c r="CU61" s="120">
        <f t="shared" ref="CU61" si="1040">BL61</f>
        <v>0</v>
      </c>
      <c r="CV61" s="120">
        <f t="shared" ref="CV61" si="1041">BO61</f>
        <v>0</v>
      </c>
      <c r="CW61" s="120">
        <f t="shared" ref="CW61" si="1042">BR61</f>
        <v>0</v>
      </c>
      <c r="CX61" s="120">
        <f t="shared" ref="CX61" si="1043">BU61</f>
        <v>0</v>
      </c>
      <c r="CY61">
        <f t="shared" ref="CY61" si="1044">BX61</f>
        <v>0</v>
      </c>
      <c r="CZ61" s="120">
        <f t="shared" si="767"/>
        <v>6974200</v>
      </c>
      <c r="DA61" s="120">
        <f t="shared" si="578"/>
        <v>0</v>
      </c>
      <c r="DB61" s="134">
        <f t="shared" si="26"/>
        <v>1.2588012796159039E-4</v>
      </c>
      <c r="DC61" s="134">
        <f t="shared" si="27"/>
        <v>0</v>
      </c>
      <c r="DD61">
        <f t="shared" si="28"/>
        <v>0</v>
      </c>
      <c r="DF61" t="e">
        <f t="shared" si="29"/>
        <v>#DIV/0!</v>
      </c>
      <c r="DG61" t="e">
        <f t="shared" si="30"/>
        <v>#DIV/0!</v>
      </c>
      <c r="DH61">
        <f t="shared" si="31"/>
        <v>67278.287461768457</v>
      </c>
      <c r="DI61" t="e">
        <f t="shared" si="32"/>
        <v>#DIV/0!</v>
      </c>
      <c r="DJ61" t="e">
        <f t="shared" si="33"/>
        <v>#DIV/0!</v>
      </c>
      <c r="DK61">
        <f t="shared" si="34"/>
        <v>71000.000000004351</v>
      </c>
      <c r="DL61">
        <f t="shared" si="35"/>
        <v>74999.999999993117</v>
      </c>
      <c r="DM61" t="e">
        <f t="shared" si="36"/>
        <v>#DIV/0!</v>
      </c>
      <c r="DN61" t="e">
        <f t="shared" si="37"/>
        <v>#DIV/0!</v>
      </c>
      <c r="DO61" t="e">
        <f t="shared" si="38"/>
        <v>#DIV/0!</v>
      </c>
      <c r="DP61" t="e">
        <f t="shared" si="39"/>
        <v>#DIV/0!</v>
      </c>
      <c r="DQ61" t="e">
        <f t="shared" si="40"/>
        <v>#DIV/0!</v>
      </c>
      <c r="DR61" t="e">
        <f t="shared" si="41"/>
        <v>#DIV/0!</v>
      </c>
      <c r="DS61" t="e">
        <f t="shared" si="42"/>
        <v>#DIV/0!</v>
      </c>
      <c r="DT61" t="e">
        <f t="shared" si="43"/>
        <v>#DIV/0!</v>
      </c>
      <c r="DU61" t="e">
        <f t="shared" si="44"/>
        <v>#DIV/0!</v>
      </c>
      <c r="DV61" t="e">
        <f t="shared" si="45"/>
        <v>#DIV/0!</v>
      </c>
      <c r="DW61" t="e">
        <f t="shared" si="46"/>
        <v>#DIV/0!</v>
      </c>
      <c r="DX61" t="e">
        <f t="shared" si="47"/>
        <v>#DIV/0!</v>
      </c>
      <c r="DY61" t="e">
        <f t="shared" si="48"/>
        <v>#DIV/0!</v>
      </c>
      <c r="DZ61" t="e">
        <f t="shared" si="49"/>
        <v>#DIV/0!</v>
      </c>
      <c r="EA61" t="e">
        <f t="shared" si="50"/>
        <v>#DIV/0!</v>
      </c>
      <c r="EB61" t="e">
        <f t="shared" si="51"/>
        <v>#DIV/0!</v>
      </c>
      <c r="EC61" t="e">
        <f t="shared" si="52"/>
        <v>#DIV/0!</v>
      </c>
      <c r="ED61" t="e">
        <f t="shared" si="72"/>
        <v>#DIV/0!</v>
      </c>
    </row>
    <row r="62" spans="1:134" x14ac:dyDescent="0.25">
      <c r="A62" s="81" t="s">
        <v>86</v>
      </c>
      <c r="W62" s="82"/>
      <c r="AI62" s="83"/>
      <c r="AJ62" s="14"/>
      <c r="AK62" s="14"/>
      <c r="AL62" s="84"/>
      <c r="AM62" s="84"/>
      <c r="AN62" s="84"/>
      <c r="BD62" s="37">
        <v>45017.207449462941</v>
      </c>
      <c r="BF62" s="37">
        <v>5175110850</v>
      </c>
      <c r="BG62" s="37"/>
      <c r="BI62" s="37"/>
      <c r="BJ62" s="36"/>
      <c r="BK62" s="36"/>
      <c r="BL62" s="36"/>
      <c r="BM62" s="33">
        <v>213.7999999999999</v>
      </c>
      <c r="BN62" s="33">
        <v>2</v>
      </c>
      <c r="BO62" s="33">
        <v>27794000</v>
      </c>
      <c r="BP62" s="33"/>
      <c r="BQ62" s="33"/>
      <c r="BR62" s="33"/>
      <c r="BS62" s="37"/>
      <c r="BV62">
        <v>0</v>
      </c>
      <c r="BW62">
        <v>0</v>
      </c>
      <c r="BX62">
        <v>0</v>
      </c>
      <c r="BY62" s="120"/>
      <c r="BZ62" s="120"/>
      <c r="CA62" s="120">
        <f t="shared" si="130"/>
        <v>0</v>
      </c>
      <c r="CB62" s="127">
        <f t="shared" si="131"/>
        <v>0</v>
      </c>
      <c r="CC62" s="127">
        <f t="shared" si="132"/>
        <v>0</v>
      </c>
      <c r="CD62" s="127">
        <f t="shared" si="133"/>
        <v>0</v>
      </c>
      <c r="CE62" s="127">
        <f t="shared" si="134"/>
        <v>0</v>
      </c>
      <c r="CF62" s="127">
        <f t="shared" si="135"/>
        <v>0</v>
      </c>
      <c r="CG62" s="127">
        <f t="shared" si="136"/>
        <v>0</v>
      </c>
      <c r="CH62" s="127">
        <f t="shared" si="137"/>
        <v>0</v>
      </c>
      <c r="CI62" s="120">
        <f t="shared" ref="CI62" si="1045">AB62</f>
        <v>0</v>
      </c>
      <c r="CJ62" s="120">
        <f t="shared" ref="CJ62" si="1046">AE62</f>
        <v>0</v>
      </c>
      <c r="CK62" s="120">
        <f t="shared" si="831"/>
        <v>0</v>
      </c>
      <c r="CL62" s="120">
        <f t="shared" ref="CL62" si="1047">AK62</f>
        <v>0</v>
      </c>
      <c r="CM62" s="120">
        <f t="shared" ref="CM62" si="1048">AN62</f>
        <v>0</v>
      </c>
      <c r="CN62" s="120">
        <f t="shared" ref="CN62" si="1049">AQ62</f>
        <v>0</v>
      </c>
      <c r="CO62" s="120">
        <f t="shared" si="1019"/>
        <v>0</v>
      </c>
      <c r="CP62" s="120">
        <f t="shared" ref="CP62" si="1050">AW62</f>
        <v>0</v>
      </c>
      <c r="CQ62" s="120">
        <f t="shared" ref="CQ62" si="1051">AZ62</f>
        <v>0</v>
      </c>
      <c r="CR62" s="120">
        <f t="shared" ref="CR62" si="1052">BC62</f>
        <v>0</v>
      </c>
      <c r="CS62" s="120"/>
      <c r="CT62" s="120">
        <f t="shared" ref="CT62" si="1053">BI62</f>
        <v>0</v>
      </c>
      <c r="CU62" s="120">
        <f t="shared" ref="CU62" si="1054">BL62</f>
        <v>0</v>
      </c>
      <c r="CV62" s="120">
        <f t="shared" ref="CV62" si="1055">BO62</f>
        <v>27794000</v>
      </c>
      <c r="CW62" s="120">
        <f t="shared" ref="CW62" si="1056">BR62</f>
        <v>0</v>
      </c>
      <c r="CX62" s="120">
        <f t="shared" ref="CX62" si="1057">BU62</f>
        <v>0</v>
      </c>
      <c r="CY62">
        <f t="shared" ref="CY62" si="1058">BX62</f>
        <v>0</v>
      </c>
      <c r="CZ62" s="120">
        <f t="shared" si="767"/>
        <v>0</v>
      </c>
      <c r="DA62" s="120">
        <f t="shared" si="578"/>
        <v>27794000</v>
      </c>
      <c r="DB62" s="134">
        <f t="shared" si="26"/>
        <v>0</v>
      </c>
      <c r="DC62" s="134">
        <f t="shared" si="27"/>
        <v>7.3399197575409387E-4</v>
      </c>
      <c r="DD62" t="e">
        <f t="shared" si="28"/>
        <v>#DIV/0!</v>
      </c>
      <c r="DF62" t="e">
        <f t="shared" si="29"/>
        <v>#DIV/0!</v>
      </c>
      <c r="DG62" t="e">
        <f t="shared" si="30"/>
        <v>#DIV/0!</v>
      </c>
      <c r="DH62" t="e">
        <f t="shared" si="31"/>
        <v>#DIV/0!</v>
      </c>
      <c r="DI62" t="e">
        <f t="shared" si="32"/>
        <v>#DIV/0!</v>
      </c>
      <c r="DJ62" t="e">
        <f t="shared" si="33"/>
        <v>#DIV/0!</v>
      </c>
      <c r="DK62" t="e">
        <f t="shared" si="34"/>
        <v>#DIV/0!</v>
      </c>
      <c r="DL62" t="e">
        <f t="shared" si="35"/>
        <v>#DIV/0!</v>
      </c>
      <c r="DM62" t="e">
        <f t="shared" si="36"/>
        <v>#DIV/0!</v>
      </c>
      <c r="DN62" t="e">
        <f t="shared" si="37"/>
        <v>#DIV/0!</v>
      </c>
      <c r="DO62" t="e">
        <f t="shared" si="38"/>
        <v>#DIV/0!</v>
      </c>
      <c r="DP62" t="e">
        <f t="shared" si="39"/>
        <v>#DIV/0!</v>
      </c>
      <c r="DQ62" t="e">
        <f t="shared" si="40"/>
        <v>#DIV/0!</v>
      </c>
      <c r="DR62" t="e">
        <f t="shared" si="41"/>
        <v>#DIV/0!</v>
      </c>
      <c r="DS62" t="e">
        <f t="shared" si="42"/>
        <v>#DIV/0!</v>
      </c>
      <c r="DT62" t="e">
        <f t="shared" si="43"/>
        <v>#DIV/0!</v>
      </c>
      <c r="DU62" t="e">
        <f t="shared" si="44"/>
        <v>#DIV/0!</v>
      </c>
      <c r="DV62" t="e">
        <f t="shared" si="45"/>
        <v>#DIV/0!</v>
      </c>
      <c r="DW62">
        <f t="shared" si="46"/>
        <v>0</v>
      </c>
      <c r="DX62" t="e">
        <f t="shared" si="47"/>
        <v>#DIV/0!</v>
      </c>
      <c r="DY62" t="e">
        <f t="shared" si="48"/>
        <v>#DIV/0!</v>
      </c>
      <c r="DZ62">
        <f t="shared" si="49"/>
        <v>130000.00000000006</v>
      </c>
      <c r="EA62" t="e">
        <f t="shared" si="50"/>
        <v>#DIV/0!</v>
      </c>
      <c r="EB62" t="e">
        <f t="shared" si="51"/>
        <v>#DIV/0!</v>
      </c>
      <c r="EC62" t="e">
        <f t="shared" si="52"/>
        <v>#DIV/0!</v>
      </c>
      <c r="ED62" t="e">
        <f t="shared" si="72"/>
        <v>#DIV/0!</v>
      </c>
    </row>
    <row r="63" spans="1:134" x14ac:dyDescent="0.25">
      <c r="A63" s="81" t="s">
        <v>87</v>
      </c>
      <c r="W63" s="82"/>
      <c r="AI63" s="83"/>
      <c r="AJ63" s="14"/>
      <c r="AK63" s="14"/>
      <c r="AL63" s="100"/>
      <c r="AM63" s="84"/>
      <c r="AN63" s="84"/>
      <c r="AX63" s="33"/>
      <c r="AY63" s="33"/>
      <c r="AZ63" s="33"/>
      <c r="BG63" s="35"/>
      <c r="BH63" s="33"/>
      <c r="BI63" s="35"/>
      <c r="BJ63" s="36">
        <v>104.51999999999992</v>
      </c>
      <c r="BK63" s="36">
        <v>1</v>
      </c>
      <c r="BL63" s="36">
        <v>20904000</v>
      </c>
      <c r="BM63" s="33">
        <v>171.3599999999999</v>
      </c>
      <c r="BN63" s="33">
        <v>2</v>
      </c>
      <c r="BO63" s="33">
        <v>27417600</v>
      </c>
      <c r="BP63" s="33"/>
      <c r="BQ63" s="33"/>
      <c r="BR63" s="33"/>
      <c r="BS63" s="37"/>
      <c r="BV63">
        <v>0</v>
      </c>
      <c r="BW63">
        <v>0</v>
      </c>
      <c r="BX63">
        <v>0</v>
      </c>
      <c r="BY63" s="120"/>
      <c r="BZ63" s="120"/>
      <c r="CA63" s="120">
        <f t="shared" si="130"/>
        <v>0</v>
      </c>
      <c r="CB63" s="127">
        <f t="shared" si="131"/>
        <v>0</v>
      </c>
      <c r="CC63" s="127">
        <f t="shared" si="132"/>
        <v>0</v>
      </c>
      <c r="CD63" s="127">
        <f t="shared" si="133"/>
        <v>0</v>
      </c>
      <c r="CE63" s="127">
        <f t="shared" si="134"/>
        <v>0</v>
      </c>
      <c r="CF63" s="127">
        <f t="shared" si="135"/>
        <v>0</v>
      </c>
      <c r="CG63" s="127">
        <f t="shared" si="136"/>
        <v>0</v>
      </c>
      <c r="CH63" s="127">
        <f t="shared" si="137"/>
        <v>0</v>
      </c>
      <c r="CI63" s="120">
        <f t="shared" ref="CI63" si="1059">AB63</f>
        <v>0</v>
      </c>
      <c r="CJ63" s="120">
        <f t="shared" ref="CJ63" si="1060">AE63</f>
        <v>0</v>
      </c>
      <c r="CK63" s="120">
        <f t="shared" si="831"/>
        <v>0</v>
      </c>
      <c r="CL63" s="120">
        <f t="shared" ref="CL63" si="1061">AK63</f>
        <v>0</v>
      </c>
      <c r="CM63" s="120">
        <f t="shared" ref="CM63" si="1062">AN63</f>
        <v>0</v>
      </c>
      <c r="CN63" s="120">
        <f t="shared" ref="CN63" si="1063">AQ63</f>
        <v>0</v>
      </c>
      <c r="CO63" s="120">
        <f t="shared" ref="CO63:CO65" si="1064">AT63</f>
        <v>0</v>
      </c>
      <c r="CP63" s="120">
        <f t="shared" ref="CP63" si="1065">AW63</f>
        <v>0</v>
      </c>
      <c r="CQ63" s="120">
        <f t="shared" ref="CQ63" si="1066">AZ63</f>
        <v>0</v>
      </c>
      <c r="CR63" s="120">
        <f t="shared" ref="CR63" si="1067">BC63</f>
        <v>0</v>
      </c>
      <c r="CS63" s="120">
        <f t="shared" ref="CS63:CS72" si="1068">BF63</f>
        <v>0</v>
      </c>
      <c r="CT63" s="120">
        <f t="shared" ref="CT63" si="1069">BI63</f>
        <v>0</v>
      </c>
      <c r="CU63" s="120">
        <f t="shared" ref="CU63" si="1070">BL63</f>
        <v>20904000</v>
      </c>
      <c r="CV63" s="120">
        <f t="shared" ref="CV63" si="1071">BO63</f>
        <v>27417600</v>
      </c>
      <c r="CW63" s="120">
        <f t="shared" ref="CW63" si="1072">BR63</f>
        <v>0</v>
      </c>
      <c r="CX63" s="120">
        <f t="shared" ref="CX63" si="1073">BU63</f>
        <v>0</v>
      </c>
      <c r="CY63">
        <f t="shared" ref="CY63" si="1074">BX63</f>
        <v>0</v>
      </c>
      <c r="CZ63" s="120">
        <f t="shared" si="767"/>
        <v>0</v>
      </c>
      <c r="DA63" s="120">
        <f t="shared" si="578"/>
        <v>48321600</v>
      </c>
      <c r="DB63" s="134">
        <f t="shared" si="26"/>
        <v>0</v>
      </c>
      <c r="DC63" s="134">
        <f t="shared" si="27"/>
        <v>1.2760907625962087E-3</v>
      </c>
      <c r="DD63" t="e">
        <f t="shared" si="28"/>
        <v>#DIV/0!</v>
      </c>
      <c r="DF63" t="e">
        <f t="shared" si="29"/>
        <v>#DIV/0!</v>
      </c>
      <c r="DG63" t="e">
        <f t="shared" si="30"/>
        <v>#DIV/0!</v>
      </c>
      <c r="DH63" t="e">
        <f t="shared" si="31"/>
        <v>#DIV/0!</v>
      </c>
      <c r="DI63" t="e">
        <f t="shared" si="32"/>
        <v>#DIV/0!</v>
      </c>
      <c r="DJ63" t="e">
        <f t="shared" si="33"/>
        <v>#DIV/0!</v>
      </c>
      <c r="DK63" t="e">
        <f t="shared" si="34"/>
        <v>#DIV/0!</v>
      </c>
      <c r="DL63" t="e">
        <f t="shared" si="35"/>
        <v>#DIV/0!</v>
      </c>
      <c r="DM63" t="e">
        <f t="shared" si="36"/>
        <v>#DIV/0!</v>
      </c>
      <c r="DN63" t="e">
        <f t="shared" si="37"/>
        <v>#DIV/0!</v>
      </c>
      <c r="DO63" t="e">
        <f t="shared" si="38"/>
        <v>#DIV/0!</v>
      </c>
      <c r="DP63" t="e">
        <f t="shared" si="39"/>
        <v>#DIV/0!</v>
      </c>
      <c r="DQ63" t="e">
        <f t="shared" si="40"/>
        <v>#DIV/0!</v>
      </c>
      <c r="DR63" t="e">
        <f t="shared" si="41"/>
        <v>#DIV/0!</v>
      </c>
      <c r="DS63" t="e">
        <f t="shared" si="42"/>
        <v>#DIV/0!</v>
      </c>
      <c r="DT63" t="e">
        <f t="shared" si="43"/>
        <v>#DIV/0!</v>
      </c>
      <c r="DU63" t="e">
        <f t="shared" si="44"/>
        <v>#DIV/0!</v>
      </c>
      <c r="DV63" t="e">
        <f t="shared" si="45"/>
        <v>#DIV/0!</v>
      </c>
      <c r="DW63" t="e">
        <f t="shared" si="46"/>
        <v>#DIV/0!</v>
      </c>
      <c r="DX63" t="e">
        <f t="shared" si="47"/>
        <v>#DIV/0!</v>
      </c>
      <c r="DY63">
        <f t="shared" si="48"/>
        <v>200000.00000000015</v>
      </c>
      <c r="DZ63">
        <f t="shared" si="49"/>
        <v>160000.00000000009</v>
      </c>
      <c r="EA63" t="e">
        <f t="shared" si="50"/>
        <v>#DIV/0!</v>
      </c>
      <c r="EB63" t="e">
        <f t="shared" si="51"/>
        <v>#DIV/0!</v>
      </c>
      <c r="EC63" t="e">
        <f t="shared" si="52"/>
        <v>#DIV/0!</v>
      </c>
      <c r="ED63" t="e">
        <f t="shared" si="72"/>
        <v>#DIV/0!</v>
      </c>
    </row>
    <row r="64" spans="1:134" x14ac:dyDescent="0.25">
      <c r="A64" s="112" t="s">
        <v>88</v>
      </c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>
        <v>0</v>
      </c>
      <c r="R64" s="46">
        <v>0</v>
      </c>
      <c r="S64" s="46">
        <v>0</v>
      </c>
      <c r="T64" s="46">
        <v>113.05999999999997</v>
      </c>
      <c r="U64" s="46">
        <v>1</v>
      </c>
      <c r="V64" s="50">
        <v>22.611999999999998</v>
      </c>
      <c r="W64" s="46">
        <v>0</v>
      </c>
      <c r="X64" s="46">
        <v>1</v>
      </c>
      <c r="Y64" s="46">
        <v>0</v>
      </c>
      <c r="Z64" s="46">
        <v>0</v>
      </c>
      <c r="AA64" s="46">
        <v>0</v>
      </c>
      <c r="AB64" s="46">
        <v>0</v>
      </c>
      <c r="AC64" s="46">
        <v>0</v>
      </c>
      <c r="AD64" s="46">
        <v>0</v>
      </c>
      <c r="AE64" s="46">
        <v>0</v>
      </c>
      <c r="AF64" s="46">
        <v>0</v>
      </c>
      <c r="AG64" s="46">
        <v>0</v>
      </c>
      <c r="AH64" s="46">
        <v>0</v>
      </c>
      <c r="AI64" s="43">
        <v>0</v>
      </c>
      <c r="AJ64" s="44">
        <v>0</v>
      </c>
      <c r="AK64" s="44">
        <v>0</v>
      </c>
      <c r="AL64" s="45">
        <v>0</v>
      </c>
      <c r="AM64" s="45">
        <v>1</v>
      </c>
      <c r="AN64" s="45">
        <v>0</v>
      </c>
      <c r="AO64" s="37">
        <v>0</v>
      </c>
      <c r="AP64">
        <v>0</v>
      </c>
      <c r="AQ64">
        <v>0</v>
      </c>
      <c r="AR64">
        <v>175.29999999999876</v>
      </c>
      <c r="AS64">
        <v>3</v>
      </c>
      <c r="AT64">
        <v>15541765</v>
      </c>
      <c r="AU64">
        <v>308.50000000000006</v>
      </c>
      <c r="AV64">
        <v>4</v>
      </c>
      <c r="AW64">
        <v>71081615</v>
      </c>
      <c r="AX64" s="33">
        <v>129.60000000000002</v>
      </c>
      <c r="AY64" s="33">
        <v>1</v>
      </c>
      <c r="AZ64" s="33">
        <v>22680000</v>
      </c>
      <c r="BA64" s="33">
        <v>0</v>
      </c>
      <c r="BB64" s="33">
        <v>0</v>
      </c>
      <c r="BC64" s="33">
        <v>0</v>
      </c>
      <c r="BD64" s="34">
        <v>378.29999999999995</v>
      </c>
      <c r="BE64" s="34">
        <v>3</v>
      </c>
      <c r="BF64" s="34">
        <v>64438755</v>
      </c>
      <c r="BG64" s="35">
        <v>0</v>
      </c>
      <c r="BH64" s="33">
        <v>0</v>
      </c>
      <c r="BI64" s="35">
        <v>0</v>
      </c>
      <c r="BJ64" s="36"/>
      <c r="BK64" s="36"/>
      <c r="BL64" s="36"/>
      <c r="BM64" s="33">
        <v>363.94000000000096</v>
      </c>
      <c r="BN64" s="33">
        <v>3</v>
      </c>
      <c r="BO64" s="33">
        <v>56196547</v>
      </c>
      <c r="BP64" s="33"/>
      <c r="BQ64" s="33"/>
      <c r="BR64" s="33"/>
      <c r="BS64" s="37">
        <v>102.70000000000027</v>
      </c>
      <c r="BT64">
        <v>1</v>
      </c>
      <c r="BU64">
        <v>16000660</v>
      </c>
      <c r="BV64">
        <v>0</v>
      </c>
      <c r="BW64">
        <v>0</v>
      </c>
      <c r="BX64">
        <v>0</v>
      </c>
      <c r="BY64" s="120"/>
      <c r="BZ64" s="120"/>
      <c r="CA64" s="120">
        <f t="shared" si="130"/>
        <v>0</v>
      </c>
      <c r="CB64" s="127">
        <f t="shared" si="131"/>
        <v>0</v>
      </c>
      <c r="CC64" s="127">
        <f t="shared" si="132"/>
        <v>0</v>
      </c>
      <c r="CD64" s="127">
        <f t="shared" si="133"/>
        <v>0</v>
      </c>
      <c r="CE64" s="127">
        <f t="shared" si="134"/>
        <v>0</v>
      </c>
      <c r="CF64" s="127">
        <f t="shared" si="135"/>
        <v>0</v>
      </c>
      <c r="CG64" s="127">
        <f t="shared" si="136"/>
        <v>22612000</v>
      </c>
      <c r="CH64" s="127">
        <f t="shared" si="137"/>
        <v>0</v>
      </c>
      <c r="CI64" s="120">
        <f t="shared" ref="CI64" si="1075">AB64</f>
        <v>0</v>
      </c>
      <c r="CJ64" s="120">
        <f t="shared" ref="CJ64" si="1076">AE64</f>
        <v>0</v>
      </c>
      <c r="CK64" s="120">
        <f t="shared" si="831"/>
        <v>0</v>
      </c>
      <c r="CL64" s="120">
        <f t="shared" ref="CL64" si="1077">AK64</f>
        <v>0</v>
      </c>
      <c r="CM64" s="120">
        <f t="shared" ref="CM64" si="1078">AN64</f>
        <v>0</v>
      </c>
      <c r="CN64" s="120">
        <f t="shared" ref="CN64" si="1079">AQ64</f>
        <v>0</v>
      </c>
      <c r="CO64" s="120">
        <f t="shared" si="1064"/>
        <v>15541765</v>
      </c>
      <c r="CP64" s="120">
        <f t="shared" ref="CP64" si="1080">AW64</f>
        <v>71081615</v>
      </c>
      <c r="CQ64" s="120">
        <f t="shared" ref="CQ64" si="1081">AZ64</f>
        <v>22680000</v>
      </c>
      <c r="CR64" s="120">
        <f t="shared" ref="CR64" si="1082">BC64</f>
        <v>0</v>
      </c>
      <c r="CS64" s="120">
        <f t="shared" si="1068"/>
        <v>64438755</v>
      </c>
      <c r="CT64" s="120">
        <f t="shared" ref="CT64" si="1083">BI64</f>
        <v>0</v>
      </c>
      <c r="CU64" s="120">
        <f t="shared" ref="CU64" si="1084">BL64</f>
        <v>0</v>
      </c>
      <c r="CV64" s="120">
        <f t="shared" ref="CV64" si="1085">BO64</f>
        <v>56196547</v>
      </c>
      <c r="CW64" s="120">
        <f t="shared" ref="CW64" si="1086">BR64</f>
        <v>0</v>
      </c>
      <c r="CX64" s="120">
        <f t="shared" ref="CX64" si="1087">BU64</f>
        <v>16000660</v>
      </c>
      <c r="CY64">
        <f t="shared" ref="CY64" si="1088">BX64</f>
        <v>0</v>
      </c>
      <c r="CZ64" s="120">
        <f t="shared" si="767"/>
        <v>22612000</v>
      </c>
      <c r="DA64" s="120">
        <f t="shared" si="578"/>
        <v>245939342</v>
      </c>
      <c r="DB64" s="134">
        <f t="shared" si="26"/>
        <v>4.0813304084590091E-4</v>
      </c>
      <c r="DC64" s="134">
        <f t="shared" si="27"/>
        <v>6.4948371429172412E-3</v>
      </c>
      <c r="DD64">
        <f t="shared" si="28"/>
        <v>10.876496638952769</v>
      </c>
      <c r="DF64" t="e">
        <f t="shared" si="29"/>
        <v>#DIV/0!</v>
      </c>
      <c r="DG64" t="e">
        <f t="shared" si="30"/>
        <v>#DIV/0!</v>
      </c>
      <c r="DH64" t="e">
        <f t="shared" si="31"/>
        <v>#DIV/0!</v>
      </c>
      <c r="DI64" t="e">
        <f t="shared" si="32"/>
        <v>#DIV/0!</v>
      </c>
      <c r="DJ64" t="e">
        <f t="shared" si="33"/>
        <v>#DIV/0!</v>
      </c>
      <c r="DK64">
        <f t="shared" si="34"/>
        <v>200000.00000000006</v>
      </c>
      <c r="DL64" t="e">
        <f t="shared" si="35"/>
        <v>#DIV/0!</v>
      </c>
      <c r="DM64" t="e">
        <f t="shared" si="36"/>
        <v>#DIV/0!</v>
      </c>
      <c r="DN64" t="e">
        <f t="shared" si="37"/>
        <v>#DIV/0!</v>
      </c>
      <c r="DO64" t="e">
        <f t="shared" si="38"/>
        <v>#DIV/0!</v>
      </c>
      <c r="DP64" t="e">
        <f t="shared" si="39"/>
        <v>#DIV/0!</v>
      </c>
      <c r="DQ64" t="e">
        <f t="shared" si="40"/>
        <v>#DIV/0!</v>
      </c>
      <c r="DR64" t="e">
        <f t="shared" si="41"/>
        <v>#DIV/0!</v>
      </c>
      <c r="DS64">
        <f t="shared" si="42"/>
        <v>88658.100399316085</v>
      </c>
      <c r="DT64">
        <f t="shared" si="43"/>
        <v>230410.42139384113</v>
      </c>
      <c r="DU64">
        <f t="shared" si="44"/>
        <v>174999.99999999997</v>
      </c>
      <c r="DV64" t="e">
        <f t="shared" si="45"/>
        <v>#DIV/0!</v>
      </c>
      <c r="DW64">
        <f t="shared" si="46"/>
        <v>170337.70816812056</v>
      </c>
      <c r="DX64" t="e">
        <f t="shared" si="47"/>
        <v>#DIV/0!</v>
      </c>
      <c r="DY64" t="e">
        <f t="shared" si="48"/>
        <v>#DIV/0!</v>
      </c>
      <c r="DZ64">
        <f t="shared" si="49"/>
        <v>154411.57058855816</v>
      </c>
      <c r="EA64" t="e">
        <f t="shared" si="50"/>
        <v>#DIV/0!</v>
      </c>
      <c r="EB64">
        <f t="shared" si="51"/>
        <v>155799.99999999959</v>
      </c>
      <c r="EC64" t="e">
        <f t="shared" si="52"/>
        <v>#DIV/0!</v>
      </c>
      <c r="ED64" t="e">
        <f t="shared" si="72"/>
        <v>#DIV/0!</v>
      </c>
    </row>
    <row r="65" spans="1:134" x14ac:dyDescent="0.25">
      <c r="A65" s="112" t="s">
        <v>89</v>
      </c>
      <c r="B65" s="46">
        <v>0</v>
      </c>
      <c r="C65" s="46">
        <v>0</v>
      </c>
      <c r="D65" s="46">
        <v>0</v>
      </c>
      <c r="E65" s="48">
        <v>99.329999999997199</v>
      </c>
      <c r="F65" s="46">
        <v>1</v>
      </c>
      <c r="G65" s="46">
        <v>5.3105000000000002</v>
      </c>
      <c r="H65" s="46">
        <v>149.86000000000604</v>
      </c>
      <c r="I65" s="46">
        <v>3</v>
      </c>
      <c r="J65" s="46">
        <v>12.5068</v>
      </c>
      <c r="K65" s="47">
        <v>379.13999999999305</v>
      </c>
      <c r="L65" s="46">
        <v>5</v>
      </c>
      <c r="M65" s="46">
        <v>24.489100000000001</v>
      </c>
      <c r="N65" s="46">
        <v>152.92000000000735</v>
      </c>
      <c r="O65" s="46">
        <v>3</v>
      </c>
      <c r="P65" s="49">
        <v>20.016400000000001</v>
      </c>
      <c r="Q65" s="46">
        <v>387.94999999999527</v>
      </c>
      <c r="R65" s="46">
        <v>6</v>
      </c>
      <c r="S65" s="46">
        <v>51.2438</v>
      </c>
      <c r="T65" s="46">
        <v>342.84999999999854</v>
      </c>
      <c r="U65" s="46">
        <v>4</v>
      </c>
      <c r="V65" s="50">
        <v>38.421590620000003</v>
      </c>
      <c r="W65" s="49">
        <v>215.17000000000553</v>
      </c>
      <c r="X65" s="46">
        <v>3</v>
      </c>
      <c r="Y65" s="46">
        <v>24.609449999999999</v>
      </c>
      <c r="Z65" s="46">
        <v>89.709999999997308</v>
      </c>
      <c r="AA65" s="46">
        <v>2</v>
      </c>
      <c r="AB65" s="46">
        <v>14083700</v>
      </c>
      <c r="AC65" s="46">
        <v>124.98999999999614</v>
      </c>
      <c r="AD65" s="46">
        <v>2</v>
      </c>
      <c r="AE65" s="46">
        <v>14801870</v>
      </c>
      <c r="AF65" s="46">
        <v>384.21000000000276</v>
      </c>
      <c r="AG65" s="46">
        <v>4</v>
      </c>
      <c r="AH65" s="46">
        <v>30600450</v>
      </c>
      <c r="AI65" s="43">
        <v>239.81999999999971</v>
      </c>
      <c r="AJ65" s="44">
        <v>4</v>
      </c>
      <c r="AK65" s="44">
        <v>23746550</v>
      </c>
      <c r="AL65" s="45">
        <v>95.940000000000509</v>
      </c>
      <c r="AM65" s="45">
        <v>1</v>
      </c>
      <c r="AN65" s="45">
        <v>10000000</v>
      </c>
      <c r="AO65" s="37">
        <v>214.8799999999992</v>
      </c>
      <c r="AP65">
        <v>2</v>
      </c>
      <c r="AQ65">
        <v>17342070</v>
      </c>
      <c r="AR65">
        <v>0</v>
      </c>
      <c r="AS65">
        <v>0</v>
      </c>
      <c r="AT65">
        <v>1423030</v>
      </c>
      <c r="AU65">
        <v>0</v>
      </c>
      <c r="AV65">
        <v>0</v>
      </c>
      <c r="AW65">
        <v>0</v>
      </c>
      <c r="AX65" s="33"/>
      <c r="AY65" s="33"/>
      <c r="AZ65" s="33"/>
      <c r="BA65" s="33">
        <v>0</v>
      </c>
      <c r="BB65" s="33">
        <v>0</v>
      </c>
      <c r="BC65" s="33">
        <v>0</v>
      </c>
      <c r="BD65" s="52">
        <v>0</v>
      </c>
      <c r="BE65" s="52">
        <v>0</v>
      </c>
      <c r="BF65" s="52">
        <v>0</v>
      </c>
      <c r="BG65" s="35">
        <v>0</v>
      </c>
      <c r="BH65" s="33">
        <v>0</v>
      </c>
      <c r="BI65" s="35">
        <v>0</v>
      </c>
      <c r="BJ65" s="36"/>
      <c r="BK65" s="36"/>
      <c r="BL65" s="36"/>
      <c r="BM65" s="33">
        <v>358.22999999999956</v>
      </c>
      <c r="BN65" s="33">
        <v>4</v>
      </c>
      <c r="BO65" s="33">
        <v>39311070</v>
      </c>
      <c r="BP65" s="33">
        <v>95.940000000000509</v>
      </c>
      <c r="BQ65" s="33">
        <v>1</v>
      </c>
      <c r="BR65" s="33">
        <v>13815410</v>
      </c>
      <c r="BS65" s="37"/>
      <c r="BV65">
        <v>93.170000000001892</v>
      </c>
      <c r="BW65">
        <v>1</v>
      </c>
      <c r="BX65">
        <v>10903150</v>
      </c>
      <c r="BY65" s="120"/>
      <c r="BZ65" s="120"/>
      <c r="CA65" s="120">
        <f t="shared" si="130"/>
        <v>0</v>
      </c>
      <c r="CB65" s="127">
        <f t="shared" si="131"/>
        <v>5310500</v>
      </c>
      <c r="CC65" s="127">
        <f t="shared" si="132"/>
        <v>12506800</v>
      </c>
      <c r="CD65" s="127">
        <f t="shared" si="133"/>
        <v>24489100</v>
      </c>
      <c r="CE65" s="127">
        <f t="shared" si="134"/>
        <v>20016400</v>
      </c>
      <c r="CF65" s="127">
        <f t="shared" si="135"/>
        <v>51243800</v>
      </c>
      <c r="CG65" s="127">
        <f t="shared" si="136"/>
        <v>38421590.620000005</v>
      </c>
      <c r="CH65" s="127">
        <f t="shared" si="137"/>
        <v>24609450</v>
      </c>
      <c r="CI65" s="120">
        <f t="shared" ref="CI65" si="1089">AB65</f>
        <v>14083700</v>
      </c>
      <c r="CJ65" s="120">
        <f t="shared" ref="CJ65" si="1090">AE65</f>
        <v>14801870</v>
      </c>
      <c r="CK65" s="120">
        <f t="shared" si="831"/>
        <v>30600450</v>
      </c>
      <c r="CL65" s="120">
        <f t="shared" ref="CL65" si="1091">AK65</f>
        <v>23746550</v>
      </c>
      <c r="CM65" s="120">
        <f t="shared" ref="CM65" si="1092">AN65</f>
        <v>10000000</v>
      </c>
      <c r="CN65" s="120">
        <f t="shared" ref="CN65" si="1093">AQ65</f>
        <v>17342070</v>
      </c>
      <c r="CO65" s="120">
        <f t="shared" si="1064"/>
        <v>1423030</v>
      </c>
      <c r="CP65" s="120">
        <f t="shared" ref="CP65" si="1094">AW65</f>
        <v>0</v>
      </c>
      <c r="CQ65" s="120">
        <f t="shared" ref="CQ65" si="1095">AZ65</f>
        <v>0</v>
      </c>
      <c r="CR65" s="120">
        <f t="shared" ref="CR65" si="1096">BC65</f>
        <v>0</v>
      </c>
      <c r="CS65" s="120">
        <f t="shared" si="1068"/>
        <v>0</v>
      </c>
      <c r="CT65" s="120">
        <f t="shared" ref="CT65" si="1097">BI65</f>
        <v>0</v>
      </c>
      <c r="CU65" s="120">
        <f t="shared" ref="CU65" si="1098">BL65</f>
        <v>0</v>
      </c>
      <c r="CV65" s="120">
        <f t="shared" ref="CV65" si="1099">BO65</f>
        <v>39311070</v>
      </c>
      <c r="CW65" s="120">
        <f t="shared" ref="CW65" si="1100">BR65</f>
        <v>13815410</v>
      </c>
      <c r="CX65" s="120">
        <f t="shared" ref="CX65" si="1101">BU65</f>
        <v>0</v>
      </c>
      <c r="CY65">
        <f t="shared" ref="CY65" si="1102">BX65</f>
        <v>10903150</v>
      </c>
      <c r="CZ65" s="120">
        <f t="shared" si="767"/>
        <v>269830210.62</v>
      </c>
      <c r="DA65" s="120">
        <f t="shared" si="578"/>
        <v>82794730</v>
      </c>
      <c r="DB65" s="134">
        <f t="shared" si="26"/>
        <v>4.8702734995767953E-3</v>
      </c>
      <c r="DC65" s="134">
        <f t="shared" si="27"/>
        <v>2.186467131565329E-3</v>
      </c>
      <c r="DD65">
        <f t="shared" si="28"/>
        <v>0.30684010441143389</v>
      </c>
      <c r="DF65">
        <f t="shared" si="29"/>
        <v>53463.203463204969</v>
      </c>
      <c r="DG65">
        <f t="shared" si="30"/>
        <v>83456.55945548843</v>
      </c>
      <c r="DH65">
        <f t="shared" si="31"/>
        <v>64591.180039036895</v>
      </c>
      <c r="DI65">
        <f t="shared" si="32"/>
        <v>130894.58540412658</v>
      </c>
      <c r="DJ65">
        <f t="shared" si="33"/>
        <v>132088.67122051973</v>
      </c>
      <c r="DK65">
        <f t="shared" si="34"/>
        <v>112065.30733556997</v>
      </c>
      <c r="DL65">
        <f t="shared" si="35"/>
        <v>114372.12436677681</v>
      </c>
      <c r="DM65">
        <f t="shared" si="36"/>
        <v>156991.41678743085</v>
      </c>
      <c r="DN65">
        <f t="shared" si="37"/>
        <v>118424.43395472004</v>
      </c>
      <c r="DO65">
        <f t="shared" si="38"/>
        <v>79645.115952213062</v>
      </c>
      <c r="DP65">
        <f t="shared" si="39"/>
        <v>99018.221999833331</v>
      </c>
      <c r="DQ65">
        <f t="shared" si="40"/>
        <v>104231.81154888417</v>
      </c>
      <c r="DR65">
        <f t="shared" si="41"/>
        <v>80705.835815339087</v>
      </c>
      <c r="DS65" t="e">
        <f t="shared" si="42"/>
        <v>#DIV/0!</v>
      </c>
      <c r="DT65" t="e">
        <f t="shared" si="43"/>
        <v>#DIV/0!</v>
      </c>
      <c r="DU65" t="e">
        <f t="shared" si="44"/>
        <v>#DIV/0!</v>
      </c>
      <c r="DV65" t="e">
        <f t="shared" si="45"/>
        <v>#DIV/0!</v>
      </c>
      <c r="DW65" t="e">
        <f t="shared" si="46"/>
        <v>#DIV/0!</v>
      </c>
      <c r="DX65" t="e">
        <f t="shared" si="47"/>
        <v>#DIV/0!</v>
      </c>
      <c r="DY65" t="e">
        <f t="shared" si="48"/>
        <v>#DIV/0!</v>
      </c>
      <c r="DZ65">
        <f t="shared" si="49"/>
        <v>109736.95670379378</v>
      </c>
      <c r="EA65">
        <f t="shared" si="50"/>
        <v>144000.52115905698</v>
      </c>
      <c r="EB65" t="e">
        <f t="shared" si="51"/>
        <v>#DIV/0!</v>
      </c>
      <c r="EC65">
        <f t="shared" si="52"/>
        <v>117024.25673499815</v>
      </c>
      <c r="ED65">
        <f t="shared" si="72"/>
        <v>2.188874761601928</v>
      </c>
    </row>
    <row r="66" spans="1:134" x14ac:dyDescent="0.25">
      <c r="A66" s="112" t="s">
        <v>90</v>
      </c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>
        <v>51.19999999999991</v>
      </c>
      <c r="O66" s="46">
        <v>1</v>
      </c>
      <c r="P66" s="49">
        <v>6.1440000000000001</v>
      </c>
      <c r="Q66" s="46">
        <v>185.90000000000015</v>
      </c>
      <c r="R66" s="46">
        <v>4</v>
      </c>
      <c r="S66" s="46">
        <v>23.841000000000001</v>
      </c>
      <c r="T66" s="46"/>
      <c r="U66" s="46"/>
      <c r="V66" s="50"/>
      <c r="W66" s="49">
        <v>253.30000000000055</v>
      </c>
      <c r="X66" s="46">
        <v>5</v>
      </c>
      <c r="Y66" s="46">
        <v>34.456499999999998</v>
      </c>
      <c r="Z66" s="46">
        <v>50.999999999999147</v>
      </c>
      <c r="AA66" s="46">
        <v>1</v>
      </c>
      <c r="AB66" s="46">
        <v>6375000</v>
      </c>
      <c r="AC66" s="46">
        <v>169.29999999999984</v>
      </c>
      <c r="AD66" s="46">
        <v>2</v>
      </c>
      <c r="AE66" s="46">
        <v>20824000</v>
      </c>
      <c r="AF66" s="46">
        <v>0</v>
      </c>
      <c r="AG66" s="46">
        <v>0</v>
      </c>
      <c r="AH66" s="46">
        <v>0</v>
      </c>
      <c r="AI66" s="43">
        <v>310.5</v>
      </c>
      <c r="AJ66" s="44">
        <v>3</v>
      </c>
      <c r="AK66" s="44">
        <v>36724000</v>
      </c>
      <c r="AL66" s="45">
        <v>95.100000000000136</v>
      </c>
      <c r="AM66" s="45">
        <v>1</v>
      </c>
      <c r="AN66" s="45">
        <v>11887500</v>
      </c>
      <c r="AO66" s="37">
        <v>89.799999999999727</v>
      </c>
      <c r="AP66">
        <v>1</v>
      </c>
      <c r="AQ66">
        <v>30722000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33"/>
      <c r="AY66" s="33"/>
      <c r="AZ66" s="33"/>
      <c r="BA66" s="33">
        <v>0</v>
      </c>
      <c r="BB66" s="33">
        <v>0</v>
      </c>
      <c r="BC66" s="33">
        <v>0</v>
      </c>
      <c r="BD66" s="52">
        <v>0</v>
      </c>
      <c r="BE66" s="52">
        <v>0</v>
      </c>
      <c r="BF66" s="52">
        <v>0</v>
      </c>
      <c r="BG66" s="35">
        <v>184.89999999999986</v>
      </c>
      <c r="BH66" s="33">
        <v>2</v>
      </c>
      <c r="BI66" s="35">
        <v>8497000</v>
      </c>
      <c r="BJ66" s="36"/>
      <c r="BK66" s="36"/>
      <c r="BL66" s="36"/>
      <c r="BM66" s="33"/>
      <c r="BN66" s="33"/>
      <c r="BO66" s="33"/>
      <c r="BP66" s="33">
        <v>118.40000000000032</v>
      </c>
      <c r="BQ66" s="33">
        <v>1</v>
      </c>
      <c r="BR66" s="33">
        <v>17600000</v>
      </c>
      <c r="BS66" s="37"/>
      <c r="BV66">
        <v>0</v>
      </c>
      <c r="BW66">
        <v>0</v>
      </c>
      <c r="BX66">
        <v>0</v>
      </c>
      <c r="BY66" s="120"/>
      <c r="BZ66" s="120"/>
      <c r="CA66" s="120">
        <f t="shared" si="130"/>
        <v>0</v>
      </c>
      <c r="CB66" s="127">
        <f t="shared" si="131"/>
        <v>0</v>
      </c>
      <c r="CC66" s="127">
        <f t="shared" si="132"/>
        <v>0</v>
      </c>
      <c r="CD66" s="127">
        <f t="shared" si="133"/>
        <v>0</v>
      </c>
      <c r="CE66" s="127">
        <f t="shared" si="134"/>
        <v>6144000</v>
      </c>
      <c r="CF66" s="127">
        <f t="shared" si="135"/>
        <v>23841000</v>
      </c>
      <c r="CG66" s="127">
        <f t="shared" si="136"/>
        <v>0</v>
      </c>
      <c r="CH66" s="127">
        <f t="shared" si="137"/>
        <v>34456500</v>
      </c>
      <c r="CI66" s="120">
        <f t="shared" ref="CI66" si="1103">AB66</f>
        <v>6375000</v>
      </c>
      <c r="CJ66" s="120">
        <f t="shared" ref="CJ66" si="1104">AE66</f>
        <v>20824000</v>
      </c>
      <c r="CK66" s="120">
        <f t="shared" si="831"/>
        <v>0</v>
      </c>
      <c r="CL66" s="120">
        <f t="shared" ref="CL66" si="1105">AK66</f>
        <v>36724000</v>
      </c>
      <c r="CM66" s="120">
        <f t="shared" ref="CM66" si="1106">AN66</f>
        <v>11887500</v>
      </c>
      <c r="CN66" s="120">
        <f t="shared" ref="CN66" si="1107">AQ66</f>
        <v>30722000</v>
      </c>
      <c r="CO66" s="120">
        <f t="shared" ref="CO66:CO68" si="1108">AT66</f>
        <v>0</v>
      </c>
      <c r="CP66" s="120">
        <f t="shared" ref="CP66" si="1109">AW66</f>
        <v>0</v>
      </c>
      <c r="CQ66" s="120">
        <f t="shared" ref="CQ66" si="1110">AZ66</f>
        <v>0</v>
      </c>
      <c r="CR66" s="120">
        <f t="shared" ref="CR66" si="1111">BC66</f>
        <v>0</v>
      </c>
      <c r="CS66" s="120">
        <f t="shared" si="1068"/>
        <v>0</v>
      </c>
      <c r="CT66" s="120">
        <f t="shared" ref="CT66" si="1112">BI66</f>
        <v>8497000</v>
      </c>
      <c r="CU66" s="120">
        <f t="shared" ref="CU66" si="1113">BL66</f>
        <v>0</v>
      </c>
      <c r="CV66" s="120">
        <f t="shared" ref="CV66" si="1114">BO66</f>
        <v>0</v>
      </c>
      <c r="CW66" s="120">
        <f t="shared" ref="CW66" si="1115">BR66</f>
        <v>17600000</v>
      </c>
      <c r="CX66" s="120">
        <f t="shared" ref="CX66" si="1116">BU66</f>
        <v>0</v>
      </c>
      <c r="CY66">
        <f t="shared" ref="CY66" si="1117">BX66</f>
        <v>0</v>
      </c>
      <c r="CZ66" s="120">
        <f t="shared" si="767"/>
        <v>140252000</v>
      </c>
      <c r="DA66" s="120">
        <f t="shared" si="578"/>
        <v>56819000</v>
      </c>
      <c r="DB66" s="134">
        <f t="shared" si="26"/>
        <v>2.5314644987050809E-3</v>
      </c>
      <c r="DC66" s="134">
        <f t="shared" si="27"/>
        <v>1.5004925548813364E-3</v>
      </c>
      <c r="DD66">
        <f t="shared" si="28"/>
        <v>0.4051207825913356</v>
      </c>
      <c r="DF66" t="e">
        <f t="shared" si="29"/>
        <v>#DIV/0!</v>
      </c>
      <c r="DG66" t="e">
        <f t="shared" si="30"/>
        <v>#DIV/0!</v>
      </c>
      <c r="DH66" t="e">
        <f t="shared" si="31"/>
        <v>#DIV/0!</v>
      </c>
      <c r="DI66">
        <f t="shared" si="32"/>
        <v>120000.0000000002</v>
      </c>
      <c r="DJ66">
        <f t="shared" si="33"/>
        <v>128246.36901559969</v>
      </c>
      <c r="DK66" t="e">
        <f t="shared" si="34"/>
        <v>#DIV/0!</v>
      </c>
      <c r="DL66">
        <f t="shared" si="35"/>
        <v>136030.39873667559</v>
      </c>
      <c r="DM66">
        <f t="shared" si="36"/>
        <v>125000.0000000021</v>
      </c>
      <c r="DN66">
        <f t="shared" si="37"/>
        <v>123000.59066745434</v>
      </c>
      <c r="DO66" t="e">
        <f t="shared" si="38"/>
        <v>#DIV/0!</v>
      </c>
      <c r="DP66">
        <f t="shared" si="39"/>
        <v>118273.75201288245</v>
      </c>
      <c r="DQ66">
        <f t="shared" si="40"/>
        <v>124999.99999999983</v>
      </c>
      <c r="DR66">
        <f t="shared" si="41"/>
        <v>342115.81291759567</v>
      </c>
      <c r="DS66" t="e">
        <f t="shared" si="42"/>
        <v>#DIV/0!</v>
      </c>
      <c r="DT66" t="e">
        <f t="shared" si="43"/>
        <v>#DIV/0!</v>
      </c>
      <c r="DU66" t="e">
        <f t="shared" si="44"/>
        <v>#DIV/0!</v>
      </c>
      <c r="DV66" t="e">
        <f t="shared" si="45"/>
        <v>#DIV/0!</v>
      </c>
      <c r="DW66" t="e">
        <f t="shared" si="46"/>
        <v>#DIV/0!</v>
      </c>
      <c r="DX66">
        <f t="shared" si="47"/>
        <v>45954.570037858335</v>
      </c>
      <c r="DY66" t="e">
        <f t="shared" si="48"/>
        <v>#DIV/0!</v>
      </c>
      <c r="DZ66" t="e">
        <f t="shared" si="49"/>
        <v>#DIV/0!</v>
      </c>
      <c r="EA66">
        <f t="shared" si="50"/>
        <v>148648.64864864826</v>
      </c>
      <c r="EB66" t="e">
        <f t="shared" si="51"/>
        <v>#DIV/0!</v>
      </c>
      <c r="EC66" t="e">
        <f t="shared" si="52"/>
        <v>#DIV/0!</v>
      </c>
      <c r="ED66" t="e">
        <f t="shared" si="72"/>
        <v>#DIV/0!</v>
      </c>
    </row>
    <row r="67" spans="1:134" x14ac:dyDescent="0.25">
      <c r="A67" s="111" t="s">
        <v>91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01"/>
      <c r="X67" s="15"/>
      <c r="Y67" s="15"/>
      <c r="Z67" s="15"/>
      <c r="AA67" s="15"/>
      <c r="AB67" s="15"/>
      <c r="AC67" s="15"/>
      <c r="AD67" s="15"/>
      <c r="AE67" s="15"/>
      <c r="AF67" s="15"/>
      <c r="AG67" s="15">
        <v>1263</v>
      </c>
      <c r="AH67" s="15">
        <v>0</v>
      </c>
      <c r="AI67" s="43">
        <v>0</v>
      </c>
      <c r="AJ67" s="44">
        <v>0</v>
      </c>
      <c r="AK67" s="44">
        <v>0</v>
      </c>
      <c r="AL67" s="45">
        <v>0</v>
      </c>
      <c r="AM67" s="45">
        <v>0</v>
      </c>
      <c r="AN67" s="45">
        <v>0</v>
      </c>
      <c r="AO67" s="3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 s="33"/>
      <c r="AY67" s="33"/>
      <c r="AZ67" s="33"/>
      <c r="BA67" s="33">
        <v>0</v>
      </c>
      <c r="BB67" s="33">
        <v>0</v>
      </c>
      <c r="BC67" s="33">
        <v>0</v>
      </c>
      <c r="BD67" s="52">
        <v>0</v>
      </c>
      <c r="BE67" s="52">
        <v>0</v>
      </c>
      <c r="BF67" s="52">
        <v>0</v>
      </c>
      <c r="BG67" s="35">
        <v>0</v>
      </c>
      <c r="BH67" s="33">
        <v>0</v>
      </c>
      <c r="BI67" s="35">
        <v>0</v>
      </c>
      <c r="BJ67" s="36"/>
      <c r="BK67" s="36"/>
      <c r="BL67" s="36"/>
      <c r="BM67" s="33"/>
      <c r="BN67" s="33"/>
      <c r="BO67" s="33"/>
      <c r="BP67" s="33"/>
      <c r="BQ67" s="33"/>
      <c r="BR67" s="33"/>
      <c r="BS67" s="37"/>
      <c r="BV67">
        <v>0</v>
      </c>
      <c r="BW67">
        <v>0</v>
      </c>
      <c r="BX67">
        <v>0</v>
      </c>
      <c r="BY67" s="120"/>
      <c r="BZ67" s="120"/>
      <c r="CA67" s="120">
        <f t="shared" si="130"/>
        <v>0</v>
      </c>
      <c r="CB67" s="127">
        <f t="shared" si="131"/>
        <v>0</v>
      </c>
      <c r="CC67" s="127">
        <f t="shared" si="132"/>
        <v>0</v>
      </c>
      <c r="CD67" s="127">
        <f t="shared" si="133"/>
        <v>0</v>
      </c>
      <c r="CE67" s="127">
        <f t="shared" si="134"/>
        <v>0</v>
      </c>
      <c r="CF67" s="127">
        <f t="shared" si="135"/>
        <v>0</v>
      </c>
      <c r="CG67" s="127">
        <f t="shared" si="136"/>
        <v>0</v>
      </c>
      <c r="CH67" s="127">
        <f t="shared" si="137"/>
        <v>0</v>
      </c>
      <c r="CI67" s="120">
        <f t="shared" ref="CI67" si="1118">AB67</f>
        <v>0</v>
      </c>
      <c r="CJ67" s="120">
        <f t="shared" ref="CJ67" si="1119">AE67</f>
        <v>0</v>
      </c>
      <c r="CK67" s="120">
        <v>0</v>
      </c>
      <c r="CL67" s="120">
        <f t="shared" ref="CL67" si="1120">AK67</f>
        <v>0</v>
      </c>
      <c r="CM67" s="120">
        <f t="shared" ref="CM67" si="1121">AN67</f>
        <v>0</v>
      </c>
      <c r="CN67" s="120">
        <f t="shared" ref="CN67" si="1122">AQ67</f>
        <v>0</v>
      </c>
      <c r="CO67" s="120">
        <f t="shared" si="1108"/>
        <v>0</v>
      </c>
      <c r="CP67" s="120">
        <f t="shared" ref="CP67" si="1123">AW67</f>
        <v>0</v>
      </c>
      <c r="CQ67" s="120">
        <f t="shared" ref="CQ67" si="1124">AZ67</f>
        <v>0</v>
      </c>
      <c r="CR67" s="120">
        <f t="shared" ref="CR67" si="1125">BC67</f>
        <v>0</v>
      </c>
      <c r="CS67" s="120">
        <f t="shared" si="1068"/>
        <v>0</v>
      </c>
      <c r="CT67" s="120">
        <f t="shared" ref="CT67" si="1126">BI67</f>
        <v>0</v>
      </c>
      <c r="CU67" s="120">
        <f t="shared" ref="CU67" si="1127">BL67</f>
        <v>0</v>
      </c>
      <c r="CV67" s="120">
        <f t="shared" ref="CV67" si="1128">BO67</f>
        <v>0</v>
      </c>
      <c r="CW67" s="120">
        <f t="shared" ref="CW67" si="1129">BR67</f>
        <v>0</v>
      </c>
      <c r="CX67" s="120">
        <f t="shared" ref="CX67" si="1130">BU67</f>
        <v>0</v>
      </c>
      <c r="CY67">
        <f t="shared" ref="CY67" si="1131">BX67</f>
        <v>0</v>
      </c>
      <c r="CZ67" s="120">
        <f t="shared" si="767"/>
        <v>0</v>
      </c>
      <c r="DA67" s="120">
        <f t="shared" si="578"/>
        <v>0</v>
      </c>
      <c r="DB67" s="134">
        <f t="shared" si="26"/>
        <v>0</v>
      </c>
      <c r="DC67" s="134">
        <f t="shared" si="27"/>
        <v>0</v>
      </c>
      <c r="DD67" t="e">
        <f t="shared" si="28"/>
        <v>#DIV/0!</v>
      </c>
      <c r="DF67" t="e">
        <f t="shared" si="29"/>
        <v>#DIV/0!</v>
      </c>
      <c r="DG67" t="e">
        <f t="shared" si="30"/>
        <v>#DIV/0!</v>
      </c>
      <c r="DH67" t="e">
        <f t="shared" si="31"/>
        <v>#DIV/0!</v>
      </c>
      <c r="DI67" t="e">
        <f t="shared" si="32"/>
        <v>#DIV/0!</v>
      </c>
      <c r="DJ67" t="e">
        <f t="shared" si="33"/>
        <v>#DIV/0!</v>
      </c>
      <c r="DK67" t="e">
        <f t="shared" si="34"/>
        <v>#DIV/0!</v>
      </c>
      <c r="DL67" t="e">
        <f t="shared" si="35"/>
        <v>#DIV/0!</v>
      </c>
      <c r="DM67" t="e">
        <f t="shared" si="36"/>
        <v>#DIV/0!</v>
      </c>
      <c r="DN67" t="e">
        <f t="shared" si="37"/>
        <v>#DIV/0!</v>
      </c>
      <c r="DO67" t="e">
        <f t="shared" si="38"/>
        <v>#DIV/0!</v>
      </c>
      <c r="DP67" t="e">
        <f t="shared" si="39"/>
        <v>#DIV/0!</v>
      </c>
      <c r="DQ67" t="e">
        <f t="shared" si="40"/>
        <v>#DIV/0!</v>
      </c>
      <c r="DR67" t="e">
        <f t="shared" si="41"/>
        <v>#DIV/0!</v>
      </c>
      <c r="DS67" t="e">
        <f t="shared" si="42"/>
        <v>#DIV/0!</v>
      </c>
      <c r="DT67" t="e">
        <f t="shared" si="43"/>
        <v>#DIV/0!</v>
      </c>
      <c r="DU67" t="e">
        <f t="shared" si="44"/>
        <v>#DIV/0!</v>
      </c>
      <c r="DV67" t="e">
        <f t="shared" si="45"/>
        <v>#DIV/0!</v>
      </c>
      <c r="DW67" t="e">
        <f t="shared" si="46"/>
        <v>#DIV/0!</v>
      </c>
      <c r="DX67" t="e">
        <f t="shared" si="47"/>
        <v>#DIV/0!</v>
      </c>
      <c r="DY67" t="e">
        <f t="shared" si="48"/>
        <v>#DIV/0!</v>
      </c>
      <c r="DZ67" t="e">
        <f t="shared" si="49"/>
        <v>#DIV/0!</v>
      </c>
      <c r="EA67" t="e">
        <f t="shared" si="50"/>
        <v>#DIV/0!</v>
      </c>
      <c r="EB67" t="e">
        <f t="shared" si="51"/>
        <v>#DIV/0!</v>
      </c>
      <c r="EC67" t="e">
        <f t="shared" si="52"/>
        <v>#DIV/0!</v>
      </c>
      <c r="ED67" t="e">
        <f t="shared" si="72"/>
        <v>#DIV/0!</v>
      </c>
    </row>
    <row r="68" spans="1:134" x14ac:dyDescent="0.25">
      <c r="A68" s="118" t="s">
        <v>92</v>
      </c>
      <c r="B68" s="46"/>
      <c r="C68" s="46"/>
      <c r="D68" s="46"/>
      <c r="E68" s="46"/>
      <c r="F68" s="46"/>
      <c r="G68" s="46"/>
      <c r="H68" s="46">
        <v>0</v>
      </c>
      <c r="I68" s="46">
        <v>0</v>
      </c>
      <c r="J68" s="46">
        <v>0</v>
      </c>
      <c r="K68" s="46" t="e">
        <v>#N/A</v>
      </c>
      <c r="L68" s="46" t="e">
        <v>#N/A</v>
      </c>
      <c r="M68" s="46" t="e">
        <v>#N/A</v>
      </c>
      <c r="N68" s="46"/>
      <c r="O68" s="46"/>
      <c r="P68" s="46"/>
      <c r="Q68" s="46">
        <v>0</v>
      </c>
      <c r="R68" s="46">
        <v>0</v>
      </c>
      <c r="S68" s="46">
        <v>0</v>
      </c>
      <c r="T68" s="46">
        <v>494.88</v>
      </c>
      <c r="U68" s="46">
        <v>9</v>
      </c>
      <c r="V68" s="50">
        <v>46.482990000000001</v>
      </c>
      <c r="W68" s="49">
        <v>589.51000000000101</v>
      </c>
      <c r="X68" s="46">
        <v>8</v>
      </c>
      <c r="Y68" s="46">
        <v>53.782139999999998</v>
      </c>
      <c r="Z68" s="46">
        <v>380.81999999999584</v>
      </c>
      <c r="AA68" s="46">
        <v>7</v>
      </c>
      <c r="AB68" s="46">
        <v>36774490</v>
      </c>
      <c r="AC68" s="46">
        <v>847.23000000000275</v>
      </c>
      <c r="AD68" s="46">
        <v>12</v>
      </c>
      <c r="AE68" s="46">
        <v>47027270</v>
      </c>
      <c r="AF68" s="46">
        <v>404.29000000000451</v>
      </c>
      <c r="AG68" s="46">
        <v>5</v>
      </c>
      <c r="AH68" s="46">
        <v>38031070</v>
      </c>
      <c r="AI68" s="39">
        <v>98.189999999995052</v>
      </c>
      <c r="AJ68" s="39">
        <v>1</v>
      </c>
      <c r="AK68" s="39">
        <v>12077370</v>
      </c>
      <c r="AL68" s="39">
        <v>0</v>
      </c>
      <c r="AM68" s="39">
        <v>0</v>
      </c>
      <c r="AN68" s="39">
        <v>0</v>
      </c>
      <c r="AO68" s="37">
        <v>0</v>
      </c>
      <c r="AP68">
        <v>0</v>
      </c>
      <c r="AQ68">
        <v>0</v>
      </c>
      <c r="AR68">
        <v>74.720000000004347</v>
      </c>
      <c r="AS68">
        <v>1</v>
      </c>
      <c r="AT68">
        <v>7397280</v>
      </c>
      <c r="AU68">
        <v>0</v>
      </c>
      <c r="AV68">
        <v>0</v>
      </c>
      <c r="AW68">
        <v>0</v>
      </c>
      <c r="AX68" s="33"/>
      <c r="AY68" s="33"/>
      <c r="AZ68" s="33"/>
      <c r="BA68" s="33">
        <v>98.189999999995507</v>
      </c>
      <c r="BB68" s="33">
        <v>1</v>
      </c>
      <c r="BC68" s="33">
        <v>12764700</v>
      </c>
      <c r="BD68" s="52">
        <v>0</v>
      </c>
      <c r="BE68" s="52">
        <v>0</v>
      </c>
      <c r="BF68" s="52">
        <v>0</v>
      </c>
      <c r="BG68" s="35">
        <v>0</v>
      </c>
      <c r="BH68" s="33">
        <v>0</v>
      </c>
      <c r="BI68" s="35">
        <v>0</v>
      </c>
      <c r="BJ68" s="36">
        <v>45.790000000000418</v>
      </c>
      <c r="BK68" s="36">
        <v>1</v>
      </c>
      <c r="BL68" s="36">
        <v>6868500</v>
      </c>
      <c r="BM68" s="33"/>
      <c r="BN68" s="33"/>
      <c r="BO68" s="33"/>
      <c r="BP68" s="33">
        <v>96.369999999999891</v>
      </c>
      <c r="BQ68" s="33">
        <v>1</v>
      </c>
      <c r="BR68" s="33">
        <v>12865395</v>
      </c>
      <c r="BS68" s="37"/>
      <c r="BV68">
        <v>76.109999999999673</v>
      </c>
      <c r="BW68">
        <v>1</v>
      </c>
      <c r="BX68">
        <v>10158782.25</v>
      </c>
      <c r="BY68" s="120"/>
      <c r="BZ68" s="120"/>
      <c r="CA68" s="120">
        <f t="shared" si="130"/>
        <v>0</v>
      </c>
      <c r="CB68" s="127">
        <f t="shared" si="131"/>
        <v>0</v>
      </c>
      <c r="CC68" s="127">
        <f t="shared" si="132"/>
        <v>0</v>
      </c>
      <c r="CD68" s="127"/>
      <c r="CE68" s="127">
        <f t="shared" si="134"/>
        <v>0</v>
      </c>
      <c r="CF68" s="127">
        <f t="shared" si="135"/>
        <v>0</v>
      </c>
      <c r="CG68" s="127">
        <f t="shared" si="136"/>
        <v>46482990</v>
      </c>
      <c r="CH68" s="127">
        <f t="shared" si="137"/>
        <v>53782140</v>
      </c>
      <c r="CI68" s="120">
        <f t="shared" ref="CI68" si="1132">AB68</f>
        <v>36774490</v>
      </c>
      <c r="CJ68" s="120">
        <f t="shared" ref="CJ68" si="1133">AE68</f>
        <v>47027270</v>
      </c>
      <c r="CK68" s="120">
        <f t="shared" ref="CK68:CK78" si="1134">AH68</f>
        <v>38031070</v>
      </c>
      <c r="CL68" s="120">
        <f t="shared" ref="CL68" si="1135">AK68</f>
        <v>12077370</v>
      </c>
      <c r="CM68" s="120">
        <f t="shared" ref="CM68" si="1136">AN68</f>
        <v>0</v>
      </c>
      <c r="CN68" s="120">
        <f t="shared" ref="CN68" si="1137">AQ68</f>
        <v>0</v>
      </c>
      <c r="CO68" s="120">
        <f t="shared" si="1108"/>
        <v>7397280</v>
      </c>
      <c r="CP68" s="120">
        <f t="shared" ref="CP68" si="1138">AW68</f>
        <v>0</v>
      </c>
      <c r="CQ68" s="120">
        <f t="shared" ref="CQ68" si="1139">AZ68</f>
        <v>0</v>
      </c>
      <c r="CR68" s="120">
        <f t="shared" ref="CR68" si="1140">BC68</f>
        <v>12764700</v>
      </c>
      <c r="CS68" s="120">
        <f t="shared" si="1068"/>
        <v>0</v>
      </c>
      <c r="CT68" s="120">
        <f t="shared" ref="CT68" si="1141">BI68</f>
        <v>0</v>
      </c>
      <c r="CU68" s="120">
        <f t="shared" ref="CU68" si="1142">BL68</f>
        <v>6868500</v>
      </c>
      <c r="CV68" s="120">
        <f t="shared" ref="CV68" si="1143">BO68</f>
        <v>0</v>
      </c>
      <c r="CW68" s="120">
        <f t="shared" ref="CW68" si="1144">BR68</f>
        <v>12865395</v>
      </c>
      <c r="CX68" s="120">
        <f t="shared" ref="CX68" si="1145">BU68</f>
        <v>0</v>
      </c>
      <c r="CY68">
        <f t="shared" ref="CY68" si="1146">BX68</f>
        <v>10158782.25</v>
      </c>
      <c r="CZ68" s="120">
        <f t="shared" si="767"/>
        <v>234175330</v>
      </c>
      <c r="DA68" s="120">
        <f t="shared" si="578"/>
        <v>50054657.25</v>
      </c>
      <c r="DB68" s="134">
        <f t="shared" ref="DB68:DB82" si="1147">CZ68/$CZ$82</f>
        <v>4.2267242846272916E-3</v>
      </c>
      <c r="DC68" s="134">
        <f t="shared" ref="DC68:DC82" si="1148">DA68/$DA$82</f>
        <v>1.3218578387645347E-3</v>
      </c>
      <c r="DD68">
        <f t="shared" ref="DD68:DD82" si="1149">DA68/CZ68</f>
        <v>0.21374863547752873</v>
      </c>
      <c r="DF68" t="e">
        <f t="shared" ref="DF68:DF82" si="1150">CB68/E68</f>
        <v>#DIV/0!</v>
      </c>
      <c r="DG68" t="e">
        <f t="shared" ref="DG68:DG82" si="1151">CC68/H68</f>
        <v>#DIV/0!</v>
      </c>
      <c r="DH68" t="e">
        <f t="shared" ref="DH68:DH82" si="1152">CD68/K68</f>
        <v>#N/A</v>
      </c>
      <c r="DI68" t="e">
        <f t="shared" ref="DI68:DI82" si="1153">CE68/N68</f>
        <v>#DIV/0!</v>
      </c>
      <c r="DJ68" t="e">
        <f t="shared" ref="DJ68:DJ82" si="1154">CF68/Q68</f>
        <v>#DIV/0!</v>
      </c>
      <c r="DK68">
        <f t="shared" ref="DK68:DK82" si="1155">CG68/T68</f>
        <v>93927.800678952481</v>
      </c>
      <c r="DL68">
        <f t="shared" ref="DL68:DL82" si="1156">CH68/W68</f>
        <v>91231.938389509771</v>
      </c>
      <c r="DM68">
        <f t="shared" ref="DM68:DM82" si="1157">CI68/Z68</f>
        <v>96566.593141117599</v>
      </c>
      <c r="DN68">
        <f t="shared" ref="DN68:DN82" si="1158">CJ68/AC68</f>
        <v>55507.087803783914</v>
      </c>
      <c r="DO68">
        <f t="shared" ref="DO68:DO82" si="1159">CK68/AF68</f>
        <v>94068.787256671145</v>
      </c>
      <c r="DP68">
        <f t="shared" ref="DP68:DP82" si="1160">CL68/AI68</f>
        <v>123000.0000000062</v>
      </c>
      <c r="DQ68" t="e">
        <f t="shared" ref="DQ68:DQ82" si="1161">CM68/AL68</f>
        <v>#DIV/0!</v>
      </c>
      <c r="DR68" t="e">
        <f t="shared" ref="DR68:DR82" si="1162">CN68/AO68</f>
        <v>#DIV/0!</v>
      </c>
      <c r="DS68">
        <f t="shared" ref="DS68:DS82" si="1163">CO68/AR68</f>
        <v>98999.999999994237</v>
      </c>
      <c r="DT68" t="e">
        <f t="shared" ref="DT68:DT82" si="1164">CP68/AU68</f>
        <v>#DIV/0!</v>
      </c>
      <c r="DU68" t="e">
        <f t="shared" ref="DU68:DU82" si="1165">CQ68/AX68</f>
        <v>#DIV/0!</v>
      </c>
      <c r="DV68">
        <f t="shared" ref="DV68:DV82" si="1166">CR68/BA68</f>
        <v>130000.00000000595</v>
      </c>
      <c r="DW68" t="e">
        <f t="shared" ref="DW68:DW82" si="1167">CS68/BD68</f>
        <v>#DIV/0!</v>
      </c>
      <c r="DX68" t="e">
        <f t="shared" ref="DX68:DX82" si="1168">CT68/BG68</f>
        <v>#DIV/0!</v>
      </c>
      <c r="DY68">
        <f t="shared" ref="DY68:DY82" si="1169">CU68/BJ68</f>
        <v>149999.99999999863</v>
      </c>
      <c r="DZ68" t="e">
        <f t="shared" ref="DZ68:DZ82" si="1170">CV68/BM68</f>
        <v>#DIV/0!</v>
      </c>
      <c r="EA68">
        <f t="shared" ref="EA68:EA82" si="1171">CW68/BP68</f>
        <v>133500.00000000015</v>
      </c>
      <c r="EB68" t="e">
        <f t="shared" ref="EB68:EB82" si="1172">CX68/BS68</f>
        <v>#DIV/0!</v>
      </c>
      <c r="EC68">
        <f t="shared" ref="EC68:EC82" si="1173">CY68/BV68</f>
        <v>133475.00000000058</v>
      </c>
      <c r="ED68" t="e">
        <f t="shared" si="72"/>
        <v>#DIV/0!</v>
      </c>
    </row>
    <row r="69" spans="1:134" x14ac:dyDescent="0.25">
      <c r="A69" s="118" t="s">
        <v>93</v>
      </c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50"/>
      <c r="W69" s="51"/>
      <c r="X69" s="46"/>
      <c r="Y69" s="46"/>
      <c r="Z69" s="46"/>
      <c r="AA69" s="46"/>
      <c r="AB69" s="46"/>
      <c r="AC69" s="46">
        <v>82.300000000000068</v>
      </c>
      <c r="AD69" s="46">
        <v>2</v>
      </c>
      <c r="AE69" s="46">
        <v>7629500</v>
      </c>
      <c r="AF69" s="46">
        <v>828.40000000000236</v>
      </c>
      <c r="AG69" s="46">
        <v>18</v>
      </c>
      <c r="AH69" s="46">
        <v>78295400</v>
      </c>
      <c r="AI69" s="39">
        <v>494.19999999999879</v>
      </c>
      <c r="AJ69" s="39">
        <v>9</v>
      </c>
      <c r="AK69" s="39">
        <v>49774600</v>
      </c>
      <c r="AL69" s="39">
        <v>729.40000000000123</v>
      </c>
      <c r="AM69" s="39">
        <v>12</v>
      </c>
      <c r="AN69" s="39">
        <v>75510000</v>
      </c>
      <c r="AO69" s="37">
        <v>83.799999999996544</v>
      </c>
      <c r="AP69">
        <v>2</v>
      </c>
      <c r="AQ69">
        <v>9546300</v>
      </c>
      <c r="AR69">
        <v>557.30000000000427</v>
      </c>
      <c r="AS69">
        <v>11</v>
      </c>
      <c r="AT69">
        <v>59659300</v>
      </c>
      <c r="AU69">
        <v>695.99999999999454</v>
      </c>
      <c r="AV69">
        <v>10</v>
      </c>
      <c r="AW69">
        <v>73879000</v>
      </c>
      <c r="AX69" s="33">
        <v>519.500000000005</v>
      </c>
      <c r="AY69" s="33">
        <v>8</v>
      </c>
      <c r="AZ69" s="33">
        <v>58204600</v>
      </c>
      <c r="BA69" s="33">
        <v>336.39999999999645</v>
      </c>
      <c r="BB69" s="33">
        <v>6</v>
      </c>
      <c r="BC69" s="33">
        <v>31806500</v>
      </c>
      <c r="BD69" s="34">
        <v>129.10000000000309</v>
      </c>
      <c r="BE69" s="34">
        <v>2</v>
      </c>
      <c r="BF69" s="34">
        <v>14846500</v>
      </c>
      <c r="BG69" s="35">
        <v>68.499999999997272</v>
      </c>
      <c r="BH69" s="33">
        <v>1</v>
      </c>
      <c r="BI69" s="35">
        <v>7877500</v>
      </c>
      <c r="BJ69" s="36">
        <v>256.09999999999764</v>
      </c>
      <c r="BK69" s="36">
        <v>4</v>
      </c>
      <c r="BL69" s="36">
        <v>31490500</v>
      </c>
      <c r="BM69" s="33">
        <v>132.80000000000473</v>
      </c>
      <c r="BN69" s="33">
        <v>3</v>
      </c>
      <c r="BO69" s="33">
        <v>15676500</v>
      </c>
      <c r="BP69" s="33">
        <v>132.70000000000073</v>
      </c>
      <c r="BQ69" s="33">
        <v>2</v>
      </c>
      <c r="BR69" s="33">
        <v>15493000</v>
      </c>
      <c r="BS69" s="37">
        <v>44.499999999998181</v>
      </c>
      <c r="BT69">
        <v>1</v>
      </c>
      <c r="BU69">
        <v>4900000</v>
      </c>
      <c r="BV69">
        <v>285.800000000002</v>
      </c>
      <c r="BW69">
        <v>5</v>
      </c>
      <c r="BX69">
        <v>35907631</v>
      </c>
      <c r="BY69" s="120"/>
      <c r="BZ69" s="120"/>
      <c r="CA69" s="120">
        <f t="shared" si="130"/>
        <v>0</v>
      </c>
      <c r="CB69" s="127">
        <f t="shared" si="131"/>
        <v>0</v>
      </c>
      <c r="CC69" s="127">
        <f t="shared" si="132"/>
        <v>0</v>
      </c>
      <c r="CD69" s="127">
        <f t="shared" si="133"/>
        <v>0</v>
      </c>
      <c r="CE69" s="127">
        <f t="shared" si="134"/>
        <v>0</v>
      </c>
      <c r="CF69" s="127">
        <f t="shared" si="135"/>
        <v>0</v>
      </c>
      <c r="CG69" s="127">
        <f t="shared" si="136"/>
        <v>0</v>
      </c>
      <c r="CH69" s="127">
        <f t="shared" si="137"/>
        <v>0</v>
      </c>
      <c r="CI69" s="120">
        <f t="shared" ref="CI69" si="1174">AB69</f>
        <v>0</v>
      </c>
      <c r="CJ69" s="120">
        <f t="shared" ref="CJ69" si="1175">AE69</f>
        <v>7629500</v>
      </c>
      <c r="CK69" s="120">
        <f t="shared" si="1134"/>
        <v>78295400</v>
      </c>
      <c r="CL69" s="120">
        <f t="shared" ref="CL69" si="1176">AK69</f>
        <v>49774600</v>
      </c>
      <c r="CM69" s="120">
        <f t="shared" ref="CM69" si="1177">AN69</f>
        <v>75510000</v>
      </c>
      <c r="CN69" s="120">
        <f t="shared" ref="CN69" si="1178">AQ69</f>
        <v>9546300</v>
      </c>
      <c r="CO69" s="120">
        <f t="shared" ref="CO69:CO71" si="1179">AT69</f>
        <v>59659300</v>
      </c>
      <c r="CP69" s="120">
        <f t="shared" ref="CP69" si="1180">AW69</f>
        <v>73879000</v>
      </c>
      <c r="CQ69" s="120">
        <f t="shared" ref="CQ69" si="1181">AZ69</f>
        <v>58204600</v>
      </c>
      <c r="CR69" s="120">
        <f t="shared" ref="CR69" si="1182">BC69</f>
        <v>31806500</v>
      </c>
      <c r="CS69" s="120">
        <f t="shared" si="1068"/>
        <v>14846500</v>
      </c>
      <c r="CT69" s="120">
        <f t="shared" ref="CT69" si="1183">BI69</f>
        <v>7877500</v>
      </c>
      <c r="CU69" s="120">
        <f t="shared" ref="CU69" si="1184">BL69</f>
        <v>31490500</v>
      </c>
      <c r="CV69" s="120">
        <f t="shared" ref="CV69" si="1185">BO69</f>
        <v>15676500</v>
      </c>
      <c r="CW69" s="120">
        <f t="shared" ref="CW69" si="1186">BR69</f>
        <v>15493000</v>
      </c>
      <c r="CX69" s="120">
        <f t="shared" ref="CX69" si="1187">BU69</f>
        <v>4900000</v>
      </c>
      <c r="CY69">
        <f t="shared" ref="CY69" si="1188">BX69</f>
        <v>35907631</v>
      </c>
      <c r="CZ69" s="120">
        <f t="shared" si="767"/>
        <v>211209500</v>
      </c>
      <c r="DA69" s="120">
        <f t="shared" si="578"/>
        <v>359287331</v>
      </c>
      <c r="DB69" s="134">
        <f t="shared" si="1147"/>
        <v>3.8122048244534894E-3</v>
      </c>
      <c r="DC69" s="134">
        <f t="shared" si="1148"/>
        <v>9.4881635584696377E-3</v>
      </c>
      <c r="DD69">
        <f t="shared" si="1149"/>
        <v>1.7010945577732062</v>
      </c>
      <c r="DF69" t="e">
        <f t="shared" si="1150"/>
        <v>#DIV/0!</v>
      </c>
      <c r="DG69" t="e">
        <f t="shared" si="1151"/>
        <v>#DIV/0!</v>
      </c>
      <c r="DH69" t="e">
        <f t="shared" si="1152"/>
        <v>#DIV/0!</v>
      </c>
      <c r="DI69" t="e">
        <f t="shared" si="1153"/>
        <v>#DIV/0!</v>
      </c>
      <c r="DJ69" t="e">
        <f t="shared" si="1154"/>
        <v>#DIV/0!</v>
      </c>
      <c r="DK69" t="e">
        <f t="shared" si="1155"/>
        <v>#DIV/0!</v>
      </c>
      <c r="DL69" t="e">
        <f t="shared" si="1156"/>
        <v>#DIV/0!</v>
      </c>
      <c r="DM69" t="e">
        <f t="shared" si="1157"/>
        <v>#DIV/0!</v>
      </c>
      <c r="DN69">
        <f t="shared" si="1158"/>
        <v>92703.523693803087</v>
      </c>
      <c r="DO69">
        <f t="shared" si="1159"/>
        <v>94514.002897150858</v>
      </c>
      <c r="DP69">
        <f t="shared" si="1160"/>
        <v>100717.52326993145</v>
      </c>
      <c r="DQ69">
        <f t="shared" si="1161"/>
        <v>103523.44392651477</v>
      </c>
      <c r="DR69">
        <f t="shared" si="1162"/>
        <v>113917.66109785673</v>
      </c>
      <c r="DS69">
        <f t="shared" si="1163"/>
        <v>107050.6011125059</v>
      </c>
      <c r="DT69">
        <f t="shared" si="1164"/>
        <v>106147.98850574796</v>
      </c>
      <c r="DU69">
        <f t="shared" si="1165"/>
        <v>112039.65351299218</v>
      </c>
      <c r="DV69">
        <f t="shared" si="1166"/>
        <v>94549.64328180837</v>
      </c>
      <c r="DW69">
        <f t="shared" si="1167"/>
        <v>114999.99999999725</v>
      </c>
      <c r="DX69">
        <f t="shared" si="1168"/>
        <v>115000.00000000458</v>
      </c>
      <c r="DY69">
        <f t="shared" si="1169"/>
        <v>122961.73369777545</v>
      </c>
      <c r="DZ69">
        <f t="shared" si="1170"/>
        <v>118045.93373493555</v>
      </c>
      <c r="EA69">
        <f t="shared" si="1171"/>
        <v>116752.07234363162</v>
      </c>
      <c r="EB69">
        <f t="shared" si="1172"/>
        <v>110112.3595505663</v>
      </c>
      <c r="EC69" s="61">
        <f t="shared" si="1173"/>
        <v>125639.01679496063</v>
      </c>
      <c r="ED69" t="e">
        <f t="shared" ref="ED69:ED82" si="1189">EC69/DF69</f>
        <v>#DIV/0!</v>
      </c>
    </row>
    <row r="70" spans="1:134" x14ac:dyDescent="0.25">
      <c r="A70" s="118" t="s">
        <v>94</v>
      </c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51"/>
      <c r="X70" s="46"/>
      <c r="Y70" s="46"/>
      <c r="Z70" s="46">
        <v>0</v>
      </c>
      <c r="AA70" s="46">
        <v>0</v>
      </c>
      <c r="AB70" s="46">
        <v>0</v>
      </c>
      <c r="AC70" s="46">
        <v>0</v>
      </c>
      <c r="AD70" s="46">
        <v>0</v>
      </c>
      <c r="AE70" s="46">
        <v>0</v>
      </c>
      <c r="AF70" s="46">
        <v>0</v>
      </c>
      <c r="AG70" s="46">
        <v>0</v>
      </c>
      <c r="AH70" s="46">
        <v>0</v>
      </c>
      <c r="AI70" s="39">
        <v>0</v>
      </c>
      <c r="AJ70" s="39">
        <v>0</v>
      </c>
      <c r="AK70" s="39">
        <v>0</v>
      </c>
      <c r="AL70" s="39">
        <v>0</v>
      </c>
      <c r="AM70" s="39">
        <v>0</v>
      </c>
      <c r="AN70" s="39">
        <v>0</v>
      </c>
      <c r="AO70" s="37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 s="33">
        <v>148.47</v>
      </c>
      <c r="AY70" s="33">
        <v>1</v>
      </c>
      <c r="AZ70" s="33">
        <v>19500000</v>
      </c>
      <c r="BA70" s="33"/>
      <c r="BB70" s="33"/>
      <c r="BC70" s="33"/>
      <c r="BD70" s="52">
        <v>0</v>
      </c>
      <c r="BE70" s="52">
        <v>0</v>
      </c>
      <c r="BF70" s="52">
        <v>0</v>
      </c>
      <c r="BG70" s="35">
        <v>0</v>
      </c>
      <c r="BH70" s="33">
        <v>0</v>
      </c>
      <c r="BI70" s="35">
        <v>0</v>
      </c>
      <c r="BJ70" s="36"/>
      <c r="BK70" s="36"/>
      <c r="BL70" s="36"/>
      <c r="BM70" s="33">
        <v>148.47</v>
      </c>
      <c r="BN70" s="33">
        <v>1</v>
      </c>
      <c r="BO70" s="33">
        <v>17000000</v>
      </c>
      <c r="BP70" s="33">
        <v>148.47999999999996</v>
      </c>
      <c r="BQ70" s="33">
        <v>1</v>
      </c>
      <c r="BR70" s="33">
        <v>18500000</v>
      </c>
      <c r="BS70" s="37"/>
      <c r="BV70">
        <v>0</v>
      </c>
      <c r="BW70">
        <v>0</v>
      </c>
      <c r="BX70">
        <v>0</v>
      </c>
      <c r="BY70" s="120"/>
      <c r="BZ70" s="120"/>
      <c r="CA70" s="120">
        <f t="shared" si="130"/>
        <v>0</v>
      </c>
      <c r="CB70" s="127">
        <f t="shared" si="131"/>
        <v>0</v>
      </c>
      <c r="CC70" s="127">
        <f t="shared" si="132"/>
        <v>0</v>
      </c>
      <c r="CD70" s="127">
        <f t="shared" si="133"/>
        <v>0</v>
      </c>
      <c r="CE70" s="127">
        <f t="shared" si="134"/>
        <v>0</v>
      </c>
      <c r="CF70" s="127">
        <f t="shared" si="135"/>
        <v>0</v>
      </c>
      <c r="CG70" s="127">
        <f t="shared" si="136"/>
        <v>0</v>
      </c>
      <c r="CH70" s="127">
        <f t="shared" si="137"/>
        <v>0</v>
      </c>
      <c r="CI70" s="120">
        <f t="shared" ref="CI70" si="1190">AB70</f>
        <v>0</v>
      </c>
      <c r="CJ70" s="120">
        <f t="shared" ref="CJ70" si="1191">AE70</f>
        <v>0</v>
      </c>
      <c r="CK70" s="120">
        <f t="shared" si="1134"/>
        <v>0</v>
      </c>
      <c r="CL70" s="120">
        <f t="shared" ref="CL70" si="1192">AK70</f>
        <v>0</v>
      </c>
      <c r="CM70" s="120">
        <f t="shared" ref="CM70" si="1193">AN70</f>
        <v>0</v>
      </c>
      <c r="CN70" s="120">
        <f t="shared" ref="CN70" si="1194">AQ70</f>
        <v>0</v>
      </c>
      <c r="CO70" s="120">
        <f t="shared" si="1179"/>
        <v>0</v>
      </c>
      <c r="CP70" s="120">
        <f t="shared" ref="CP70" si="1195">AW70</f>
        <v>0</v>
      </c>
      <c r="CQ70" s="120">
        <f t="shared" ref="CQ70" si="1196">AZ70</f>
        <v>19500000</v>
      </c>
      <c r="CR70" s="120">
        <f t="shared" ref="CR70" si="1197">BC70</f>
        <v>0</v>
      </c>
      <c r="CS70" s="120">
        <f t="shared" si="1068"/>
        <v>0</v>
      </c>
      <c r="CT70" s="120">
        <f t="shared" ref="CT70" si="1198">BI70</f>
        <v>0</v>
      </c>
      <c r="CU70" s="120">
        <f t="shared" ref="CU70" si="1199">BL70</f>
        <v>0</v>
      </c>
      <c r="CV70" s="120">
        <f t="shared" ref="CV70" si="1200">BO70</f>
        <v>17000000</v>
      </c>
      <c r="CW70" s="120">
        <f t="shared" ref="CW70" si="1201">BR70</f>
        <v>18500000</v>
      </c>
      <c r="CX70" s="120">
        <f t="shared" ref="CX70" si="1202">BU70</f>
        <v>0</v>
      </c>
      <c r="CY70">
        <f t="shared" ref="CY70" si="1203">BX70</f>
        <v>0</v>
      </c>
      <c r="CZ70" s="120">
        <f t="shared" si="767"/>
        <v>0</v>
      </c>
      <c r="DA70" s="120">
        <f t="shared" si="578"/>
        <v>55000000</v>
      </c>
      <c r="DB70" s="134">
        <f t="shared" si="1147"/>
        <v>0</v>
      </c>
      <c r="DC70" s="134">
        <f t="shared" si="1148"/>
        <v>1.4524558777604937E-3</v>
      </c>
      <c r="DD70" t="e">
        <f t="shared" si="1149"/>
        <v>#DIV/0!</v>
      </c>
      <c r="DF70" t="e">
        <f t="shared" si="1150"/>
        <v>#DIV/0!</v>
      </c>
      <c r="DG70" t="e">
        <f t="shared" si="1151"/>
        <v>#DIV/0!</v>
      </c>
      <c r="DH70" t="e">
        <f t="shared" si="1152"/>
        <v>#DIV/0!</v>
      </c>
      <c r="DI70" t="e">
        <f t="shared" si="1153"/>
        <v>#DIV/0!</v>
      </c>
      <c r="DJ70" t="e">
        <f t="shared" si="1154"/>
        <v>#DIV/0!</v>
      </c>
      <c r="DK70" t="e">
        <f t="shared" si="1155"/>
        <v>#DIV/0!</v>
      </c>
      <c r="DL70" t="e">
        <f t="shared" si="1156"/>
        <v>#DIV/0!</v>
      </c>
      <c r="DM70" t="e">
        <f t="shared" si="1157"/>
        <v>#DIV/0!</v>
      </c>
      <c r="DN70" t="e">
        <f t="shared" si="1158"/>
        <v>#DIV/0!</v>
      </c>
      <c r="DO70" t="e">
        <f t="shared" si="1159"/>
        <v>#DIV/0!</v>
      </c>
      <c r="DP70" t="e">
        <f t="shared" si="1160"/>
        <v>#DIV/0!</v>
      </c>
      <c r="DQ70" t="e">
        <f t="shared" si="1161"/>
        <v>#DIV/0!</v>
      </c>
      <c r="DR70" t="e">
        <f t="shared" si="1162"/>
        <v>#DIV/0!</v>
      </c>
      <c r="DS70" t="e">
        <f t="shared" si="1163"/>
        <v>#DIV/0!</v>
      </c>
      <c r="DT70" t="e">
        <f t="shared" si="1164"/>
        <v>#DIV/0!</v>
      </c>
      <c r="DU70">
        <f t="shared" si="1165"/>
        <v>131339.66457870277</v>
      </c>
      <c r="DV70" t="e">
        <f t="shared" si="1166"/>
        <v>#DIV/0!</v>
      </c>
      <c r="DW70" t="e">
        <f t="shared" si="1167"/>
        <v>#DIV/0!</v>
      </c>
      <c r="DX70" t="e">
        <f t="shared" si="1168"/>
        <v>#DIV/0!</v>
      </c>
      <c r="DY70" t="e">
        <f t="shared" si="1169"/>
        <v>#DIV/0!</v>
      </c>
      <c r="DZ70">
        <f t="shared" si="1170"/>
        <v>114501.24604297164</v>
      </c>
      <c r="EA70">
        <f t="shared" si="1171"/>
        <v>124595.90517241383</v>
      </c>
      <c r="EB70" t="e">
        <f t="shared" si="1172"/>
        <v>#DIV/0!</v>
      </c>
      <c r="EC70" t="e">
        <f t="shared" si="1173"/>
        <v>#DIV/0!</v>
      </c>
      <c r="ED70" t="e">
        <f t="shared" si="1189"/>
        <v>#DIV/0!</v>
      </c>
    </row>
    <row r="71" spans="1:134" x14ac:dyDescent="0.25">
      <c r="A71" s="102" t="s">
        <v>95</v>
      </c>
      <c r="W71" s="82"/>
      <c r="AL71" s="36"/>
      <c r="AO71" s="37"/>
      <c r="BA71" s="33"/>
      <c r="BB71" s="33"/>
      <c r="BC71" s="33"/>
      <c r="BG71" s="35">
        <v>15549.839999999978</v>
      </c>
      <c r="BH71" s="33"/>
      <c r="BI71" s="35"/>
      <c r="BJ71" s="36"/>
      <c r="BK71" s="36"/>
      <c r="BL71" s="36"/>
      <c r="BM71" s="33"/>
      <c r="BN71" s="33"/>
      <c r="BO71" s="33"/>
      <c r="BP71" s="33"/>
      <c r="BQ71" s="33"/>
      <c r="BR71" s="33"/>
      <c r="BS71" s="37"/>
      <c r="BV71">
        <v>0</v>
      </c>
      <c r="BW71">
        <v>0</v>
      </c>
      <c r="BX71">
        <v>0</v>
      </c>
      <c r="BY71" s="120"/>
      <c r="BZ71" s="120"/>
      <c r="CA71" s="120">
        <f t="shared" si="130"/>
        <v>0</v>
      </c>
      <c r="CB71" s="127">
        <f t="shared" si="131"/>
        <v>0</v>
      </c>
      <c r="CC71" s="127">
        <f t="shared" si="132"/>
        <v>0</v>
      </c>
      <c r="CD71" s="127">
        <f t="shared" si="133"/>
        <v>0</v>
      </c>
      <c r="CE71" s="127">
        <f t="shared" si="134"/>
        <v>0</v>
      </c>
      <c r="CF71" s="127">
        <f t="shared" si="135"/>
        <v>0</v>
      </c>
      <c r="CG71" s="127">
        <f t="shared" si="136"/>
        <v>0</v>
      </c>
      <c r="CH71" s="127">
        <f t="shared" si="137"/>
        <v>0</v>
      </c>
      <c r="CI71" s="120">
        <f t="shared" ref="CI71" si="1204">AB71</f>
        <v>0</v>
      </c>
      <c r="CJ71" s="120">
        <f t="shared" ref="CJ71" si="1205">AE71</f>
        <v>0</v>
      </c>
      <c r="CK71" s="120">
        <f t="shared" si="1134"/>
        <v>0</v>
      </c>
      <c r="CL71" s="120">
        <f t="shared" ref="CL71" si="1206">AK71</f>
        <v>0</v>
      </c>
      <c r="CM71" s="120">
        <f t="shared" ref="CM71" si="1207">AN71</f>
        <v>0</v>
      </c>
      <c r="CN71" s="120">
        <f t="shared" ref="CN71" si="1208">AQ71</f>
        <v>0</v>
      </c>
      <c r="CO71" s="120">
        <f t="shared" si="1179"/>
        <v>0</v>
      </c>
      <c r="CP71" s="120">
        <f t="shared" ref="CP71" si="1209">AW71</f>
        <v>0</v>
      </c>
      <c r="CQ71" s="120">
        <f t="shared" ref="CQ71" si="1210">AZ71</f>
        <v>0</v>
      </c>
      <c r="CR71" s="120">
        <f t="shared" ref="CR71" si="1211">BC71</f>
        <v>0</v>
      </c>
      <c r="CS71" s="120">
        <f t="shared" si="1068"/>
        <v>0</v>
      </c>
      <c r="CT71" s="120"/>
      <c r="CU71" s="120">
        <f t="shared" ref="CU71" si="1212">BL71</f>
        <v>0</v>
      </c>
      <c r="CV71" s="120">
        <f t="shared" ref="CV71" si="1213">BO71</f>
        <v>0</v>
      </c>
      <c r="CW71" s="120">
        <f t="shared" ref="CW71" si="1214">BR71</f>
        <v>0</v>
      </c>
      <c r="CX71" s="120">
        <f t="shared" ref="CX71" si="1215">BU71</f>
        <v>0</v>
      </c>
      <c r="CY71">
        <f t="shared" ref="CY71" si="1216">BX71</f>
        <v>0</v>
      </c>
      <c r="CZ71" s="120">
        <f t="shared" si="767"/>
        <v>0</v>
      </c>
      <c r="DA71" s="120">
        <f t="shared" si="578"/>
        <v>0</v>
      </c>
      <c r="DB71" s="134">
        <f t="shared" si="1147"/>
        <v>0</v>
      </c>
      <c r="DC71" s="134">
        <f t="shared" si="1148"/>
        <v>0</v>
      </c>
      <c r="DD71" t="e">
        <f t="shared" si="1149"/>
        <v>#DIV/0!</v>
      </c>
      <c r="DF71" t="e">
        <f t="shared" si="1150"/>
        <v>#DIV/0!</v>
      </c>
      <c r="DG71" t="e">
        <f t="shared" si="1151"/>
        <v>#DIV/0!</v>
      </c>
      <c r="DH71" t="e">
        <f t="shared" si="1152"/>
        <v>#DIV/0!</v>
      </c>
      <c r="DI71" t="e">
        <f t="shared" si="1153"/>
        <v>#DIV/0!</v>
      </c>
      <c r="DJ71" t="e">
        <f t="shared" si="1154"/>
        <v>#DIV/0!</v>
      </c>
      <c r="DK71" t="e">
        <f t="shared" si="1155"/>
        <v>#DIV/0!</v>
      </c>
      <c r="DL71" t="e">
        <f t="shared" si="1156"/>
        <v>#DIV/0!</v>
      </c>
      <c r="DM71" t="e">
        <f t="shared" si="1157"/>
        <v>#DIV/0!</v>
      </c>
      <c r="DN71" t="e">
        <f t="shared" si="1158"/>
        <v>#DIV/0!</v>
      </c>
      <c r="DO71" t="e">
        <f t="shared" si="1159"/>
        <v>#DIV/0!</v>
      </c>
      <c r="DP71" t="e">
        <f t="shared" si="1160"/>
        <v>#DIV/0!</v>
      </c>
      <c r="DQ71" t="e">
        <f t="shared" si="1161"/>
        <v>#DIV/0!</v>
      </c>
      <c r="DR71" t="e">
        <f t="shared" si="1162"/>
        <v>#DIV/0!</v>
      </c>
      <c r="DS71" t="e">
        <f t="shared" si="1163"/>
        <v>#DIV/0!</v>
      </c>
      <c r="DT71" t="e">
        <f t="shared" si="1164"/>
        <v>#DIV/0!</v>
      </c>
      <c r="DU71" t="e">
        <f t="shared" si="1165"/>
        <v>#DIV/0!</v>
      </c>
      <c r="DV71" t="e">
        <f t="shared" si="1166"/>
        <v>#DIV/0!</v>
      </c>
      <c r="DW71" t="e">
        <f t="shared" si="1167"/>
        <v>#DIV/0!</v>
      </c>
      <c r="DX71">
        <f t="shared" si="1168"/>
        <v>0</v>
      </c>
      <c r="DY71" t="e">
        <f t="shared" si="1169"/>
        <v>#DIV/0!</v>
      </c>
      <c r="DZ71" t="e">
        <f t="shared" si="1170"/>
        <v>#DIV/0!</v>
      </c>
      <c r="EA71" t="e">
        <f t="shared" si="1171"/>
        <v>#DIV/0!</v>
      </c>
      <c r="EB71" t="e">
        <f t="shared" si="1172"/>
        <v>#DIV/0!</v>
      </c>
      <c r="EC71" t="e">
        <f t="shared" si="1173"/>
        <v>#DIV/0!</v>
      </c>
      <c r="ED71" t="e">
        <f t="shared" si="1189"/>
        <v>#DIV/0!</v>
      </c>
    </row>
    <row r="72" spans="1:134" ht="15.75" thickBot="1" x14ac:dyDescent="0.3">
      <c r="A72" s="118" t="s">
        <v>96</v>
      </c>
      <c r="B72" s="46">
        <v>225.67999999999734</v>
      </c>
      <c r="C72" s="46">
        <v>4</v>
      </c>
      <c r="D72" s="46">
        <v>31.683119999999999</v>
      </c>
      <c r="E72" s="48">
        <v>126.57999999999947</v>
      </c>
      <c r="F72" s="46">
        <v>2</v>
      </c>
      <c r="G72" s="46">
        <v>17.687259999999998</v>
      </c>
      <c r="H72" s="46">
        <v>355.76999999999816</v>
      </c>
      <c r="I72" s="46">
        <v>6</v>
      </c>
      <c r="J72" s="46">
        <v>48.358420000000002</v>
      </c>
      <c r="K72" s="47">
        <v>493.01000000000477</v>
      </c>
      <c r="L72" s="46">
        <v>9</v>
      </c>
      <c r="M72" s="46">
        <v>68.931303999999997</v>
      </c>
      <c r="N72" s="46">
        <v>341.17999999999665</v>
      </c>
      <c r="O72" s="46">
        <v>7</v>
      </c>
      <c r="P72" s="49">
        <v>49.226410999999999</v>
      </c>
      <c r="Q72" s="46">
        <v>374.91000000000122</v>
      </c>
      <c r="R72" s="46">
        <v>7</v>
      </c>
      <c r="S72" s="46">
        <v>53.126165</v>
      </c>
      <c r="T72" s="46">
        <v>461.13000000000193</v>
      </c>
      <c r="U72" s="46">
        <v>9</v>
      </c>
      <c r="V72" s="50">
        <v>63.635314999999999</v>
      </c>
      <c r="W72" s="49">
        <v>388.82999999999902</v>
      </c>
      <c r="X72" s="46">
        <v>7</v>
      </c>
      <c r="Y72" s="46">
        <v>57.175055</v>
      </c>
      <c r="Z72" s="46">
        <v>1169.3199999999997</v>
      </c>
      <c r="AA72" s="46">
        <v>20</v>
      </c>
      <c r="AB72" s="46">
        <v>164155630</v>
      </c>
      <c r="AC72" s="46">
        <v>817.51999999999953</v>
      </c>
      <c r="AD72" s="46">
        <v>16</v>
      </c>
      <c r="AE72" s="46">
        <v>121383880</v>
      </c>
      <c r="AF72" s="46">
        <v>642.89000000000033</v>
      </c>
      <c r="AG72" s="46">
        <v>12</v>
      </c>
      <c r="AH72" s="46">
        <v>97963925</v>
      </c>
      <c r="AI72" s="39">
        <v>213.23000000000411</v>
      </c>
      <c r="AJ72" s="39">
        <v>4</v>
      </c>
      <c r="AK72" s="39">
        <v>35914245</v>
      </c>
      <c r="AL72" s="39">
        <v>266.35999999999422</v>
      </c>
      <c r="AM72" s="39">
        <v>5</v>
      </c>
      <c r="AN72" s="39">
        <v>47060590</v>
      </c>
      <c r="AO72" s="37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 s="33">
        <v>237.17999999999847</v>
      </c>
      <c r="AY72" s="33">
        <v>4</v>
      </c>
      <c r="AZ72" s="33">
        <v>38896821</v>
      </c>
      <c r="BA72" s="33">
        <v>0</v>
      </c>
      <c r="BB72" s="33">
        <v>0</v>
      </c>
      <c r="BC72" s="33">
        <v>0</v>
      </c>
      <c r="BD72" s="34">
        <v>64.920000000006439</v>
      </c>
      <c r="BE72" s="34">
        <v>1</v>
      </c>
      <c r="BF72" s="34">
        <v>12010200</v>
      </c>
      <c r="BG72" s="35">
        <v>0</v>
      </c>
      <c r="BH72" s="33">
        <v>0</v>
      </c>
      <c r="BI72" s="35">
        <v>0</v>
      </c>
      <c r="BJ72" s="36"/>
      <c r="BK72" s="36"/>
      <c r="BL72" s="36"/>
      <c r="BM72" s="33">
        <v>49.069999999994252</v>
      </c>
      <c r="BN72" s="33">
        <v>1</v>
      </c>
      <c r="BO72" s="33">
        <v>9318393</v>
      </c>
      <c r="BP72" s="33"/>
      <c r="BQ72" s="33"/>
      <c r="BR72" s="33"/>
      <c r="BS72" s="37">
        <v>64.920000000006439</v>
      </c>
      <c r="BT72">
        <v>1</v>
      </c>
      <c r="BU72">
        <v>11750520</v>
      </c>
      <c r="BV72">
        <v>0</v>
      </c>
      <c r="BW72">
        <v>0</v>
      </c>
      <c r="BX72">
        <v>0</v>
      </c>
      <c r="BY72" s="120"/>
      <c r="BZ72" s="120"/>
      <c r="CA72" s="120">
        <f t="shared" si="130"/>
        <v>31683120</v>
      </c>
      <c r="CB72" s="127">
        <f t="shared" si="131"/>
        <v>17687260</v>
      </c>
      <c r="CC72" s="127">
        <f t="shared" si="132"/>
        <v>48358420</v>
      </c>
      <c r="CD72" s="127">
        <f t="shared" si="133"/>
        <v>68931304</v>
      </c>
      <c r="CE72" s="127">
        <f t="shared" si="134"/>
        <v>49226411</v>
      </c>
      <c r="CF72" s="127">
        <f t="shared" si="135"/>
        <v>53126165</v>
      </c>
      <c r="CG72" s="127">
        <f t="shared" si="136"/>
        <v>63635315</v>
      </c>
      <c r="CH72" s="127">
        <f t="shared" si="137"/>
        <v>57175055</v>
      </c>
      <c r="CI72" s="120">
        <f t="shared" ref="CI72" si="1217">AB72</f>
        <v>164155630</v>
      </c>
      <c r="CJ72" s="120">
        <f t="shared" ref="CJ72" si="1218">AE72</f>
        <v>121383880</v>
      </c>
      <c r="CK72" s="120">
        <f t="shared" si="1134"/>
        <v>97963925</v>
      </c>
      <c r="CL72" s="120">
        <f t="shared" ref="CL72" si="1219">AK72</f>
        <v>35914245</v>
      </c>
      <c r="CM72" s="120">
        <f t="shared" ref="CM72" si="1220">AN72</f>
        <v>47060590</v>
      </c>
      <c r="CN72" s="120">
        <f t="shared" ref="CN72" si="1221">AQ72</f>
        <v>0</v>
      </c>
      <c r="CO72" s="120">
        <f t="shared" ref="CO72:CO74" si="1222">AT72</f>
        <v>0</v>
      </c>
      <c r="CP72" s="120">
        <f t="shared" ref="CP72" si="1223">AW72</f>
        <v>0</v>
      </c>
      <c r="CQ72" s="120">
        <f t="shared" ref="CQ72" si="1224">AZ72</f>
        <v>38896821</v>
      </c>
      <c r="CR72" s="120">
        <f t="shared" ref="CR72" si="1225">BC72</f>
        <v>0</v>
      </c>
      <c r="CS72" s="120">
        <f t="shared" si="1068"/>
        <v>12010200</v>
      </c>
      <c r="CT72" s="120">
        <f t="shared" ref="CT72:CT78" si="1226">BI72</f>
        <v>0</v>
      </c>
      <c r="CU72" s="120">
        <f t="shared" ref="CU72" si="1227">BL72</f>
        <v>0</v>
      </c>
      <c r="CV72" s="120">
        <f t="shared" ref="CV72" si="1228">BO72</f>
        <v>9318393</v>
      </c>
      <c r="CW72" s="120">
        <f t="shared" ref="CW72" si="1229">BR72</f>
        <v>0</v>
      </c>
      <c r="CX72" s="120">
        <f t="shared" ref="CX72" si="1230">BU72</f>
        <v>11750520</v>
      </c>
      <c r="CY72">
        <f t="shared" ref="CY72" si="1231">BX72</f>
        <v>0</v>
      </c>
      <c r="CZ72" s="120">
        <f t="shared" si="767"/>
        <v>824618200</v>
      </c>
      <c r="DA72" s="120">
        <f t="shared" si="578"/>
        <v>71975934</v>
      </c>
      <c r="DB72" s="134">
        <f t="shared" si="1147"/>
        <v>1.488386403249926E-2</v>
      </c>
      <c r="DC72" s="134">
        <f t="shared" si="1148"/>
        <v>1.9007612435563885E-3</v>
      </c>
      <c r="DD72">
        <f t="shared" si="1149"/>
        <v>8.7283950317856185E-2</v>
      </c>
      <c r="DF72">
        <f t="shared" si="1150"/>
        <v>139731.86917364571</v>
      </c>
      <c r="DG72">
        <f t="shared" si="1151"/>
        <v>135926.0758355124</v>
      </c>
      <c r="DH72">
        <f t="shared" si="1152"/>
        <v>139817.25319973091</v>
      </c>
      <c r="DI72">
        <f t="shared" si="1153"/>
        <v>144282.81552259947</v>
      </c>
      <c r="DJ72">
        <f t="shared" si="1154"/>
        <v>141703.78224107073</v>
      </c>
      <c r="DK72">
        <f t="shared" si="1155"/>
        <v>137998.6446338337</v>
      </c>
      <c r="DL72">
        <f t="shared" si="1156"/>
        <v>147043.83663811986</v>
      </c>
      <c r="DM72">
        <f t="shared" si="1157"/>
        <v>140385.54886600762</v>
      </c>
      <c r="DN72">
        <f t="shared" si="1158"/>
        <v>148478.17790390458</v>
      </c>
      <c r="DO72">
        <f t="shared" si="1159"/>
        <v>152380.53943909527</v>
      </c>
      <c r="DP72">
        <f t="shared" si="1160"/>
        <v>168429.60652815882</v>
      </c>
      <c r="DQ72">
        <f t="shared" si="1161"/>
        <v>176680.39495420115</v>
      </c>
      <c r="DR72" t="e">
        <f t="shared" si="1162"/>
        <v>#DIV/0!</v>
      </c>
      <c r="DS72" t="e">
        <f t="shared" si="1163"/>
        <v>#DIV/0!</v>
      </c>
      <c r="DT72" t="e">
        <f t="shared" si="1164"/>
        <v>#DIV/0!</v>
      </c>
      <c r="DU72">
        <f t="shared" si="1165"/>
        <v>163997.05287123809</v>
      </c>
      <c r="DV72" t="e">
        <f t="shared" si="1166"/>
        <v>#DIV/0!</v>
      </c>
      <c r="DW72">
        <f t="shared" si="1167"/>
        <v>184999.99999998166</v>
      </c>
      <c r="DX72" t="e">
        <f t="shared" si="1168"/>
        <v>#DIV/0!</v>
      </c>
      <c r="DY72" t="e">
        <f t="shared" si="1169"/>
        <v>#DIV/0!</v>
      </c>
      <c r="DZ72">
        <f t="shared" si="1170"/>
        <v>189900.00000002224</v>
      </c>
      <c r="EA72" t="e">
        <f t="shared" si="1171"/>
        <v>#DIV/0!</v>
      </c>
      <c r="EB72">
        <f t="shared" si="1172"/>
        <v>180999.99999998204</v>
      </c>
      <c r="EC72" t="e">
        <f t="shared" si="1173"/>
        <v>#DIV/0!</v>
      </c>
      <c r="ED72" t="e">
        <f t="shared" si="1189"/>
        <v>#DIV/0!</v>
      </c>
    </row>
    <row r="73" spans="1:134" ht="15.75" thickBot="1" x14ac:dyDescent="0.3">
      <c r="A73" s="102" t="s">
        <v>97</v>
      </c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4"/>
      <c r="X73" s="103"/>
      <c r="Y73" s="103"/>
      <c r="Z73" s="103"/>
      <c r="AA73" s="103"/>
      <c r="AB73" s="103"/>
      <c r="AC73" s="103">
        <v>83089.419999999984</v>
      </c>
      <c r="AD73" s="103"/>
      <c r="AE73" s="103"/>
      <c r="AF73" s="103"/>
      <c r="AG73" s="103"/>
      <c r="AH73" s="103"/>
      <c r="AI73" s="105">
        <v>62757.680000000044</v>
      </c>
      <c r="AJ73" s="103"/>
      <c r="AK73" s="103"/>
      <c r="AL73" s="105">
        <v>50747.77000000004</v>
      </c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>
        <v>29175.731999999927</v>
      </c>
      <c r="BB73" s="103"/>
      <c r="BC73" s="103"/>
      <c r="BD73" s="103">
        <v>92665.964898925871</v>
      </c>
      <c r="BE73" s="103"/>
      <c r="BF73" s="103"/>
      <c r="BG73" s="103"/>
      <c r="BH73" s="103"/>
      <c r="BI73" s="103"/>
      <c r="BJ73" s="106"/>
      <c r="BK73" s="106"/>
      <c r="BL73" s="106"/>
      <c r="BM73" s="33"/>
      <c r="BN73" s="33"/>
      <c r="BO73" s="33"/>
      <c r="BP73" s="33"/>
      <c r="BQ73" s="33"/>
      <c r="BR73" s="33"/>
      <c r="BS73" s="37"/>
      <c r="BV73">
        <v>0</v>
      </c>
      <c r="BW73">
        <v>0</v>
      </c>
      <c r="BX73">
        <v>0</v>
      </c>
      <c r="BY73" s="120"/>
      <c r="BZ73" s="120"/>
      <c r="CA73" s="120">
        <f t="shared" ref="CA73:CA78" si="1232">D73*1000000</f>
        <v>0</v>
      </c>
      <c r="CB73" s="127">
        <f t="shared" ref="CB73:CB78" si="1233">G73*1000000</f>
        <v>0</v>
      </c>
      <c r="CC73" s="127">
        <f t="shared" ref="CC73:CC78" si="1234">J73*1000000</f>
        <v>0</v>
      </c>
      <c r="CD73" s="127">
        <f t="shared" ref="CD73:CD78" si="1235">M73*1000000</f>
        <v>0</v>
      </c>
      <c r="CE73" s="127">
        <f t="shared" ref="CE73:CE78" si="1236">P73*1000000</f>
        <v>0</v>
      </c>
      <c r="CF73" s="127">
        <f t="shared" ref="CF73:CF78" si="1237">S73*1000000</f>
        <v>0</v>
      </c>
      <c r="CG73" s="127">
        <f t="shared" ref="CG73:CG78" si="1238">V73*1000000</f>
        <v>0</v>
      </c>
      <c r="CH73" s="127">
        <f t="shared" ref="CH73:CH78" si="1239">Y73*1000000</f>
        <v>0</v>
      </c>
      <c r="CI73" s="120">
        <f t="shared" ref="CI73" si="1240">AB73</f>
        <v>0</v>
      </c>
      <c r="CJ73" s="120"/>
      <c r="CK73" s="120">
        <f t="shared" si="1134"/>
        <v>0</v>
      </c>
      <c r="CL73" s="120"/>
      <c r="CM73" s="120"/>
      <c r="CN73" s="120">
        <f t="shared" ref="CN73" si="1241">AQ73</f>
        <v>0</v>
      </c>
      <c r="CO73" s="120">
        <f t="shared" si="1222"/>
        <v>0</v>
      </c>
      <c r="CP73" s="120">
        <f t="shared" ref="CP73" si="1242">AW73</f>
        <v>0</v>
      </c>
      <c r="CQ73" s="120">
        <f t="shared" ref="CQ73" si="1243">AZ73</f>
        <v>0</v>
      </c>
      <c r="CR73" s="120"/>
      <c r="CS73" s="120"/>
      <c r="CT73" s="120">
        <f t="shared" si="1226"/>
        <v>0</v>
      </c>
      <c r="CU73" s="120">
        <f t="shared" ref="CU73" si="1244">BL73</f>
        <v>0</v>
      </c>
      <c r="CV73" s="120">
        <f t="shared" ref="CV73" si="1245">BO73</f>
        <v>0</v>
      </c>
      <c r="CW73" s="120">
        <f t="shared" ref="CW73" si="1246">BR73</f>
        <v>0</v>
      </c>
      <c r="CX73" s="120">
        <f t="shared" ref="CX73" si="1247">BU73</f>
        <v>0</v>
      </c>
      <c r="CY73">
        <f t="shared" ref="CY73" si="1248">BX73</f>
        <v>0</v>
      </c>
      <c r="CZ73" s="120">
        <f t="shared" si="767"/>
        <v>0</v>
      </c>
      <c r="DA73" s="120">
        <f t="shared" si="578"/>
        <v>0</v>
      </c>
      <c r="DB73" s="134">
        <f t="shared" si="1147"/>
        <v>0</v>
      </c>
      <c r="DC73" s="134">
        <f t="shared" si="1148"/>
        <v>0</v>
      </c>
      <c r="DD73" t="e">
        <f t="shared" si="1149"/>
        <v>#DIV/0!</v>
      </c>
      <c r="DF73" t="e">
        <f t="shared" si="1150"/>
        <v>#DIV/0!</v>
      </c>
      <c r="DG73" t="e">
        <f t="shared" si="1151"/>
        <v>#DIV/0!</v>
      </c>
      <c r="DH73" t="e">
        <f t="shared" si="1152"/>
        <v>#DIV/0!</v>
      </c>
      <c r="DI73" t="e">
        <f t="shared" si="1153"/>
        <v>#DIV/0!</v>
      </c>
      <c r="DJ73" t="e">
        <f t="shared" si="1154"/>
        <v>#DIV/0!</v>
      </c>
      <c r="DK73" t="e">
        <f t="shared" si="1155"/>
        <v>#DIV/0!</v>
      </c>
      <c r="DL73" t="e">
        <f t="shared" si="1156"/>
        <v>#DIV/0!</v>
      </c>
      <c r="DM73" t="e">
        <f t="shared" si="1157"/>
        <v>#DIV/0!</v>
      </c>
      <c r="DN73">
        <f t="shared" si="1158"/>
        <v>0</v>
      </c>
      <c r="DO73" t="e">
        <f t="shared" si="1159"/>
        <v>#DIV/0!</v>
      </c>
      <c r="DP73">
        <f t="shared" si="1160"/>
        <v>0</v>
      </c>
      <c r="DQ73">
        <f t="shared" si="1161"/>
        <v>0</v>
      </c>
      <c r="DR73" t="e">
        <f t="shared" si="1162"/>
        <v>#DIV/0!</v>
      </c>
      <c r="DS73" t="e">
        <f t="shared" si="1163"/>
        <v>#DIV/0!</v>
      </c>
      <c r="DT73" t="e">
        <f t="shared" si="1164"/>
        <v>#DIV/0!</v>
      </c>
      <c r="DU73" t="e">
        <f t="shared" si="1165"/>
        <v>#DIV/0!</v>
      </c>
      <c r="DV73">
        <f t="shared" si="1166"/>
        <v>0</v>
      </c>
      <c r="DW73">
        <f t="shared" si="1167"/>
        <v>0</v>
      </c>
      <c r="DX73" t="e">
        <f t="shared" si="1168"/>
        <v>#DIV/0!</v>
      </c>
      <c r="DY73" t="e">
        <f t="shared" si="1169"/>
        <v>#DIV/0!</v>
      </c>
      <c r="DZ73" t="e">
        <f t="shared" si="1170"/>
        <v>#DIV/0!</v>
      </c>
      <c r="EA73" t="e">
        <f t="shared" si="1171"/>
        <v>#DIV/0!</v>
      </c>
      <c r="EB73" t="e">
        <f t="shared" si="1172"/>
        <v>#DIV/0!</v>
      </c>
      <c r="EC73" t="e">
        <f t="shared" si="1173"/>
        <v>#DIV/0!</v>
      </c>
      <c r="ED73" t="e">
        <f t="shared" si="1189"/>
        <v>#DIV/0!</v>
      </c>
    </row>
    <row r="74" spans="1:134" ht="15.75" thickBot="1" x14ac:dyDescent="0.3">
      <c r="A74" s="118" t="s">
        <v>98</v>
      </c>
      <c r="B74" s="46">
        <v>169.4399999999996</v>
      </c>
      <c r="C74" s="46">
        <v>3</v>
      </c>
      <c r="D74" s="46">
        <v>20.055479999999999</v>
      </c>
      <c r="E74" s="48">
        <v>83</v>
      </c>
      <c r="F74" s="46">
        <v>2</v>
      </c>
      <c r="G74" s="46">
        <v>11.00028</v>
      </c>
      <c r="H74" s="46">
        <v>233.86999999999762</v>
      </c>
      <c r="I74" s="46">
        <v>5</v>
      </c>
      <c r="J74" s="46">
        <v>28.792950000000001</v>
      </c>
      <c r="K74" s="47">
        <v>148.400000000001</v>
      </c>
      <c r="L74" s="46">
        <v>2</v>
      </c>
      <c r="M74" s="46">
        <v>17.352180000000001</v>
      </c>
      <c r="N74" s="46">
        <v>109.82000000000153</v>
      </c>
      <c r="O74" s="46">
        <v>2</v>
      </c>
      <c r="P74" s="49">
        <v>13.424799999999999</v>
      </c>
      <c r="Q74" s="46">
        <v>74.049999999997453</v>
      </c>
      <c r="R74" s="46">
        <v>1</v>
      </c>
      <c r="S74" s="46">
        <v>8.1455000000000002</v>
      </c>
      <c r="T74" s="46">
        <v>251.70000000000141</v>
      </c>
      <c r="U74" s="46">
        <v>4</v>
      </c>
      <c r="V74" s="50">
        <v>29.058389999999999</v>
      </c>
      <c r="W74" s="49">
        <v>89.460000000000946</v>
      </c>
      <c r="X74" s="46">
        <v>3</v>
      </c>
      <c r="Y74" s="46">
        <v>12.890639999999999</v>
      </c>
      <c r="Z74" s="46">
        <v>137.38000000000056</v>
      </c>
      <c r="AA74" s="46">
        <v>3</v>
      </c>
      <c r="AB74" s="46">
        <v>15954444</v>
      </c>
      <c r="AC74" s="46">
        <v>98.979999999998654</v>
      </c>
      <c r="AD74" s="46">
        <v>3</v>
      </c>
      <c r="AE74" s="46">
        <v>14577900</v>
      </c>
      <c r="AF74" s="46">
        <v>231.51999999999862</v>
      </c>
      <c r="AG74" s="46">
        <v>3</v>
      </c>
      <c r="AH74" s="46">
        <v>31912760</v>
      </c>
      <c r="AI74" s="107">
        <v>237.46000000000276</v>
      </c>
      <c r="AJ74" s="39">
        <v>4</v>
      </c>
      <c r="AK74" s="107">
        <v>34029580</v>
      </c>
      <c r="AL74" s="107">
        <v>0</v>
      </c>
      <c r="AM74" s="39">
        <v>0</v>
      </c>
      <c r="AN74" s="107">
        <v>0</v>
      </c>
      <c r="AO74" s="37">
        <v>48.620000000000346</v>
      </c>
      <c r="AP74">
        <v>1</v>
      </c>
      <c r="AQ74">
        <v>7438860</v>
      </c>
      <c r="AR74">
        <v>74.989999999997053</v>
      </c>
      <c r="AS74">
        <v>2</v>
      </c>
      <c r="AT74">
        <v>12556500</v>
      </c>
      <c r="AU74">
        <v>0</v>
      </c>
      <c r="AV74">
        <v>0</v>
      </c>
      <c r="AW74">
        <v>0</v>
      </c>
      <c r="AX74" s="33">
        <v>61.5600000000004</v>
      </c>
      <c r="AY74" s="33">
        <v>1</v>
      </c>
      <c r="AZ74" s="33">
        <v>9664920</v>
      </c>
      <c r="BA74" s="33">
        <v>48.620000000000346</v>
      </c>
      <c r="BB74" s="33">
        <v>1</v>
      </c>
      <c r="BC74" s="33">
        <v>7584720</v>
      </c>
      <c r="BD74" s="52">
        <v>0</v>
      </c>
      <c r="BE74" s="52">
        <v>0</v>
      </c>
      <c r="BF74" s="52">
        <v>0</v>
      </c>
      <c r="BG74" s="35">
        <v>0</v>
      </c>
      <c r="BH74" s="33">
        <v>0</v>
      </c>
      <c r="BI74" s="35">
        <v>0</v>
      </c>
      <c r="BJ74" s="36"/>
      <c r="BK74" s="36"/>
      <c r="BL74" s="36"/>
      <c r="BM74" s="33">
        <v>48.620000000000346</v>
      </c>
      <c r="BN74" s="33">
        <v>1</v>
      </c>
      <c r="BO74" s="33">
        <v>7584720</v>
      </c>
      <c r="BP74" s="33"/>
      <c r="BQ74" s="33"/>
      <c r="BR74" s="33"/>
      <c r="BS74" s="37"/>
      <c r="BV74">
        <v>0</v>
      </c>
      <c r="BW74">
        <v>0</v>
      </c>
      <c r="BX74">
        <v>0</v>
      </c>
      <c r="BY74" s="120"/>
      <c r="BZ74" s="120"/>
      <c r="CA74" s="120">
        <f t="shared" si="1232"/>
        <v>20055480</v>
      </c>
      <c r="CB74" s="127">
        <f t="shared" si="1233"/>
        <v>11000280</v>
      </c>
      <c r="CC74" s="127">
        <f t="shared" si="1234"/>
        <v>28792950</v>
      </c>
      <c r="CD74" s="127">
        <f t="shared" si="1235"/>
        <v>17352180</v>
      </c>
      <c r="CE74" s="127">
        <f t="shared" si="1236"/>
        <v>13424800</v>
      </c>
      <c r="CF74" s="127">
        <f t="shared" si="1237"/>
        <v>8145500</v>
      </c>
      <c r="CG74" s="127">
        <f t="shared" si="1238"/>
        <v>29058390</v>
      </c>
      <c r="CH74" s="127">
        <f t="shared" si="1239"/>
        <v>12890640</v>
      </c>
      <c r="CI74" s="120">
        <f t="shared" ref="CI74" si="1249">AB74</f>
        <v>15954444</v>
      </c>
      <c r="CJ74" s="120">
        <f t="shared" ref="CJ74:CJ78" si="1250">AE74</f>
        <v>14577900</v>
      </c>
      <c r="CK74" s="120">
        <f t="shared" si="1134"/>
        <v>31912760</v>
      </c>
      <c r="CL74" s="120">
        <f t="shared" ref="CL74:CL78" si="1251">AK74</f>
        <v>34029580</v>
      </c>
      <c r="CM74" s="120">
        <f t="shared" ref="CM74:CM78" si="1252">AN74</f>
        <v>0</v>
      </c>
      <c r="CN74" s="120">
        <f t="shared" ref="CN74" si="1253">AQ74</f>
        <v>7438860</v>
      </c>
      <c r="CO74" s="120">
        <f t="shared" si="1222"/>
        <v>12556500</v>
      </c>
      <c r="CP74" s="120">
        <f t="shared" ref="CP74" si="1254">AW74</f>
        <v>0</v>
      </c>
      <c r="CQ74" s="120">
        <f t="shared" ref="CQ74" si="1255">AZ74</f>
        <v>9664920</v>
      </c>
      <c r="CR74" s="120">
        <f t="shared" ref="CR74:CR78" si="1256">BC74</f>
        <v>7584720</v>
      </c>
      <c r="CS74" s="120">
        <f t="shared" ref="CS74:CS78" si="1257">BF74</f>
        <v>0</v>
      </c>
      <c r="CT74" s="120">
        <f t="shared" si="1226"/>
        <v>0</v>
      </c>
      <c r="CU74" s="120">
        <f t="shared" ref="CU74" si="1258">BL74</f>
        <v>0</v>
      </c>
      <c r="CV74" s="120">
        <f t="shared" ref="CV74" si="1259">BO74</f>
        <v>7584720</v>
      </c>
      <c r="CW74" s="120">
        <f t="shared" ref="CW74" si="1260">BR74</f>
        <v>0</v>
      </c>
      <c r="CX74" s="120">
        <f t="shared" ref="CX74" si="1261">BU74</f>
        <v>0</v>
      </c>
      <c r="CY74">
        <f t="shared" ref="CY74" si="1262">BX74</f>
        <v>0</v>
      </c>
      <c r="CZ74" s="120">
        <f t="shared" si="767"/>
        <v>217139424</v>
      </c>
      <c r="DA74" s="120">
        <f t="shared" si="578"/>
        <v>44829720</v>
      </c>
      <c r="DB74" s="134">
        <f t="shared" si="1147"/>
        <v>3.9192363968091008E-3</v>
      </c>
      <c r="DC74" s="134">
        <f t="shared" si="1148"/>
        <v>1.183876187497403E-3</v>
      </c>
      <c r="DD74">
        <f t="shared" si="1149"/>
        <v>0.2064559220715258</v>
      </c>
      <c r="DF74">
        <f t="shared" si="1150"/>
        <v>132533.49397590361</v>
      </c>
      <c r="DG74">
        <f t="shared" si="1151"/>
        <v>123115.19220079656</v>
      </c>
      <c r="DH74">
        <f t="shared" si="1152"/>
        <v>116928.43665768116</v>
      </c>
      <c r="DI74">
        <f t="shared" si="1153"/>
        <v>122243.6714623913</v>
      </c>
      <c r="DJ74">
        <f t="shared" si="1154"/>
        <v>110000.00000000378</v>
      </c>
      <c r="DK74">
        <f t="shared" si="1155"/>
        <v>115448.51013110782</v>
      </c>
      <c r="DL74">
        <f t="shared" si="1156"/>
        <v>144093.8967136135</v>
      </c>
      <c r="DM74">
        <f t="shared" si="1157"/>
        <v>116133.67302372932</v>
      </c>
      <c r="DN74">
        <f t="shared" si="1158"/>
        <v>147281.26894322285</v>
      </c>
      <c r="DO74">
        <f t="shared" si="1159"/>
        <v>137840.18659295177</v>
      </c>
      <c r="DP74">
        <f t="shared" si="1160"/>
        <v>143306.57794996887</v>
      </c>
      <c r="DQ74" t="e">
        <f t="shared" si="1161"/>
        <v>#DIV/0!</v>
      </c>
      <c r="DR74">
        <f t="shared" si="1162"/>
        <v>152999.99999999892</v>
      </c>
      <c r="DS74">
        <f t="shared" si="1163"/>
        <v>167442.32564342569</v>
      </c>
      <c r="DT74" t="e">
        <f t="shared" si="1164"/>
        <v>#DIV/0!</v>
      </c>
      <c r="DU74">
        <f t="shared" si="1165"/>
        <v>156999.99999999898</v>
      </c>
      <c r="DV74">
        <f t="shared" si="1166"/>
        <v>155999.99999999889</v>
      </c>
      <c r="DW74" t="e">
        <f t="shared" si="1167"/>
        <v>#DIV/0!</v>
      </c>
      <c r="DX74" t="e">
        <f t="shared" si="1168"/>
        <v>#DIV/0!</v>
      </c>
      <c r="DY74" t="e">
        <f t="shared" si="1169"/>
        <v>#DIV/0!</v>
      </c>
      <c r="DZ74">
        <f t="shared" si="1170"/>
        <v>155999.99999999889</v>
      </c>
      <c r="EA74" t="e">
        <f t="shared" si="1171"/>
        <v>#DIV/0!</v>
      </c>
      <c r="EB74" t="e">
        <f t="shared" si="1172"/>
        <v>#DIV/0!</v>
      </c>
      <c r="EC74" t="e">
        <f t="shared" si="1173"/>
        <v>#DIV/0!</v>
      </c>
      <c r="ED74" t="e">
        <f t="shared" si="1189"/>
        <v>#DIV/0!</v>
      </c>
    </row>
    <row r="75" spans="1:134" x14ac:dyDescent="0.25">
      <c r="A75" s="102" t="s">
        <v>99</v>
      </c>
      <c r="W75" s="82"/>
      <c r="AA75">
        <v>1279</v>
      </c>
      <c r="AB75">
        <v>1692</v>
      </c>
      <c r="AK75">
        <v>1.0065308238204433</v>
      </c>
      <c r="AL75" s="108">
        <v>-7.1637640860529816E-2</v>
      </c>
      <c r="AN75" s="108">
        <v>0.3884872395388157</v>
      </c>
      <c r="AR75" s="109">
        <v>0.54236939531050021</v>
      </c>
      <c r="BJ75" s="36"/>
      <c r="BK75" s="36"/>
      <c r="BL75" s="36"/>
      <c r="BM75" s="33"/>
      <c r="BN75" s="33"/>
      <c r="BO75" s="33"/>
      <c r="BP75" s="33"/>
      <c r="BQ75" s="33"/>
      <c r="BR75" s="33"/>
      <c r="BS75" s="37"/>
      <c r="BV75">
        <v>0</v>
      </c>
      <c r="BW75">
        <v>0</v>
      </c>
      <c r="BX75">
        <v>0</v>
      </c>
      <c r="BY75" s="120"/>
      <c r="BZ75" s="120"/>
      <c r="CA75" s="120">
        <f t="shared" si="1232"/>
        <v>0</v>
      </c>
      <c r="CB75" s="127">
        <f t="shared" si="1233"/>
        <v>0</v>
      </c>
      <c r="CC75" s="127">
        <f t="shared" si="1234"/>
        <v>0</v>
      </c>
      <c r="CD75" s="127">
        <f t="shared" si="1235"/>
        <v>0</v>
      </c>
      <c r="CE75" s="127">
        <f t="shared" si="1236"/>
        <v>0</v>
      </c>
      <c r="CF75" s="127">
        <f t="shared" si="1237"/>
        <v>0</v>
      </c>
      <c r="CG75" s="127">
        <f t="shared" si="1238"/>
        <v>0</v>
      </c>
      <c r="CH75" s="127">
        <f t="shared" si="1239"/>
        <v>0</v>
      </c>
      <c r="CI75" s="120">
        <v>0</v>
      </c>
      <c r="CJ75" s="120">
        <f t="shared" si="1250"/>
        <v>0</v>
      </c>
      <c r="CK75" s="120">
        <f t="shared" si="1134"/>
        <v>0</v>
      </c>
      <c r="CL75" s="120">
        <f t="shared" si="1251"/>
        <v>1.0065308238204433</v>
      </c>
      <c r="CM75" s="120">
        <f t="shared" si="1252"/>
        <v>0.3884872395388157</v>
      </c>
      <c r="CN75" s="120">
        <f t="shared" ref="CN75" si="1263">AQ75</f>
        <v>0</v>
      </c>
      <c r="CO75" s="120"/>
      <c r="CP75" s="120">
        <f t="shared" ref="CP75" si="1264">AW75</f>
        <v>0</v>
      </c>
      <c r="CQ75" s="120">
        <f t="shared" ref="CQ75" si="1265">AZ75</f>
        <v>0</v>
      </c>
      <c r="CR75" s="120">
        <f t="shared" si="1256"/>
        <v>0</v>
      </c>
      <c r="CS75" s="120">
        <f t="shared" si="1257"/>
        <v>0</v>
      </c>
      <c r="CT75" s="120">
        <f t="shared" si="1226"/>
        <v>0</v>
      </c>
      <c r="CU75" s="120">
        <f t="shared" ref="CU75" si="1266">BL75</f>
        <v>0</v>
      </c>
      <c r="CV75" s="120">
        <f t="shared" ref="CV75" si="1267">BO75</f>
        <v>0</v>
      </c>
      <c r="CW75" s="120">
        <f t="shared" ref="CW75" si="1268">BR75</f>
        <v>0</v>
      </c>
      <c r="CX75" s="120">
        <f t="shared" ref="CX75" si="1269">BU75</f>
        <v>0</v>
      </c>
      <c r="CY75">
        <f t="shared" ref="CY75" si="1270">BX75</f>
        <v>0</v>
      </c>
      <c r="CZ75" s="120">
        <f t="shared" si="767"/>
        <v>1.395018063359259</v>
      </c>
      <c r="DA75" s="120">
        <f t="shared" si="578"/>
        <v>0</v>
      </c>
      <c r="DB75" s="134">
        <f t="shared" si="1147"/>
        <v>2.5179239529178047E-11</v>
      </c>
      <c r="DC75" s="134">
        <f t="shared" si="1148"/>
        <v>0</v>
      </c>
      <c r="DD75">
        <f t="shared" si="1149"/>
        <v>0</v>
      </c>
      <c r="DF75" t="e">
        <f t="shared" si="1150"/>
        <v>#DIV/0!</v>
      </c>
      <c r="DG75" t="e">
        <f t="shared" si="1151"/>
        <v>#DIV/0!</v>
      </c>
      <c r="DH75" t="e">
        <f t="shared" si="1152"/>
        <v>#DIV/0!</v>
      </c>
      <c r="DI75" t="e">
        <f t="shared" si="1153"/>
        <v>#DIV/0!</v>
      </c>
      <c r="DJ75" t="e">
        <f t="shared" si="1154"/>
        <v>#DIV/0!</v>
      </c>
      <c r="DK75" t="e">
        <f t="shared" si="1155"/>
        <v>#DIV/0!</v>
      </c>
      <c r="DL75" t="e">
        <f t="shared" si="1156"/>
        <v>#DIV/0!</v>
      </c>
      <c r="DM75" t="e">
        <f t="shared" si="1157"/>
        <v>#DIV/0!</v>
      </c>
      <c r="DN75" t="e">
        <f t="shared" si="1158"/>
        <v>#DIV/0!</v>
      </c>
      <c r="DO75" t="e">
        <f t="shared" si="1159"/>
        <v>#DIV/0!</v>
      </c>
      <c r="DP75" t="e">
        <f t="shared" si="1160"/>
        <v>#DIV/0!</v>
      </c>
      <c r="DQ75">
        <f t="shared" si="1161"/>
        <v>-5.4229485347675714</v>
      </c>
      <c r="DR75" t="e">
        <f t="shared" si="1162"/>
        <v>#DIV/0!</v>
      </c>
      <c r="DS75">
        <f t="shared" si="1163"/>
        <v>0</v>
      </c>
      <c r="DT75" t="e">
        <f t="shared" si="1164"/>
        <v>#DIV/0!</v>
      </c>
      <c r="DU75" t="e">
        <f t="shared" si="1165"/>
        <v>#DIV/0!</v>
      </c>
      <c r="DV75" t="e">
        <f t="shared" si="1166"/>
        <v>#DIV/0!</v>
      </c>
      <c r="DW75" t="e">
        <f t="shared" si="1167"/>
        <v>#DIV/0!</v>
      </c>
      <c r="DX75" t="e">
        <f t="shared" si="1168"/>
        <v>#DIV/0!</v>
      </c>
      <c r="DY75" t="e">
        <f t="shared" si="1169"/>
        <v>#DIV/0!</v>
      </c>
      <c r="DZ75" t="e">
        <f t="shared" si="1170"/>
        <v>#DIV/0!</v>
      </c>
      <c r="EA75" t="e">
        <f t="shared" si="1171"/>
        <v>#DIV/0!</v>
      </c>
      <c r="EB75" t="e">
        <f t="shared" si="1172"/>
        <v>#DIV/0!</v>
      </c>
      <c r="EC75" t="e">
        <f t="shared" si="1173"/>
        <v>#DIV/0!</v>
      </c>
      <c r="ED75" t="e">
        <f t="shared" si="1189"/>
        <v>#DIV/0!</v>
      </c>
    </row>
    <row r="76" spans="1:134" x14ac:dyDescent="0.25">
      <c r="A76" s="102" t="s">
        <v>100</v>
      </c>
      <c r="W76" s="82"/>
      <c r="BJ76" s="36"/>
      <c r="BK76" s="36"/>
      <c r="BL76" s="36"/>
      <c r="BM76" s="33"/>
      <c r="BN76" s="33"/>
      <c r="BO76" s="33"/>
      <c r="BP76" s="33"/>
      <c r="BQ76" s="33"/>
      <c r="BR76" s="33"/>
      <c r="BS76" s="37"/>
      <c r="BV76">
        <v>0</v>
      </c>
      <c r="BW76">
        <v>0</v>
      </c>
      <c r="BX76">
        <v>0</v>
      </c>
      <c r="BY76" s="120"/>
      <c r="BZ76" s="120"/>
      <c r="CA76" s="120">
        <f t="shared" si="1232"/>
        <v>0</v>
      </c>
      <c r="CB76" s="127">
        <f t="shared" si="1233"/>
        <v>0</v>
      </c>
      <c r="CC76" s="127">
        <f t="shared" si="1234"/>
        <v>0</v>
      </c>
      <c r="CD76" s="127">
        <f t="shared" si="1235"/>
        <v>0</v>
      </c>
      <c r="CE76" s="127">
        <f t="shared" si="1236"/>
        <v>0</v>
      </c>
      <c r="CF76" s="127">
        <f t="shared" si="1237"/>
        <v>0</v>
      </c>
      <c r="CG76" s="127">
        <f t="shared" si="1238"/>
        <v>0</v>
      </c>
      <c r="CH76" s="127">
        <f t="shared" si="1239"/>
        <v>0</v>
      </c>
      <c r="CI76" s="120">
        <f t="shared" ref="CI76" si="1271">AB76</f>
        <v>0</v>
      </c>
      <c r="CJ76" s="120">
        <f t="shared" si="1250"/>
        <v>0</v>
      </c>
      <c r="CK76" s="120">
        <f t="shared" si="1134"/>
        <v>0</v>
      </c>
      <c r="CL76" s="120">
        <f t="shared" si="1251"/>
        <v>0</v>
      </c>
      <c r="CM76" s="120">
        <f t="shared" si="1252"/>
        <v>0</v>
      </c>
      <c r="CN76" s="120">
        <f t="shared" ref="CN76" si="1272">AQ76</f>
        <v>0</v>
      </c>
      <c r="CO76" s="120">
        <f t="shared" ref="CO76:CO78" si="1273">AT76</f>
        <v>0</v>
      </c>
      <c r="CP76" s="120">
        <f t="shared" ref="CP76" si="1274">AW76</f>
        <v>0</v>
      </c>
      <c r="CQ76" s="120">
        <f t="shared" ref="CQ76" si="1275">AZ76</f>
        <v>0</v>
      </c>
      <c r="CR76" s="120">
        <f t="shared" si="1256"/>
        <v>0</v>
      </c>
      <c r="CS76" s="120">
        <f t="shared" si="1257"/>
        <v>0</v>
      </c>
      <c r="CT76" s="120">
        <f t="shared" si="1226"/>
        <v>0</v>
      </c>
      <c r="CU76" s="120">
        <f t="shared" ref="CU76" si="1276">BL76</f>
        <v>0</v>
      </c>
      <c r="CV76" s="120">
        <f t="shared" ref="CV76" si="1277">BO76</f>
        <v>0</v>
      </c>
      <c r="CW76" s="120">
        <f t="shared" ref="CW76" si="1278">BR76</f>
        <v>0</v>
      </c>
      <c r="CX76" s="120">
        <f t="shared" ref="CX76" si="1279">BU76</f>
        <v>0</v>
      </c>
      <c r="CY76">
        <f t="shared" ref="CY76" si="1280">BX76</f>
        <v>0</v>
      </c>
      <c r="CZ76" s="120">
        <f t="shared" si="767"/>
        <v>0</v>
      </c>
      <c r="DA76" s="120">
        <f t="shared" si="578"/>
        <v>0</v>
      </c>
      <c r="DB76" s="134">
        <f t="shared" si="1147"/>
        <v>0</v>
      </c>
      <c r="DC76" s="134">
        <f t="shared" si="1148"/>
        <v>0</v>
      </c>
      <c r="DD76" t="e">
        <f t="shared" si="1149"/>
        <v>#DIV/0!</v>
      </c>
      <c r="DF76" t="e">
        <f t="shared" si="1150"/>
        <v>#DIV/0!</v>
      </c>
      <c r="DG76" t="e">
        <f t="shared" si="1151"/>
        <v>#DIV/0!</v>
      </c>
      <c r="DH76" t="e">
        <f t="shared" si="1152"/>
        <v>#DIV/0!</v>
      </c>
      <c r="DI76" t="e">
        <f t="shared" si="1153"/>
        <v>#DIV/0!</v>
      </c>
      <c r="DJ76" t="e">
        <f t="shared" si="1154"/>
        <v>#DIV/0!</v>
      </c>
      <c r="DK76" t="e">
        <f t="shared" si="1155"/>
        <v>#DIV/0!</v>
      </c>
      <c r="DL76" t="e">
        <f t="shared" si="1156"/>
        <v>#DIV/0!</v>
      </c>
      <c r="DM76" t="e">
        <f t="shared" si="1157"/>
        <v>#DIV/0!</v>
      </c>
      <c r="DN76" t="e">
        <f t="shared" si="1158"/>
        <v>#DIV/0!</v>
      </c>
      <c r="DO76" t="e">
        <f t="shared" si="1159"/>
        <v>#DIV/0!</v>
      </c>
      <c r="DP76" t="e">
        <f t="shared" si="1160"/>
        <v>#DIV/0!</v>
      </c>
      <c r="DQ76" t="e">
        <f t="shared" si="1161"/>
        <v>#DIV/0!</v>
      </c>
      <c r="DR76" t="e">
        <f t="shared" si="1162"/>
        <v>#DIV/0!</v>
      </c>
      <c r="DS76" t="e">
        <f t="shared" si="1163"/>
        <v>#DIV/0!</v>
      </c>
      <c r="DT76" t="e">
        <f t="shared" si="1164"/>
        <v>#DIV/0!</v>
      </c>
      <c r="DU76" t="e">
        <f t="shared" si="1165"/>
        <v>#DIV/0!</v>
      </c>
      <c r="DV76" t="e">
        <f t="shared" si="1166"/>
        <v>#DIV/0!</v>
      </c>
      <c r="DW76" t="e">
        <f t="shared" si="1167"/>
        <v>#DIV/0!</v>
      </c>
      <c r="DX76" t="e">
        <f t="shared" si="1168"/>
        <v>#DIV/0!</v>
      </c>
      <c r="DY76" t="e">
        <f t="shared" si="1169"/>
        <v>#DIV/0!</v>
      </c>
      <c r="DZ76" t="e">
        <f t="shared" si="1170"/>
        <v>#DIV/0!</v>
      </c>
      <c r="EA76" t="e">
        <f t="shared" si="1171"/>
        <v>#DIV/0!</v>
      </c>
      <c r="EB76" t="e">
        <f t="shared" si="1172"/>
        <v>#DIV/0!</v>
      </c>
      <c r="EC76" t="e">
        <f t="shared" si="1173"/>
        <v>#DIV/0!</v>
      </c>
      <c r="ED76" t="e">
        <f t="shared" si="1189"/>
        <v>#DIV/0!</v>
      </c>
    </row>
    <row r="77" spans="1:134" x14ac:dyDescent="0.25">
      <c r="A77" s="102" t="s">
        <v>101</v>
      </c>
      <c r="W77" s="82"/>
      <c r="BJ77" s="36"/>
      <c r="BK77" s="36"/>
      <c r="BL77" s="36"/>
      <c r="BM77" s="33"/>
      <c r="BN77" s="33"/>
      <c r="BO77" s="33"/>
      <c r="BP77" s="33"/>
      <c r="BQ77" s="33"/>
      <c r="BR77" s="33"/>
      <c r="BS77" s="37"/>
      <c r="BV77">
        <v>0</v>
      </c>
      <c r="BW77">
        <v>0</v>
      </c>
      <c r="BX77">
        <v>0</v>
      </c>
      <c r="BY77" s="120"/>
      <c r="BZ77" s="120"/>
      <c r="CA77" s="120">
        <f t="shared" si="1232"/>
        <v>0</v>
      </c>
      <c r="CB77" s="127">
        <f t="shared" si="1233"/>
        <v>0</v>
      </c>
      <c r="CC77" s="127">
        <f t="shared" si="1234"/>
        <v>0</v>
      </c>
      <c r="CD77" s="127">
        <f t="shared" si="1235"/>
        <v>0</v>
      </c>
      <c r="CE77" s="127">
        <f t="shared" si="1236"/>
        <v>0</v>
      </c>
      <c r="CF77" s="127">
        <f t="shared" si="1237"/>
        <v>0</v>
      </c>
      <c r="CG77" s="127">
        <f t="shared" si="1238"/>
        <v>0</v>
      </c>
      <c r="CH77" s="127">
        <f t="shared" si="1239"/>
        <v>0</v>
      </c>
      <c r="CI77" s="120">
        <f t="shared" ref="CI77" si="1281">AB77</f>
        <v>0</v>
      </c>
      <c r="CJ77" s="120">
        <f t="shared" si="1250"/>
        <v>0</v>
      </c>
      <c r="CK77" s="120">
        <f t="shared" si="1134"/>
        <v>0</v>
      </c>
      <c r="CL77" s="120">
        <f t="shared" si="1251"/>
        <v>0</v>
      </c>
      <c r="CM77" s="120">
        <f t="shared" si="1252"/>
        <v>0</v>
      </c>
      <c r="CN77" s="120">
        <f t="shared" ref="CN77" si="1282">AQ77</f>
        <v>0</v>
      </c>
      <c r="CO77" s="120">
        <f t="shared" si="1273"/>
        <v>0</v>
      </c>
      <c r="CP77" s="120">
        <f t="shared" ref="CP77" si="1283">AW77</f>
        <v>0</v>
      </c>
      <c r="CQ77" s="120">
        <f t="shared" ref="CQ77" si="1284">AZ77</f>
        <v>0</v>
      </c>
      <c r="CR77" s="120">
        <f t="shared" si="1256"/>
        <v>0</v>
      </c>
      <c r="CS77" s="120">
        <f t="shared" si="1257"/>
        <v>0</v>
      </c>
      <c r="CT77" s="120">
        <f t="shared" si="1226"/>
        <v>0</v>
      </c>
      <c r="CU77" s="120">
        <f t="shared" ref="CU77" si="1285">BL77</f>
        <v>0</v>
      </c>
      <c r="CV77" s="120">
        <f t="shared" ref="CV77" si="1286">BO77</f>
        <v>0</v>
      </c>
      <c r="CW77" s="120">
        <f t="shared" ref="CW77" si="1287">BR77</f>
        <v>0</v>
      </c>
      <c r="CX77" s="120">
        <f t="shared" ref="CX77" si="1288">BU77</f>
        <v>0</v>
      </c>
      <c r="CY77">
        <f t="shared" ref="CY77" si="1289">BX77</f>
        <v>0</v>
      </c>
      <c r="CZ77" s="120">
        <f t="shared" si="767"/>
        <v>0</v>
      </c>
      <c r="DA77" s="120">
        <f t="shared" si="578"/>
        <v>0</v>
      </c>
      <c r="DB77" s="134">
        <f t="shared" si="1147"/>
        <v>0</v>
      </c>
      <c r="DC77" s="134">
        <f t="shared" si="1148"/>
        <v>0</v>
      </c>
      <c r="DD77" t="e">
        <f t="shared" si="1149"/>
        <v>#DIV/0!</v>
      </c>
      <c r="DF77" t="e">
        <f t="shared" si="1150"/>
        <v>#DIV/0!</v>
      </c>
      <c r="DG77" t="e">
        <f t="shared" si="1151"/>
        <v>#DIV/0!</v>
      </c>
      <c r="DH77" t="e">
        <f t="shared" si="1152"/>
        <v>#DIV/0!</v>
      </c>
      <c r="DI77" t="e">
        <f t="shared" si="1153"/>
        <v>#DIV/0!</v>
      </c>
      <c r="DJ77" t="e">
        <f t="shared" si="1154"/>
        <v>#DIV/0!</v>
      </c>
      <c r="DK77" t="e">
        <f t="shared" si="1155"/>
        <v>#DIV/0!</v>
      </c>
      <c r="DL77" t="e">
        <f t="shared" si="1156"/>
        <v>#DIV/0!</v>
      </c>
      <c r="DM77" t="e">
        <f t="shared" si="1157"/>
        <v>#DIV/0!</v>
      </c>
      <c r="DN77" t="e">
        <f t="shared" si="1158"/>
        <v>#DIV/0!</v>
      </c>
      <c r="DO77" t="e">
        <f t="shared" si="1159"/>
        <v>#DIV/0!</v>
      </c>
      <c r="DP77" t="e">
        <f t="shared" si="1160"/>
        <v>#DIV/0!</v>
      </c>
      <c r="DQ77" t="e">
        <f t="shared" si="1161"/>
        <v>#DIV/0!</v>
      </c>
      <c r="DR77" t="e">
        <f t="shared" si="1162"/>
        <v>#DIV/0!</v>
      </c>
      <c r="DS77" t="e">
        <f t="shared" si="1163"/>
        <v>#DIV/0!</v>
      </c>
      <c r="DT77" t="e">
        <f t="shared" si="1164"/>
        <v>#DIV/0!</v>
      </c>
      <c r="DU77" t="e">
        <f t="shared" si="1165"/>
        <v>#DIV/0!</v>
      </c>
      <c r="DV77" t="e">
        <f t="shared" si="1166"/>
        <v>#DIV/0!</v>
      </c>
      <c r="DW77" t="e">
        <f t="shared" si="1167"/>
        <v>#DIV/0!</v>
      </c>
      <c r="DX77" t="e">
        <f t="shared" si="1168"/>
        <v>#DIV/0!</v>
      </c>
      <c r="DY77" t="e">
        <f t="shared" si="1169"/>
        <v>#DIV/0!</v>
      </c>
      <c r="DZ77" t="e">
        <f t="shared" si="1170"/>
        <v>#DIV/0!</v>
      </c>
      <c r="EA77" t="e">
        <f t="shared" si="1171"/>
        <v>#DIV/0!</v>
      </c>
      <c r="EB77" t="e">
        <f t="shared" si="1172"/>
        <v>#DIV/0!</v>
      </c>
      <c r="EC77" t="e">
        <f t="shared" si="1173"/>
        <v>#DIV/0!</v>
      </c>
      <c r="ED77" t="e">
        <f t="shared" si="1189"/>
        <v>#DIV/0!</v>
      </c>
    </row>
    <row r="78" spans="1:134" x14ac:dyDescent="0.25">
      <c r="A78" s="118" t="s">
        <v>102</v>
      </c>
      <c r="B78" s="46">
        <v>80.999999999998181</v>
      </c>
      <c r="C78" s="46">
        <v>2</v>
      </c>
      <c r="D78" s="46">
        <v>9.4</v>
      </c>
      <c r="E78" s="48">
        <v>40.5</v>
      </c>
      <c r="F78" s="46">
        <v>1</v>
      </c>
      <c r="G78" s="46">
        <v>4.7</v>
      </c>
      <c r="H78" s="46">
        <v>62.580000000001746</v>
      </c>
      <c r="I78" s="46">
        <v>1</v>
      </c>
      <c r="J78" s="46">
        <v>6.9</v>
      </c>
      <c r="K78" s="47">
        <v>40.5</v>
      </c>
      <c r="L78" s="46">
        <v>1</v>
      </c>
      <c r="M78" s="46">
        <v>4.7</v>
      </c>
      <c r="N78" s="46">
        <v>103.02000000000044</v>
      </c>
      <c r="O78" s="46">
        <v>2</v>
      </c>
      <c r="P78" s="49">
        <v>12.1</v>
      </c>
      <c r="Q78" s="46">
        <v>206.15999999999985</v>
      </c>
      <c r="R78" s="46">
        <v>4</v>
      </c>
      <c r="S78" s="46">
        <v>23.1</v>
      </c>
      <c r="T78" s="46">
        <v>103.01999999999862</v>
      </c>
      <c r="U78" s="46">
        <v>2</v>
      </c>
      <c r="V78" s="50">
        <v>11.85</v>
      </c>
      <c r="W78" s="46"/>
      <c r="X78" s="46"/>
      <c r="Y78" s="46"/>
      <c r="Z78" s="46">
        <v>184.07999999999993</v>
      </c>
      <c r="AA78" s="46">
        <v>4</v>
      </c>
      <c r="AB78" s="46">
        <v>22000000</v>
      </c>
      <c r="AC78" s="46">
        <v>415.92000000000007</v>
      </c>
      <c r="AD78" s="46">
        <v>7</v>
      </c>
      <c r="AE78" s="46">
        <v>48800000</v>
      </c>
      <c r="AF78" s="46">
        <v>228.48000000000047</v>
      </c>
      <c r="AG78" s="46">
        <v>4</v>
      </c>
      <c r="AH78" s="46">
        <v>25800000</v>
      </c>
      <c r="AI78" s="39">
        <v>40.500000000000909</v>
      </c>
      <c r="AJ78" s="39">
        <v>1</v>
      </c>
      <c r="AK78" s="39">
        <v>5300000</v>
      </c>
      <c r="AL78" s="39">
        <v>165.94999999999709</v>
      </c>
      <c r="AM78" s="39">
        <v>3</v>
      </c>
      <c r="AN78" s="39">
        <v>19400000</v>
      </c>
      <c r="AO78" s="37">
        <v>0</v>
      </c>
      <c r="AP78">
        <v>0</v>
      </c>
      <c r="AQ78">
        <v>0</v>
      </c>
      <c r="AR78">
        <v>62.580000000001746</v>
      </c>
      <c r="AS78">
        <v>1</v>
      </c>
      <c r="AT78">
        <v>7500000</v>
      </c>
      <c r="AU78">
        <v>0</v>
      </c>
      <c r="AV78">
        <v>0</v>
      </c>
      <c r="AW78">
        <v>0</v>
      </c>
      <c r="AX78" s="33"/>
      <c r="AY78" s="33"/>
      <c r="AZ78" s="33"/>
      <c r="BA78" s="33">
        <v>103.20000000000073</v>
      </c>
      <c r="BB78" s="33">
        <v>2</v>
      </c>
      <c r="BC78" s="33">
        <v>12600000</v>
      </c>
      <c r="BD78" s="34">
        <v>80.999999999998181</v>
      </c>
      <c r="BE78" s="34">
        <v>2</v>
      </c>
      <c r="BF78" s="34">
        <v>11400000</v>
      </c>
      <c r="BG78" s="35">
        <v>103.02000000000044</v>
      </c>
      <c r="BH78" s="33">
        <v>2</v>
      </c>
      <c r="BI78" s="35">
        <v>13800000</v>
      </c>
      <c r="BJ78" s="36">
        <v>125.14999999999873</v>
      </c>
      <c r="BK78" s="36">
        <v>2</v>
      </c>
      <c r="BL78" s="36">
        <v>15500000</v>
      </c>
      <c r="BM78" s="33">
        <v>40.500000000000909</v>
      </c>
      <c r="BN78" s="33">
        <v>1</v>
      </c>
      <c r="BO78" s="33">
        <v>5900000</v>
      </c>
      <c r="BP78" s="33"/>
      <c r="BQ78" s="33"/>
      <c r="BR78" s="33"/>
      <c r="BS78" s="37"/>
      <c r="BV78">
        <v>62.519999999998618</v>
      </c>
      <c r="BW78">
        <v>1</v>
      </c>
      <c r="BX78">
        <v>8600000</v>
      </c>
      <c r="BY78" s="120"/>
      <c r="BZ78" s="120"/>
      <c r="CA78" s="120">
        <f t="shared" si="1232"/>
        <v>9400000</v>
      </c>
      <c r="CB78" s="127">
        <f t="shared" si="1233"/>
        <v>4700000</v>
      </c>
      <c r="CC78" s="127">
        <f t="shared" si="1234"/>
        <v>6900000</v>
      </c>
      <c r="CD78" s="127">
        <f t="shared" si="1235"/>
        <v>4700000</v>
      </c>
      <c r="CE78" s="127">
        <f t="shared" si="1236"/>
        <v>12100000</v>
      </c>
      <c r="CF78" s="127">
        <f t="shared" si="1237"/>
        <v>23100000</v>
      </c>
      <c r="CG78" s="127">
        <f t="shared" si="1238"/>
        <v>11850000</v>
      </c>
      <c r="CH78" s="127">
        <f t="shared" si="1239"/>
        <v>0</v>
      </c>
      <c r="CI78" s="120">
        <f t="shared" ref="CI78" si="1290">AB78</f>
        <v>22000000</v>
      </c>
      <c r="CJ78" s="120">
        <f t="shared" si="1250"/>
        <v>48800000</v>
      </c>
      <c r="CK78" s="120">
        <f t="shared" si="1134"/>
        <v>25800000</v>
      </c>
      <c r="CL78" s="120">
        <f t="shared" si="1251"/>
        <v>5300000</v>
      </c>
      <c r="CM78" s="120">
        <f t="shared" si="1252"/>
        <v>19400000</v>
      </c>
      <c r="CN78" s="120">
        <f t="shared" ref="CN78" si="1291">AQ78</f>
        <v>0</v>
      </c>
      <c r="CO78" s="120">
        <f t="shared" si="1273"/>
        <v>7500000</v>
      </c>
      <c r="CP78" s="120">
        <f t="shared" ref="CP78" si="1292">AW78</f>
        <v>0</v>
      </c>
      <c r="CQ78" s="120">
        <f t="shared" ref="CQ78" si="1293">AZ78</f>
        <v>0</v>
      </c>
      <c r="CR78" s="120">
        <f t="shared" si="1256"/>
        <v>12600000</v>
      </c>
      <c r="CS78" s="120">
        <f t="shared" si="1257"/>
        <v>11400000</v>
      </c>
      <c r="CT78" s="120">
        <f t="shared" si="1226"/>
        <v>13800000</v>
      </c>
      <c r="CU78" s="120">
        <f t="shared" ref="CU78" si="1294">BL78</f>
        <v>15500000</v>
      </c>
      <c r="CV78" s="120">
        <f t="shared" ref="CV78" si="1295">BO78</f>
        <v>5900000</v>
      </c>
      <c r="CW78" s="120">
        <f t="shared" ref="CW78" si="1296">BR78</f>
        <v>0</v>
      </c>
      <c r="CX78" s="120">
        <f t="shared" ref="CX78" si="1297">BU78</f>
        <v>0</v>
      </c>
      <c r="CY78">
        <f t="shared" ref="CY78" si="1298">BX78</f>
        <v>8600000</v>
      </c>
      <c r="CZ78" s="120">
        <f t="shared" si="767"/>
        <v>184650000</v>
      </c>
      <c r="DA78" s="120">
        <f t="shared" si="578"/>
        <v>75300000</v>
      </c>
      <c r="DB78" s="134">
        <f t="shared" si="1147"/>
        <v>3.332821775702972E-3</v>
      </c>
      <c r="DC78" s="134">
        <f t="shared" si="1148"/>
        <v>1.9885441380975487E-3</v>
      </c>
      <c r="DD78">
        <f t="shared" si="1149"/>
        <v>0.40779853777416736</v>
      </c>
      <c r="DF78">
        <f t="shared" si="1150"/>
        <v>116049.38271604938</v>
      </c>
      <c r="DG78">
        <f t="shared" si="1151"/>
        <v>110258.86864812732</v>
      </c>
      <c r="DH78">
        <f t="shared" si="1152"/>
        <v>116049.38271604938</v>
      </c>
      <c r="DI78">
        <f t="shared" si="1153"/>
        <v>117452.92176276402</v>
      </c>
      <c r="DJ78">
        <f t="shared" si="1154"/>
        <v>112048.89406286388</v>
      </c>
      <c r="DK78">
        <f t="shared" si="1155"/>
        <v>115026.20850320481</v>
      </c>
      <c r="DL78" t="e">
        <f t="shared" si="1156"/>
        <v>#DIV/0!</v>
      </c>
      <c r="DM78">
        <f t="shared" si="1157"/>
        <v>119513.2551064755</v>
      </c>
      <c r="DN78">
        <f t="shared" si="1158"/>
        <v>117330.25581842659</v>
      </c>
      <c r="DO78">
        <f t="shared" si="1159"/>
        <v>112920.16806722665</v>
      </c>
      <c r="DP78">
        <f t="shared" si="1160"/>
        <v>130864.19753086126</v>
      </c>
      <c r="DQ78">
        <f t="shared" si="1161"/>
        <v>116902.68153058355</v>
      </c>
      <c r="DR78" t="e">
        <f t="shared" si="1162"/>
        <v>#DIV/0!</v>
      </c>
      <c r="DS78">
        <f t="shared" si="1163"/>
        <v>119846.59635666013</v>
      </c>
      <c r="DT78" t="e">
        <f t="shared" si="1164"/>
        <v>#DIV/0!</v>
      </c>
      <c r="DU78" t="e">
        <f t="shared" si="1165"/>
        <v>#DIV/0!</v>
      </c>
      <c r="DV78">
        <f t="shared" si="1166"/>
        <v>122093.0232558131</v>
      </c>
      <c r="DW78">
        <f t="shared" si="1167"/>
        <v>140740.7407407439</v>
      </c>
      <c r="DX78">
        <f t="shared" si="1168"/>
        <v>133954.57192778046</v>
      </c>
      <c r="DY78">
        <f t="shared" si="1169"/>
        <v>123851.37834598607</v>
      </c>
      <c r="DZ78">
        <f t="shared" si="1170"/>
        <v>145679.01234567573</v>
      </c>
      <c r="EA78" t="e">
        <f t="shared" si="1171"/>
        <v>#DIV/0!</v>
      </c>
      <c r="EB78" t="e">
        <f t="shared" si="1172"/>
        <v>#DIV/0!</v>
      </c>
      <c r="EC78">
        <f t="shared" si="1173"/>
        <v>137555.9820857356</v>
      </c>
      <c r="ED78">
        <f t="shared" si="1189"/>
        <v>1.1853228243558067</v>
      </c>
    </row>
    <row r="79" spans="1:134" x14ac:dyDescent="0.25">
      <c r="A79" s="118" t="s">
        <v>107</v>
      </c>
      <c r="B79" s="46"/>
      <c r="C79" s="46"/>
      <c r="D79" s="46"/>
      <c r="E79" s="48"/>
      <c r="F79" s="46"/>
      <c r="G79" s="46"/>
      <c r="H79" s="46"/>
      <c r="I79" s="46"/>
      <c r="J79" s="46"/>
      <c r="K79" s="47"/>
      <c r="L79" s="46"/>
      <c r="M79" s="46"/>
      <c r="N79" s="46"/>
      <c r="O79" s="46"/>
      <c r="P79" s="49"/>
      <c r="Q79" s="46"/>
      <c r="R79" s="46"/>
      <c r="S79" s="46"/>
      <c r="T79" s="46"/>
      <c r="U79" s="46"/>
      <c r="V79" s="50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39"/>
      <c r="AJ79" s="39"/>
      <c r="AK79" s="39"/>
      <c r="AL79" s="39"/>
      <c r="AM79" s="39"/>
      <c r="AN79" s="39"/>
      <c r="AO79" s="37"/>
      <c r="AX79" s="33"/>
      <c r="AY79" s="33"/>
      <c r="AZ79" s="33"/>
      <c r="BA79" s="33"/>
      <c r="BB79" s="33"/>
      <c r="BC79" s="33"/>
      <c r="BD79" s="34"/>
      <c r="BE79" s="34"/>
      <c r="BF79" s="34"/>
      <c r="BG79" s="35"/>
      <c r="BH79" s="33"/>
      <c r="BI79" s="35"/>
      <c r="BJ79" s="36"/>
      <c r="BK79" s="36"/>
      <c r="BL79" s="36"/>
      <c r="BM79" s="33"/>
      <c r="BN79" s="33"/>
      <c r="BO79" s="33"/>
      <c r="BP79" s="33"/>
      <c r="BQ79" s="33"/>
      <c r="BR79" s="33"/>
      <c r="BS79" s="37"/>
      <c r="BV79">
        <v>63.899999999999984</v>
      </c>
      <c r="BW79">
        <v>1</v>
      </c>
      <c r="BX79">
        <v>7795800</v>
      </c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  <c r="CX79" s="120"/>
      <c r="CY79">
        <f t="shared" ref="CY79" si="1299">BX79</f>
        <v>7795800</v>
      </c>
      <c r="CZ79" s="120">
        <f t="shared" si="767"/>
        <v>0</v>
      </c>
      <c r="DA79" s="120">
        <f t="shared" si="578"/>
        <v>7795800</v>
      </c>
      <c r="DB79" s="134">
        <f t="shared" si="1147"/>
        <v>0</v>
      </c>
      <c r="DC79" s="134">
        <f t="shared" si="1148"/>
        <v>2.0587373694264105E-4</v>
      </c>
      <c r="DD79" t="e">
        <f t="shared" si="1149"/>
        <v>#DIV/0!</v>
      </c>
      <c r="DF79" t="e">
        <f t="shared" si="1150"/>
        <v>#DIV/0!</v>
      </c>
      <c r="DG79" t="e">
        <f t="shared" si="1151"/>
        <v>#DIV/0!</v>
      </c>
      <c r="DH79" t="e">
        <f t="shared" si="1152"/>
        <v>#DIV/0!</v>
      </c>
      <c r="DI79" t="e">
        <f t="shared" si="1153"/>
        <v>#DIV/0!</v>
      </c>
      <c r="DJ79" t="e">
        <f t="shared" si="1154"/>
        <v>#DIV/0!</v>
      </c>
      <c r="DK79" t="e">
        <f t="shared" si="1155"/>
        <v>#DIV/0!</v>
      </c>
      <c r="DL79" t="e">
        <f t="shared" si="1156"/>
        <v>#DIV/0!</v>
      </c>
      <c r="DM79" t="e">
        <f t="shared" si="1157"/>
        <v>#DIV/0!</v>
      </c>
      <c r="DN79" t="e">
        <f t="shared" si="1158"/>
        <v>#DIV/0!</v>
      </c>
      <c r="DO79" t="e">
        <f t="shared" si="1159"/>
        <v>#DIV/0!</v>
      </c>
      <c r="DP79" t="e">
        <f t="shared" si="1160"/>
        <v>#DIV/0!</v>
      </c>
      <c r="DQ79" t="e">
        <f t="shared" si="1161"/>
        <v>#DIV/0!</v>
      </c>
      <c r="DR79" t="e">
        <f t="shared" si="1162"/>
        <v>#DIV/0!</v>
      </c>
      <c r="DS79" t="e">
        <f t="shared" si="1163"/>
        <v>#DIV/0!</v>
      </c>
      <c r="DT79" t="e">
        <f t="shared" si="1164"/>
        <v>#DIV/0!</v>
      </c>
      <c r="DU79" t="e">
        <f t="shared" si="1165"/>
        <v>#DIV/0!</v>
      </c>
      <c r="DV79" t="e">
        <f t="shared" si="1166"/>
        <v>#DIV/0!</v>
      </c>
      <c r="DW79" t="e">
        <f t="shared" si="1167"/>
        <v>#DIV/0!</v>
      </c>
      <c r="DX79" t="e">
        <f t="shared" si="1168"/>
        <v>#DIV/0!</v>
      </c>
      <c r="DY79" t="e">
        <f t="shared" si="1169"/>
        <v>#DIV/0!</v>
      </c>
      <c r="DZ79" t="e">
        <f t="shared" si="1170"/>
        <v>#DIV/0!</v>
      </c>
      <c r="EA79" t="e">
        <f t="shared" si="1171"/>
        <v>#DIV/0!</v>
      </c>
      <c r="EB79" t="e">
        <f t="shared" si="1172"/>
        <v>#DIV/0!</v>
      </c>
      <c r="EC79" s="61">
        <f t="shared" si="1173"/>
        <v>122000.00000000003</v>
      </c>
      <c r="ED79" t="e">
        <f t="shared" si="1189"/>
        <v>#DIV/0!</v>
      </c>
    </row>
    <row r="80" spans="1:134" x14ac:dyDescent="0.25">
      <c r="A80" s="81" t="s">
        <v>108</v>
      </c>
      <c r="B80" s="46"/>
      <c r="C80" s="46"/>
      <c r="D80" s="46"/>
      <c r="E80" s="48"/>
      <c r="F80" s="46"/>
      <c r="G80" s="46"/>
      <c r="H80" s="46"/>
      <c r="I80" s="46"/>
      <c r="J80" s="46"/>
      <c r="K80" s="47"/>
      <c r="L80" s="46"/>
      <c r="M80" s="46"/>
      <c r="N80" s="46"/>
      <c r="O80" s="46"/>
      <c r="P80" s="49"/>
      <c r="Q80" s="46"/>
      <c r="R80" s="46"/>
      <c r="S80" s="46"/>
      <c r="T80" s="46"/>
      <c r="U80" s="46"/>
      <c r="V80" s="50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39"/>
      <c r="AJ80" s="39"/>
      <c r="AK80" s="39"/>
      <c r="AL80" s="39"/>
      <c r="AM80" s="39"/>
      <c r="AN80" s="39"/>
      <c r="AO80" s="37"/>
      <c r="AX80" s="33"/>
      <c r="AY80" s="33"/>
      <c r="AZ80" s="33"/>
      <c r="BA80" s="33"/>
      <c r="BB80" s="33"/>
      <c r="BC80" s="33"/>
      <c r="BD80" s="34"/>
      <c r="BE80" s="34"/>
      <c r="BF80" s="34"/>
      <c r="BG80" s="35"/>
      <c r="BH80" s="33"/>
      <c r="BI80" s="35"/>
      <c r="BJ80" s="36"/>
      <c r="BK80" s="36"/>
      <c r="BL80" s="36"/>
      <c r="BM80" s="33"/>
      <c r="BN80" s="33"/>
      <c r="BO80" s="33"/>
      <c r="BP80" s="33"/>
      <c r="BQ80" s="33"/>
      <c r="BR80" s="33"/>
      <c r="BS80" s="37"/>
      <c r="BV80">
        <v>225.47999999999976</v>
      </c>
      <c r="BW80">
        <v>4</v>
      </c>
      <c r="BX80">
        <v>28281000</v>
      </c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  <c r="CX80" s="120"/>
      <c r="CY80">
        <f t="shared" ref="CY80" si="1300">BX80</f>
        <v>28281000</v>
      </c>
      <c r="CZ80" s="120">
        <f t="shared" si="767"/>
        <v>0</v>
      </c>
      <c r="DA80" s="120">
        <f t="shared" si="578"/>
        <v>28281000</v>
      </c>
      <c r="DB80" s="134">
        <f t="shared" si="1147"/>
        <v>0</v>
      </c>
      <c r="DC80" s="134">
        <f t="shared" si="1148"/>
        <v>7.4685281234444594E-4</v>
      </c>
      <c r="DD80" t="e">
        <f t="shared" si="1149"/>
        <v>#DIV/0!</v>
      </c>
      <c r="DF80" t="e">
        <f t="shared" si="1150"/>
        <v>#DIV/0!</v>
      </c>
      <c r="DG80" t="e">
        <f t="shared" si="1151"/>
        <v>#DIV/0!</v>
      </c>
      <c r="DH80" t="e">
        <f t="shared" si="1152"/>
        <v>#DIV/0!</v>
      </c>
      <c r="DI80" t="e">
        <f t="shared" si="1153"/>
        <v>#DIV/0!</v>
      </c>
      <c r="DJ80" t="e">
        <f t="shared" si="1154"/>
        <v>#DIV/0!</v>
      </c>
      <c r="DK80" t="e">
        <f t="shared" si="1155"/>
        <v>#DIV/0!</v>
      </c>
      <c r="DL80" t="e">
        <f t="shared" si="1156"/>
        <v>#DIV/0!</v>
      </c>
      <c r="DM80" t="e">
        <f t="shared" si="1157"/>
        <v>#DIV/0!</v>
      </c>
      <c r="DN80" t="e">
        <f t="shared" si="1158"/>
        <v>#DIV/0!</v>
      </c>
      <c r="DO80" t="e">
        <f t="shared" si="1159"/>
        <v>#DIV/0!</v>
      </c>
      <c r="DP80" t="e">
        <f t="shared" si="1160"/>
        <v>#DIV/0!</v>
      </c>
      <c r="DQ80" t="e">
        <f t="shared" si="1161"/>
        <v>#DIV/0!</v>
      </c>
      <c r="DR80" t="e">
        <f t="shared" si="1162"/>
        <v>#DIV/0!</v>
      </c>
      <c r="DS80" t="e">
        <f t="shared" si="1163"/>
        <v>#DIV/0!</v>
      </c>
      <c r="DT80" t="e">
        <f t="shared" si="1164"/>
        <v>#DIV/0!</v>
      </c>
      <c r="DU80" t="e">
        <f t="shared" si="1165"/>
        <v>#DIV/0!</v>
      </c>
      <c r="DV80" t="e">
        <f t="shared" si="1166"/>
        <v>#DIV/0!</v>
      </c>
      <c r="DW80" t="e">
        <f t="shared" si="1167"/>
        <v>#DIV/0!</v>
      </c>
      <c r="DX80" t="e">
        <f t="shared" si="1168"/>
        <v>#DIV/0!</v>
      </c>
      <c r="DY80" t="e">
        <f t="shared" si="1169"/>
        <v>#DIV/0!</v>
      </c>
      <c r="DZ80" t="e">
        <f t="shared" si="1170"/>
        <v>#DIV/0!</v>
      </c>
      <c r="EA80" t="e">
        <f t="shared" si="1171"/>
        <v>#DIV/0!</v>
      </c>
      <c r="EB80" t="e">
        <f t="shared" si="1172"/>
        <v>#DIV/0!</v>
      </c>
      <c r="EC80" s="61">
        <f t="shared" si="1173"/>
        <v>125425.75838211828</v>
      </c>
      <c r="ED80" t="e">
        <f t="shared" si="1189"/>
        <v>#DIV/0!</v>
      </c>
    </row>
    <row r="81" spans="1:134" x14ac:dyDescent="0.25">
      <c r="A81" s="81" t="s">
        <v>109</v>
      </c>
      <c r="B81" s="46"/>
      <c r="C81" s="46"/>
      <c r="D81" s="46"/>
      <c r="E81" s="48"/>
      <c r="F81" s="46"/>
      <c r="G81" s="46"/>
      <c r="H81" s="46"/>
      <c r="I81" s="46"/>
      <c r="J81" s="46"/>
      <c r="K81" s="47"/>
      <c r="L81" s="46"/>
      <c r="M81" s="46"/>
      <c r="N81" s="46"/>
      <c r="O81" s="46"/>
      <c r="P81" s="49"/>
      <c r="Q81" s="46"/>
      <c r="R81" s="46"/>
      <c r="S81" s="46"/>
      <c r="T81" s="46"/>
      <c r="U81" s="46"/>
      <c r="V81" s="50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39"/>
      <c r="AJ81" s="39"/>
      <c r="AK81" s="39"/>
      <c r="AL81" s="39"/>
      <c r="AM81" s="39"/>
      <c r="AN81" s="39"/>
      <c r="AO81" s="37"/>
      <c r="AX81" s="33"/>
      <c r="AY81" s="33"/>
      <c r="AZ81" s="33"/>
      <c r="BA81" s="33"/>
      <c r="BB81" s="33"/>
      <c r="BC81" s="33"/>
      <c r="BD81" s="34"/>
      <c r="BE81" s="34"/>
      <c r="BF81" s="34"/>
      <c r="BG81" s="35"/>
      <c r="BH81" s="33"/>
      <c r="BI81" s="35"/>
      <c r="BJ81" s="36"/>
      <c r="BK81" s="36"/>
      <c r="BL81" s="36"/>
      <c r="BM81" s="33"/>
      <c r="BN81" s="33"/>
      <c r="BO81" s="33"/>
      <c r="BP81" s="33"/>
      <c r="BQ81" s="33"/>
      <c r="BR81" s="33"/>
      <c r="BS81" s="37"/>
      <c r="BV81">
        <v>585.43000000000006</v>
      </c>
      <c r="BW81">
        <v>10</v>
      </c>
      <c r="BX81">
        <v>105800000</v>
      </c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  <c r="CX81" s="120"/>
      <c r="CY81">
        <f t="shared" ref="CY81" si="1301">BX81</f>
        <v>105800000</v>
      </c>
      <c r="CZ81" s="120">
        <f t="shared" si="767"/>
        <v>0</v>
      </c>
      <c r="DA81" s="120">
        <f t="shared" si="578"/>
        <v>105800000</v>
      </c>
      <c r="DB81" s="134">
        <f t="shared" si="1147"/>
        <v>0</v>
      </c>
      <c r="DC81" s="134">
        <f t="shared" si="1148"/>
        <v>2.7939969430374589E-3</v>
      </c>
      <c r="DD81" t="e">
        <f t="shared" si="1149"/>
        <v>#DIV/0!</v>
      </c>
      <c r="DF81" t="e">
        <f t="shared" si="1150"/>
        <v>#DIV/0!</v>
      </c>
      <c r="DG81" t="e">
        <f t="shared" si="1151"/>
        <v>#DIV/0!</v>
      </c>
      <c r="DH81" t="e">
        <f t="shared" si="1152"/>
        <v>#DIV/0!</v>
      </c>
      <c r="DI81" t="e">
        <f t="shared" si="1153"/>
        <v>#DIV/0!</v>
      </c>
      <c r="DJ81" t="e">
        <f t="shared" si="1154"/>
        <v>#DIV/0!</v>
      </c>
      <c r="DK81" t="e">
        <f t="shared" si="1155"/>
        <v>#DIV/0!</v>
      </c>
      <c r="DL81" t="e">
        <f t="shared" si="1156"/>
        <v>#DIV/0!</v>
      </c>
      <c r="DM81" t="e">
        <f t="shared" si="1157"/>
        <v>#DIV/0!</v>
      </c>
      <c r="DN81" t="e">
        <f t="shared" si="1158"/>
        <v>#DIV/0!</v>
      </c>
      <c r="DO81" t="e">
        <f t="shared" si="1159"/>
        <v>#DIV/0!</v>
      </c>
      <c r="DP81" t="e">
        <f t="shared" si="1160"/>
        <v>#DIV/0!</v>
      </c>
      <c r="DQ81" t="e">
        <f t="shared" si="1161"/>
        <v>#DIV/0!</v>
      </c>
      <c r="DR81" t="e">
        <f t="shared" si="1162"/>
        <v>#DIV/0!</v>
      </c>
      <c r="DS81" t="e">
        <f t="shared" si="1163"/>
        <v>#DIV/0!</v>
      </c>
      <c r="DT81" t="e">
        <f t="shared" si="1164"/>
        <v>#DIV/0!</v>
      </c>
      <c r="DU81" t="e">
        <f t="shared" si="1165"/>
        <v>#DIV/0!</v>
      </c>
      <c r="DV81" t="e">
        <f t="shared" si="1166"/>
        <v>#DIV/0!</v>
      </c>
      <c r="DW81" t="e">
        <f t="shared" si="1167"/>
        <v>#DIV/0!</v>
      </c>
      <c r="DX81" t="e">
        <f t="shared" si="1168"/>
        <v>#DIV/0!</v>
      </c>
      <c r="DY81" t="e">
        <f t="shared" si="1169"/>
        <v>#DIV/0!</v>
      </c>
      <c r="DZ81" t="e">
        <f t="shared" si="1170"/>
        <v>#DIV/0!</v>
      </c>
      <c r="EA81" t="e">
        <f t="shared" si="1171"/>
        <v>#DIV/0!</v>
      </c>
      <c r="EB81" t="e">
        <f t="shared" si="1172"/>
        <v>#DIV/0!</v>
      </c>
      <c r="EC81">
        <f t="shared" si="1173"/>
        <v>180721.86256256083</v>
      </c>
      <c r="ED81" t="e">
        <f t="shared" si="1189"/>
        <v>#DIV/0!</v>
      </c>
    </row>
    <row r="82" spans="1:134" x14ac:dyDescent="0.25">
      <c r="A82" s="102" t="s">
        <v>105</v>
      </c>
      <c r="BY82" s="121"/>
      <c r="BZ82" s="121"/>
      <c r="CA82" s="121">
        <f t="shared" ref="CA82:CX82" si="1302">SUM(CA3:CA78)</f>
        <v>6732685169.079999</v>
      </c>
      <c r="CB82" s="121">
        <f t="shared" si="1302"/>
        <v>1179804875.5200005</v>
      </c>
      <c r="CC82" s="121">
        <f t="shared" si="1302"/>
        <v>1804550085.3799996</v>
      </c>
      <c r="CD82" s="121">
        <f t="shared" si="1302"/>
        <v>3271904884.2300005</v>
      </c>
      <c r="CE82" s="121">
        <f t="shared" si="1302"/>
        <v>2647908560.8399997</v>
      </c>
      <c r="CF82" s="121">
        <f t="shared" si="1302"/>
        <v>3526546456.7199998</v>
      </c>
      <c r="CG82" s="121">
        <f t="shared" si="1302"/>
        <v>3778168420.4200001</v>
      </c>
      <c r="CH82" s="121">
        <f t="shared" si="1302"/>
        <v>4012951756.4700003</v>
      </c>
      <c r="CI82" s="121">
        <f t="shared" si="1302"/>
        <v>6252303704.6300001</v>
      </c>
      <c r="CJ82" s="121">
        <f t="shared" si="1302"/>
        <v>9182089834.75</v>
      </c>
      <c r="CK82" s="121">
        <f t="shared" si="1302"/>
        <v>6905270606.8400002</v>
      </c>
      <c r="CL82" s="121">
        <f t="shared" si="1302"/>
        <v>6658421825.1665306</v>
      </c>
      <c r="CM82" s="121">
        <f t="shared" si="1302"/>
        <v>6183581614.3884869</v>
      </c>
      <c r="CN82" s="121">
        <f t="shared" si="1302"/>
        <v>3867163559.5999899</v>
      </c>
      <c r="CO82" s="121">
        <f t="shared" si="1302"/>
        <v>3335716925.6400099</v>
      </c>
      <c r="CP82" s="121">
        <f t="shared" si="1302"/>
        <v>3338337618.27</v>
      </c>
      <c r="CQ82" s="121">
        <f t="shared" si="1302"/>
        <v>3032797796.2199998</v>
      </c>
      <c r="CR82" s="121">
        <f t="shared" si="1302"/>
        <v>3545111901.5900002</v>
      </c>
      <c r="CS82" s="121">
        <f t="shared" si="1302"/>
        <v>5543345693</v>
      </c>
      <c r="CT82" s="121">
        <f t="shared" si="1302"/>
        <v>1691668846.7199993</v>
      </c>
      <c r="CU82" s="121">
        <f t="shared" si="1302"/>
        <v>2009012335.1099997</v>
      </c>
      <c r="CV82" s="121">
        <f t="shared" si="1302"/>
        <v>3810685153.75</v>
      </c>
      <c r="CW82" s="121">
        <f t="shared" si="1302"/>
        <v>3174976586.2000003</v>
      </c>
      <c r="CX82" s="121">
        <f t="shared" si="1302"/>
        <v>2379571409.3600001</v>
      </c>
      <c r="CY82" s="121">
        <f>SUM(CY3:CY81)</f>
        <v>2138511157.25</v>
      </c>
      <c r="CZ82" s="120">
        <f>SUM(CB82:CM82)</f>
        <v>55403502625.355026</v>
      </c>
      <c r="DA82" s="120">
        <f>SUM(CN82:CY82)</f>
        <v>37866898982.709999</v>
      </c>
      <c r="DB82" s="134">
        <f t="shared" si="1147"/>
        <v>1</v>
      </c>
      <c r="DC82" s="134">
        <f t="shared" si="1148"/>
        <v>1</v>
      </c>
      <c r="DD82">
        <f t="shared" si="1149"/>
        <v>0.68347481997249171</v>
      </c>
      <c r="DF82" t="e">
        <f t="shared" si="1150"/>
        <v>#DIV/0!</v>
      </c>
      <c r="DG82" t="e">
        <f t="shared" si="1151"/>
        <v>#DIV/0!</v>
      </c>
      <c r="DH82" t="e">
        <f t="shared" si="1152"/>
        <v>#DIV/0!</v>
      </c>
      <c r="DI82" t="e">
        <f t="shared" si="1153"/>
        <v>#DIV/0!</v>
      </c>
      <c r="DJ82" t="e">
        <f t="shared" si="1154"/>
        <v>#DIV/0!</v>
      </c>
      <c r="DK82" t="e">
        <f t="shared" si="1155"/>
        <v>#DIV/0!</v>
      </c>
      <c r="DL82" t="e">
        <f t="shared" si="1156"/>
        <v>#DIV/0!</v>
      </c>
      <c r="DM82" t="e">
        <f t="shared" si="1157"/>
        <v>#DIV/0!</v>
      </c>
      <c r="DN82" t="e">
        <f t="shared" si="1158"/>
        <v>#DIV/0!</v>
      </c>
      <c r="DO82" t="e">
        <f t="shared" si="1159"/>
        <v>#DIV/0!</v>
      </c>
      <c r="DP82" t="e">
        <f t="shared" si="1160"/>
        <v>#DIV/0!</v>
      </c>
      <c r="DQ82" t="e">
        <f t="shared" si="1161"/>
        <v>#DIV/0!</v>
      </c>
      <c r="DR82" t="e">
        <f t="shared" si="1162"/>
        <v>#DIV/0!</v>
      </c>
      <c r="DS82" t="e">
        <f t="shared" si="1163"/>
        <v>#DIV/0!</v>
      </c>
      <c r="DT82" t="e">
        <f t="shared" si="1164"/>
        <v>#DIV/0!</v>
      </c>
      <c r="DU82" t="e">
        <f t="shared" si="1165"/>
        <v>#DIV/0!</v>
      </c>
      <c r="DV82" t="e">
        <f t="shared" si="1166"/>
        <v>#DIV/0!</v>
      </c>
      <c r="DW82" t="e">
        <f t="shared" si="1167"/>
        <v>#DIV/0!</v>
      </c>
      <c r="DX82" t="e">
        <f t="shared" si="1168"/>
        <v>#DIV/0!</v>
      </c>
      <c r="DY82" t="e">
        <f t="shared" si="1169"/>
        <v>#DIV/0!</v>
      </c>
      <c r="DZ82" t="e">
        <f t="shared" si="1170"/>
        <v>#DIV/0!</v>
      </c>
      <c r="EA82" t="e">
        <f t="shared" si="1171"/>
        <v>#DIV/0!</v>
      </c>
      <c r="EB82" t="e">
        <f t="shared" si="1172"/>
        <v>#DIV/0!</v>
      </c>
      <c r="EC82" t="e">
        <f t="shared" si="1173"/>
        <v>#DIV/0!</v>
      </c>
      <c r="ED82" t="e">
        <f t="shared" si="1189"/>
        <v>#DIV/0!</v>
      </c>
    </row>
    <row r="83" spans="1:134" x14ac:dyDescent="0.25">
      <c r="A83" s="131" t="s">
        <v>103</v>
      </c>
      <c r="CB83" s="132">
        <f t="shared" ref="CB83:CY83" si="1303">CB38+CB34+CB9+CB7+CB5+CB4+CB3</f>
        <v>286497921</v>
      </c>
      <c r="CC83" s="132">
        <f t="shared" si="1303"/>
        <v>333712801</v>
      </c>
      <c r="CD83" s="132">
        <f t="shared" si="1303"/>
        <v>577415142</v>
      </c>
      <c r="CE83" s="132">
        <f t="shared" si="1303"/>
        <v>489627761</v>
      </c>
      <c r="CF83" s="132">
        <f t="shared" si="1303"/>
        <v>715692224</v>
      </c>
      <c r="CG83" s="132">
        <f t="shared" si="1303"/>
        <v>776164804</v>
      </c>
      <c r="CH83" s="132">
        <f t="shared" si="1303"/>
        <v>1077299005</v>
      </c>
      <c r="CI83" s="132">
        <f t="shared" si="1303"/>
        <v>1509452538</v>
      </c>
      <c r="CJ83" s="132">
        <f t="shared" si="1303"/>
        <v>1555125190</v>
      </c>
      <c r="CK83" s="132">
        <f t="shared" si="1303"/>
        <v>1504150248</v>
      </c>
      <c r="CL83" s="132">
        <f t="shared" si="1303"/>
        <v>1581509419</v>
      </c>
      <c r="CM83" s="132">
        <f t="shared" si="1303"/>
        <v>1550014824</v>
      </c>
      <c r="CN83" s="132">
        <f t="shared" si="1303"/>
        <v>707408625</v>
      </c>
      <c r="CO83" s="132">
        <f t="shared" si="1303"/>
        <v>669081296</v>
      </c>
      <c r="CP83" s="132">
        <f t="shared" si="1303"/>
        <v>1039089008</v>
      </c>
      <c r="CQ83" s="132">
        <f t="shared" si="1303"/>
        <v>972645965</v>
      </c>
      <c r="CR83" s="132">
        <f t="shared" si="1303"/>
        <v>1141065345</v>
      </c>
      <c r="CS83" s="132">
        <f t="shared" si="1303"/>
        <v>2050978375</v>
      </c>
      <c r="CT83" s="132">
        <f t="shared" si="1303"/>
        <v>644338314.22000027</v>
      </c>
      <c r="CU83" s="132">
        <f t="shared" si="1303"/>
        <v>752182658</v>
      </c>
      <c r="CV83" s="132">
        <f t="shared" si="1303"/>
        <v>823231771</v>
      </c>
      <c r="CW83" s="132">
        <f t="shared" si="1303"/>
        <v>1162770443</v>
      </c>
      <c r="CX83" s="132">
        <f t="shared" si="1303"/>
        <v>983399209</v>
      </c>
      <c r="CY83" s="132">
        <f t="shared" si="1303"/>
        <v>538368601</v>
      </c>
      <c r="CZ83" s="120">
        <f t="shared" ref="CZ83:CZ86" si="1304">SUM(CB83:CM83)</f>
        <v>11956661877</v>
      </c>
      <c r="DB83" s="134"/>
      <c r="DC83" s="134"/>
    </row>
    <row r="84" spans="1:134" x14ac:dyDescent="0.25">
      <c r="A84" s="131" t="s">
        <v>104</v>
      </c>
      <c r="CB84" s="133">
        <f t="shared" ref="CB84:CW84" si="1305">CB49+CB19+CB17+CB16+CB13+CB10+CB11</f>
        <v>55708431</v>
      </c>
      <c r="CC84" s="133">
        <f t="shared" si="1305"/>
        <v>263992448</v>
      </c>
      <c r="CD84" s="133">
        <f t="shared" si="1305"/>
        <v>236267602</v>
      </c>
      <c r="CE84" s="133">
        <f t="shared" si="1305"/>
        <v>225968770</v>
      </c>
      <c r="CF84" s="133">
        <f t="shared" si="1305"/>
        <v>502689705</v>
      </c>
      <c r="CG84" s="133">
        <f t="shared" si="1305"/>
        <v>459685770</v>
      </c>
      <c r="CH84" s="133">
        <f t="shared" si="1305"/>
        <v>675440087</v>
      </c>
      <c r="CI84" s="133">
        <f t="shared" si="1305"/>
        <v>1115173250</v>
      </c>
      <c r="CJ84" s="133">
        <f t="shared" si="1305"/>
        <v>1247857638</v>
      </c>
      <c r="CK84" s="133">
        <f t="shared" si="1305"/>
        <v>797847663</v>
      </c>
      <c r="CL84" s="133">
        <f t="shared" si="1305"/>
        <v>1387462797</v>
      </c>
      <c r="CM84" s="133">
        <f t="shared" si="1305"/>
        <v>1055955678</v>
      </c>
      <c r="CN84" s="133">
        <f t="shared" si="1305"/>
        <v>1321680659</v>
      </c>
      <c r="CO84" s="133">
        <f t="shared" si="1305"/>
        <v>839068304.5</v>
      </c>
      <c r="CP84" s="133">
        <f t="shared" si="1305"/>
        <v>836975779</v>
      </c>
      <c r="CQ84" s="133">
        <f t="shared" si="1305"/>
        <v>861796775.5</v>
      </c>
      <c r="CR84" s="133">
        <f t="shared" si="1305"/>
        <v>673707130</v>
      </c>
      <c r="CS84" s="133">
        <f t="shared" si="1305"/>
        <v>1163160669</v>
      </c>
      <c r="CT84" s="133">
        <f t="shared" si="1305"/>
        <v>327183979</v>
      </c>
      <c r="CU84" s="133">
        <f t="shared" si="1305"/>
        <v>320188456.5999999</v>
      </c>
      <c r="CV84" s="133">
        <f t="shared" si="1305"/>
        <v>628822326.75</v>
      </c>
      <c r="CW84" s="133">
        <f t="shared" si="1305"/>
        <v>539308485</v>
      </c>
      <c r="CX84" s="133">
        <f>CX49+CX19+CX17+CX16+CX13+CX10+CX11</f>
        <v>438114531.36000013</v>
      </c>
      <c r="CY84" s="133">
        <f>CY49+CY19+CY17+CY16+CY13+CY10+CY11</f>
        <v>348373503</v>
      </c>
      <c r="CZ84" s="120">
        <f t="shared" si="1304"/>
        <v>8024049839</v>
      </c>
      <c r="DB84" s="134"/>
      <c r="DC84" s="134"/>
    </row>
    <row r="85" spans="1:134" x14ac:dyDescent="0.25">
      <c r="A85" s="131" t="s">
        <v>32</v>
      </c>
      <c r="CB85" s="133">
        <f>CB8</f>
        <v>64232710.52000045</v>
      </c>
      <c r="CC85" s="133">
        <f t="shared" ref="CC85:CY85" si="1306">CC8</f>
        <v>151928976.37999964</v>
      </c>
      <c r="CD85" s="133">
        <f t="shared" si="1306"/>
        <v>205956515.12000036</v>
      </c>
      <c r="CE85" s="133">
        <f t="shared" si="1306"/>
        <v>177006031.83999968</v>
      </c>
      <c r="CF85" s="133">
        <f t="shared" si="1306"/>
        <v>136854791.21999991</v>
      </c>
      <c r="CG85" s="133">
        <f t="shared" si="1306"/>
        <v>144775933.02999997</v>
      </c>
      <c r="CH85" s="133">
        <f t="shared" si="1306"/>
        <v>134017189.5</v>
      </c>
      <c r="CI85" s="133">
        <f t="shared" si="1306"/>
        <v>184383216.63000011</v>
      </c>
      <c r="CJ85" s="133">
        <f t="shared" si="1306"/>
        <v>390239029.66000009</v>
      </c>
      <c r="CK85" s="133">
        <f t="shared" si="1306"/>
        <v>96774278.839999914</v>
      </c>
      <c r="CL85" s="133">
        <f t="shared" si="1306"/>
        <v>304652928.16000009</v>
      </c>
      <c r="CM85" s="133">
        <f t="shared" si="1306"/>
        <v>239099978.15999985</v>
      </c>
      <c r="CN85" s="133">
        <f t="shared" si="1306"/>
        <v>131017956.26999998</v>
      </c>
      <c r="CO85" s="133">
        <f t="shared" si="1306"/>
        <v>71520467.010000229</v>
      </c>
      <c r="CP85" s="133">
        <f t="shared" si="1306"/>
        <v>206357136</v>
      </c>
      <c r="CQ85" s="133">
        <f t="shared" si="1306"/>
        <v>163557971.71999979</v>
      </c>
      <c r="CR85" s="133">
        <f t="shared" si="1306"/>
        <v>228447067.59000015</v>
      </c>
      <c r="CS85" s="133">
        <f t="shared" si="1306"/>
        <v>335028060</v>
      </c>
      <c r="CT85" s="133">
        <f t="shared" si="1306"/>
        <v>109039485</v>
      </c>
      <c r="CU85" s="133">
        <f t="shared" si="1306"/>
        <v>111450674.50999975</v>
      </c>
      <c r="CV85" s="133">
        <f t="shared" si="1306"/>
        <v>71276001</v>
      </c>
      <c r="CW85" s="133">
        <f t="shared" si="1306"/>
        <v>208746632</v>
      </c>
      <c r="CX85" s="133">
        <f t="shared" si="1306"/>
        <v>104333623</v>
      </c>
      <c r="CY85" s="133">
        <f t="shared" si="1306"/>
        <v>146771915</v>
      </c>
      <c r="CZ85" s="120">
        <f t="shared" si="1304"/>
        <v>2229921579.0600004</v>
      </c>
      <c r="DB85" s="134"/>
      <c r="DC85" s="134"/>
    </row>
    <row r="86" spans="1:134" x14ac:dyDescent="0.25">
      <c r="CX86" s="130"/>
      <c r="CZ86" s="120">
        <f t="shared" si="1304"/>
        <v>0</v>
      </c>
      <c r="DB86" s="134"/>
      <c r="DC86" s="134"/>
    </row>
    <row r="87" spans="1:134" x14ac:dyDescent="0.25">
      <c r="BY87" s="134"/>
      <c r="BZ87" s="134"/>
      <c r="CA87" s="134">
        <f>CA8/CA82</f>
        <v>2.4753683675182599E-2</v>
      </c>
      <c r="CB87" s="134">
        <f t="shared" ref="CB87:CX87" si="1307">CB8/CB82</f>
        <v>5.4443503203603735E-2</v>
      </c>
      <c r="CC87" s="134">
        <f t="shared" si="1307"/>
        <v>8.4192163803537015E-2</v>
      </c>
      <c r="CD87" s="134">
        <f t="shared" si="1307"/>
        <v>6.2946975051956469E-2</v>
      </c>
      <c r="CE87" s="134">
        <f t="shared" si="1307"/>
        <v>6.6847486524930375E-2</v>
      </c>
      <c r="CF87" s="134">
        <f t="shared" si="1307"/>
        <v>3.8807029171334662E-2</v>
      </c>
      <c r="CG87" s="134">
        <f t="shared" si="1307"/>
        <v>3.8319078696313374E-2</v>
      </c>
      <c r="CH87" s="134">
        <f t="shared" si="1307"/>
        <v>3.3396162633634159E-2</v>
      </c>
      <c r="CI87" s="134">
        <f t="shared" si="1307"/>
        <v>2.9490444696961753E-2</v>
      </c>
      <c r="CJ87" s="134">
        <f t="shared" si="1307"/>
        <v>4.250002305391571E-2</v>
      </c>
      <c r="CK87" s="134">
        <f t="shared" si="1307"/>
        <v>1.4014552701836243E-2</v>
      </c>
      <c r="CL87" s="134">
        <f t="shared" si="1307"/>
        <v>4.5754525045036562E-2</v>
      </c>
      <c r="CM87" s="134">
        <f t="shared" si="1307"/>
        <v>3.8666907476993841E-2</v>
      </c>
      <c r="CN87" s="134">
        <f t="shared" si="1307"/>
        <v>3.3879600448953384E-2</v>
      </c>
      <c r="CO87" s="134">
        <f t="shared" si="1307"/>
        <v>2.1440808259315318E-2</v>
      </c>
      <c r="CP87" s="134">
        <f t="shared" si="1307"/>
        <v>6.1814339829096974E-2</v>
      </c>
      <c r="CQ87" s="134">
        <f t="shared" si="1307"/>
        <v>5.3929731788863136E-2</v>
      </c>
      <c r="CR87" s="134">
        <f t="shared" si="1307"/>
        <v>6.4440015980184021E-2</v>
      </c>
      <c r="CS87" s="134">
        <f t="shared" si="1307"/>
        <v>6.0437879676720353E-2</v>
      </c>
      <c r="CT87" s="134">
        <f t="shared" si="1307"/>
        <v>6.4456755358129461E-2</v>
      </c>
      <c r="CU87" s="134">
        <f t="shared" si="1307"/>
        <v>5.5475356005665083E-2</v>
      </c>
      <c r="CV87" s="134">
        <f t="shared" si="1307"/>
        <v>1.8704248218947995E-2</v>
      </c>
      <c r="CW87" s="134">
        <f t="shared" si="1307"/>
        <v>6.5747455558354304E-2</v>
      </c>
      <c r="CX87" s="134">
        <f t="shared" si="1307"/>
        <v>4.3845552434192823E-2</v>
      </c>
      <c r="CY87" s="134">
        <f>CY8/CY82</f>
        <v>6.8632756253065377E-2</v>
      </c>
      <c r="CZ87" s="134">
        <f t="shared" ref="CZ87:DC87" si="1308">CZ8/CZ82</f>
        <v>4.0248747342546035E-2</v>
      </c>
      <c r="DA87" s="134">
        <f t="shared" si="1308"/>
        <v>4.9846885797589412E-2</v>
      </c>
      <c r="DB87" s="134">
        <f t="shared" si="1308"/>
        <v>4.0248747342546035E-2</v>
      </c>
      <c r="DC87" s="134">
        <f t="shared" si="1308"/>
        <v>4.9846885797589412E-2</v>
      </c>
      <c r="DD87" s="82">
        <f>DA87/CZ87</f>
        <v>1.2384704888665543</v>
      </c>
      <c r="DE87" s="82"/>
    </row>
  </sheetData>
  <autoFilter ref="A1:CV86" xr:uid="{9B5333EC-F820-474C-B1E1-BA88AE82C92A}"/>
  <conditionalFormatting sqref="AL3:AL6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4805A-6A82-42C3-A926-9FC661F2B917}">
  <dimension ref="A1:X5"/>
  <sheetViews>
    <sheetView topLeftCell="F1" workbookViewId="0">
      <selection activeCell="R9" sqref="R9"/>
    </sheetView>
  </sheetViews>
  <sheetFormatPr defaultRowHeight="15" x14ac:dyDescent="0.25"/>
  <cols>
    <col min="1" max="1" width="6.7109375" customWidth="1"/>
    <col min="2" max="2" width="7" bestFit="1" customWidth="1"/>
    <col min="3" max="3" width="7.140625" bestFit="1" customWidth="1"/>
    <col min="4" max="4" width="6.85546875" bestFit="1" customWidth="1"/>
    <col min="5" max="5" width="7.140625" bestFit="1" customWidth="1"/>
    <col min="6" max="6" width="7.42578125" bestFit="1" customWidth="1"/>
    <col min="12" max="18" width="9.140625" customWidth="1"/>
  </cols>
  <sheetData>
    <row r="1" spans="1:24" x14ac:dyDescent="0.25">
      <c r="A1" s="119">
        <v>44927</v>
      </c>
      <c r="B1" s="119">
        <v>44958</v>
      </c>
      <c r="C1" s="119">
        <v>44986</v>
      </c>
      <c r="D1" s="119">
        <v>45017</v>
      </c>
      <c r="E1" s="119">
        <v>45047</v>
      </c>
      <c r="F1" s="119">
        <v>45078</v>
      </c>
      <c r="G1" s="122">
        <v>45108</v>
      </c>
      <c r="H1" s="122">
        <v>45139</v>
      </c>
      <c r="I1" s="122">
        <v>45170</v>
      </c>
      <c r="J1" s="122">
        <v>45200</v>
      </c>
      <c r="K1" s="122">
        <v>45231</v>
      </c>
      <c r="L1" s="119">
        <v>45261</v>
      </c>
      <c r="M1" s="119">
        <v>45292</v>
      </c>
      <c r="N1" s="119">
        <v>45323</v>
      </c>
      <c r="O1" s="119">
        <v>45352</v>
      </c>
      <c r="P1" s="119">
        <v>45383</v>
      </c>
      <c r="Q1" s="119">
        <v>45413</v>
      </c>
      <c r="R1" s="119">
        <v>45444</v>
      </c>
      <c r="S1" s="119">
        <v>45474</v>
      </c>
      <c r="T1" s="119">
        <v>45505</v>
      </c>
      <c r="U1" s="119">
        <v>45536</v>
      </c>
      <c r="V1" s="119">
        <v>45566</v>
      </c>
      <c r="W1" s="119">
        <v>45597</v>
      </c>
      <c r="X1" s="119">
        <v>45627</v>
      </c>
    </row>
    <row r="2" spans="1:24" x14ac:dyDescent="0.25">
      <c r="A2" s="37">
        <v>13371.38</v>
      </c>
      <c r="B2" s="37">
        <v>19368.470000000027</v>
      </c>
      <c r="C2" s="37">
        <v>31162.720000000027</v>
      </c>
      <c r="D2" s="37">
        <v>28135.640000000032</v>
      </c>
      <c r="E2" s="37">
        <v>38380.459999999963</v>
      </c>
      <c r="F2" s="37">
        <v>41051.539999999964</v>
      </c>
      <c r="G2" s="123">
        <v>41524.570000000065</v>
      </c>
      <c r="H2" s="123">
        <v>63679.689999999981</v>
      </c>
      <c r="I2" s="123">
        <v>85520.669999999984</v>
      </c>
      <c r="J2" s="123">
        <v>64296.257499999956</v>
      </c>
      <c r="K2" s="123">
        <v>62757.680000000022</v>
      </c>
      <c r="L2" s="120">
        <v>50747.698362359202</v>
      </c>
      <c r="M2" s="120">
        <v>32301.60999999995</v>
      </c>
      <c r="N2" s="120">
        <v>24995.359999999975</v>
      </c>
      <c r="O2" s="120">
        <v>28191.58000000006</v>
      </c>
      <c r="P2" s="120">
        <v>26436.019999999935</v>
      </c>
      <c r="Q2" s="120">
        <v>29762.14199999992</v>
      </c>
      <c r="R2" s="120">
        <v>47923.12000000009</v>
      </c>
      <c r="S2" s="120">
        <v>15549.839999999978</v>
      </c>
      <c r="T2" s="120">
        <v>16568.240000000074</v>
      </c>
      <c r="U2" s="120">
        <v>33634.370000000017</v>
      </c>
      <c r="V2" s="120">
        <v>26201.789999999968</v>
      </c>
      <c r="W2" s="120">
        <v>19482.280000000042</v>
      </c>
      <c r="X2" s="121">
        <v>16383.509999999944</v>
      </c>
    </row>
    <row r="3" spans="1:24" x14ac:dyDescent="0.25">
      <c r="G3" s="124">
        <v>45474</v>
      </c>
      <c r="H3" s="124">
        <v>45505</v>
      </c>
      <c r="I3" s="124">
        <v>45536</v>
      </c>
      <c r="J3" s="124">
        <v>45566</v>
      </c>
      <c r="K3" s="124">
        <v>45597</v>
      </c>
      <c r="M3" s="109"/>
      <c r="N3" s="109"/>
      <c r="O3" s="109"/>
      <c r="P3" s="109"/>
      <c r="Q3" s="109"/>
      <c r="R3" s="109"/>
      <c r="S3" s="109">
        <f t="shared" ref="S3:V3" si="0">S2/G2-100%</f>
        <v>-0.62552676644213401</v>
      </c>
      <c r="T3" s="109">
        <f t="shared" si="0"/>
        <v>-0.73981908517456541</v>
      </c>
      <c r="U3" s="109">
        <f t="shared" si="0"/>
        <v>-0.60671063498450106</v>
      </c>
      <c r="V3" s="109">
        <f t="shared" si="0"/>
        <v>-0.59248343498064426</v>
      </c>
      <c r="W3" s="109">
        <f>W2/K2-100%</f>
        <v>-0.68956341279664835</v>
      </c>
      <c r="X3" s="109">
        <f>X2/L2-100%</f>
        <v>-0.67715757504872398</v>
      </c>
    </row>
    <row r="4" spans="1:24" x14ac:dyDescent="0.25">
      <c r="G4" s="125">
        <v>15549.839999999978</v>
      </c>
      <c r="H4" s="125">
        <v>16568.240000000074</v>
      </c>
      <c r="I4" s="125">
        <v>33634.370000000017</v>
      </c>
      <c r="J4" s="125">
        <v>26201.789999999968</v>
      </c>
      <c r="K4" s="125">
        <v>19482.280000000042</v>
      </c>
    </row>
    <row r="5" spans="1:24" x14ac:dyDescent="0.25">
      <c r="G5" s="126">
        <f>G4/G2-100%</f>
        <v>-0.62552676644213401</v>
      </c>
      <c r="H5" s="126">
        <f t="shared" ref="H5:K5" si="1">H4/H2-100%</f>
        <v>-0.73981908517456541</v>
      </c>
      <c r="I5" s="126">
        <f t="shared" si="1"/>
        <v>-0.60671063498450106</v>
      </c>
      <c r="J5" s="126">
        <f t="shared" si="1"/>
        <v>-0.59248343498064426</v>
      </c>
      <c r="K5" s="126">
        <f t="shared" si="1"/>
        <v>-0.68956341279664835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Лист3</vt:lpstr>
      <vt:lpstr>штуки</vt:lpstr>
      <vt:lpstr>свод</vt:lpstr>
      <vt:lpstr>Лист6</vt:lpstr>
      <vt:lpstr>рубли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Белов Евгений Александрович</dc:creator>
  <cp:lastModifiedBy>Белов Евгений Александрович</cp:lastModifiedBy>
  <dcterms:created xsi:type="dcterms:W3CDTF">2024-12-25T14:43:38Z</dcterms:created>
  <dcterms:modified xsi:type="dcterms:W3CDTF">2025-06-02T07:54:57Z</dcterms:modified>
</cp:coreProperties>
</file>