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updateLinks="always"/>
  <mc:AlternateContent xmlns:mc="http://schemas.openxmlformats.org/markup-compatibility/2006">
    <mc:Choice Requires="x15">
      <x15ac:absPath xmlns:x15ac="http://schemas.microsoft.com/office/spreadsheetml/2010/11/ac" url="E:\Projects\NamedRangeTestApp\src\NamedRangeTestApp\Data\testSet\"/>
    </mc:Choice>
  </mc:AlternateContent>
  <xr:revisionPtr revIDLastSave="0" documentId="13_ncr:1_{FDA473A9-F5A5-44D2-95C7-04F2BEA4F5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eneral" sheetId="1" r:id="rId1"/>
    <sheet name="inputs" sheetId="4" r:id="rId2"/>
    <sheet name="f_params" sheetId="5" r:id="rId3"/>
    <sheet name="funcions" sheetId="2" r:id="rId4"/>
    <sheet name="errors" sheetId="3" r:id="rId5"/>
  </sheets>
  <definedNames>
    <definedName name="column_cells_sum">'funcions'!$C$27:$C$32</definedName>
    <definedName name="dir_1">'f_params'!$E$4:$F$7</definedName>
    <definedName name="dir1_atr1">'f_params'!$F$4:$F$7</definedName>
    <definedName name="dir1_name">'f_params'!$E$4:$E$7</definedName>
    <definedName name="dir2_atr1">'f_params'!$I$4:$I$12</definedName>
    <definedName name="dir2_atr2">'f_params'!$J$4:$J$12</definedName>
    <definedName name="dir2_name">'f_params'!$H$4:$H$12</definedName>
    <definedName name="errors">'errors'!$C$3:$C$7</definedName>
    <definedName name="f1_p1">'f_params'!$A$4:$A$12</definedName>
    <definedName name="f1_p2">'f_params'!$B$4:$B$12</definedName>
    <definedName name="f1_v1">'f_params'!$C$4:$C$12</definedName>
    <definedName name="f2_p">'f_params'!$L$4:$L$9</definedName>
    <definedName name="f2_v">'f_params'!$M$4:$M$9</definedName>
    <definedName name="general_column_cells">'general'!$C$5:$C$10</definedName>
    <definedName name="general_row_cells">'general'!$C$12:$G$12</definedName>
    <definedName name="general_single_cell">'general'!$C$3</definedName>
    <definedName name="general_table_cells">'general'!$C$14:$G$17</definedName>
    <definedName name="in_column_cells">'inputs'!$C$5:$C$10</definedName>
    <definedName name="in_row_cells">'inputs'!$C$12:$G$12</definedName>
    <definedName name="in_single_cell">'inputs'!$C$3</definedName>
    <definedName name="in_table_cells">'inputs'!$C$14:$G$17</definedName>
    <definedName name="logical_operations">'funcions'!$C$12:$C$17</definedName>
    <definedName name="math_operations">'funcions'!$C$18:$C$21</definedName>
    <definedName name="other">'funcions'!$C$22:$C$25</definedName>
    <definedName name="row_cells_sum">'funcions'!$C$34:$G$34</definedName>
    <definedName name="simple_operations">'funcions'!$C$3:$C$11</definedName>
  </definedNames>
  <calcPr calcId="191029" calcMode="manual" calcCompleted="0" calcOnSave="0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<sst xmlns="http://schemas.openxmlformats.org/spreadsheetml/2006/main" count="142" uniqueCount="142">
  <si>
    <t>Проверка обнолвния связей на другой файл</t>
  </si>
  <si>
    <t>Подтяшгиваем значение одной ячейки из другого файла по именованному диапазону</t>
  </si>
  <si>
    <t>general_single_cell</t>
  </si>
  <si>
    <t>Подтягиваем вертикальный диапазон ячеек с использованием формулы массива и заменой пустых ячеек на пустую строку</t>
  </si>
  <si>
    <t>general_column_cells</t>
  </si>
  <si>
    <t>Подтягиваем горизонтальный диапазон ячеек с использованием формулы массива и заменой пустых ячеек на пустую строку</t>
  </si>
  <si>
    <t>general_row_cells</t>
  </si>
  <si>
    <t>Подтягиваем табличный диапазон ячеек с использованием формулы массива и заменой пустых ячеек на пустую строку</t>
  </si>
  <si>
    <t>general_table_cells</t>
  </si>
  <si>
    <t>Диапазоны для ввода значений</t>
  </si>
  <si>
    <t>Диапазон для ручного ввода из одной ячейки</t>
  </si>
  <si>
    <t>in_single_cell</t>
  </si>
  <si>
    <t>Диапазон для ручного ввода из вертикального диапазона</t>
  </si>
  <si>
    <t>in_column_cells</t>
  </si>
  <si>
    <t>Диапазон для ручного ввода из строчного диапазона</t>
  </si>
  <si>
    <t>in_row_cells</t>
  </si>
  <si>
    <t>Диапазон для ручного ввода из табличного диапазона</t>
  </si>
  <si>
    <t>in_table_cells</t>
  </si>
  <si>
    <t>Табличные параметры функции f1</t>
  </si>
  <si>
    <t>Справочник 1</t>
  </si>
  <si>
    <t>Справочник 2</t>
  </si>
  <si>
    <t>Ступенчатая функция</t>
  </si>
  <si>
    <t>Имя элемента</t>
  </si>
  <si>
    <t>атрибут</t>
  </si>
  <si>
    <t>имя элемента</t>
  </si>
  <si>
    <t>другой атрибут</t>
  </si>
  <si>
    <t>Граничные значения агрумента</t>
  </si>
  <si>
    <t>Соответствующие значения функции</t>
  </si>
  <si>
    <t>f1_p1</t>
  </si>
  <si>
    <t>f1_p2</t>
  </si>
  <si>
    <t>f1_v1</t>
  </si>
  <si>
    <t>dir1_name</t>
  </si>
  <si>
    <t>dir1_atr1</t>
  </si>
  <si>
    <t>dir2_name</t>
  </si>
  <si>
    <t>dir2_atr1</t>
  </si>
  <si>
    <t>dir2_atr2</t>
  </si>
  <si>
    <t>f2_p</t>
  </si>
  <si>
    <t>f2_v</t>
  </si>
  <si>
    <t>п1</t>
  </si>
  <si>
    <t>Группа 1</t>
  </si>
  <si>
    <t>Элемент 1</t>
  </si>
  <si>
    <t>п2</t>
  </si>
  <si>
    <t>Группа 2</t>
  </si>
  <si>
    <t>Элемент 2</t>
  </si>
  <si>
    <t>п3</t>
  </si>
  <si>
    <t>Группа 3</t>
  </si>
  <si>
    <t>Элемент 3</t>
  </si>
  <si>
    <t>Группа 4</t>
  </si>
  <si>
    <t>Элемент 4</t>
  </si>
  <si>
    <t>Элемент 5</t>
  </si>
  <si>
    <t>Элемент 6</t>
  </si>
  <si>
    <t>Элемент 7</t>
  </si>
  <si>
    <t>Элемент 8</t>
  </si>
  <si>
    <t>Проверка работы основных функций, используемых в моделях</t>
  </si>
  <si>
    <r xmlns="http://schemas.openxmlformats.org/spreadsheetml/2006/main">
      <t xml:space="preserve">Простые операции
(nr: </t>
    </r>
    <r xmlns="http://schemas.openxmlformats.org/spreadsheetml/2006/main">
      <rPr>
        <b/>
        <i/>
        <sz val="14"/>
        <color theme="1"/>
        <rFont val="Calibri"/>
        <family val="2"/>
        <charset val="204"/>
        <scheme val="minor"/>
      </rPr>
      <t>simple_operations, 0</t>
    </r>
    <r xmlns="http://schemas.openxmlformats.org/spreadsheetml/2006/main">
      <rPr>
        <i/>
        <sz val="11"/>
        <color theme="1"/>
        <rFont val="Calibri"/>
        <family val="2"/>
        <charset val="204"/>
        <scheme val="minor"/>
      </rPr>
      <t>)</t>
    </r>
  </si>
  <si>
    <t>general_single_cell + in_single_cell</t>
  </si>
  <si>
    <t>general_single_cell - in_single_cell</t>
  </si>
  <si>
    <t>general_single_cell * (-3,14)</t>
  </si>
  <si>
    <t>general_single_cell / 0,87</t>
  </si>
  <si>
    <t>TRUNC (ОТБР)</t>
  </si>
  <si>
    <t>ROUNDUP (ОКРУГЛВВЕРХ)</t>
  </si>
  <si>
    <t>ROUNDDOWN (ОКРУГЛВНИЗ)</t>
  </si>
  <si>
    <t>ROUND (ОКРУГЛ)</t>
  </si>
  <si>
    <t>ABS</t>
  </si>
  <si>
    <r xmlns="http://schemas.openxmlformats.org/spreadsheetml/2006/main">
      <t>Логические
(nr:</t>
    </r>
    <r xmlns="http://schemas.openxmlformats.org/spreadsheetml/2006/main">
      <rPr>
        <b/>
        <i/>
        <sz val="14"/>
        <color theme="1"/>
        <rFont val="Calibri"/>
        <family val="2"/>
        <charset val="204"/>
        <scheme val="minor"/>
      </rPr>
      <t xml:space="preserve"> logical_operations, 1</t>
    </r>
    <r xmlns="http://schemas.openxmlformats.org/spreadsheetml/2006/main">
      <rPr>
        <i/>
        <sz val="11"/>
        <color theme="1"/>
        <rFont val="Calibri"/>
        <family val="2"/>
        <charset val="204"/>
        <scheme val="minor"/>
      </rPr>
      <t>)</t>
    </r>
  </si>
  <si>
    <t>general_single_cell&gt;0</t>
  </si>
  <si>
    <t>general_single_cell&lt;0</t>
  </si>
  <si>
    <t>general_single_cell=0</t>
  </si>
  <si>
    <t>НЕ</t>
  </si>
  <si>
    <t>ИЛИ</t>
  </si>
  <si>
    <t>И</t>
  </si>
  <si>
    <r xmlns="http://schemas.openxmlformats.org/spreadsheetml/2006/main">
      <t xml:space="preserve">Математические
(nr: </t>
    </r>
    <r xmlns="http://schemas.openxmlformats.org/spreadsheetml/2006/main">
      <rPr>
        <b/>
        <i/>
        <sz val="14"/>
        <color theme="1"/>
        <rFont val="Calibri"/>
        <family val="2"/>
        <charset val="204"/>
        <scheme val="minor"/>
      </rPr>
      <t>math_operations, 2</t>
    </r>
    <r xmlns="http://schemas.openxmlformats.org/spreadsheetml/2006/main">
      <rPr>
        <i/>
        <sz val="11"/>
        <color theme="1"/>
        <rFont val="Calibri"/>
        <family val="2"/>
        <charset val="204"/>
        <scheme val="minor"/>
      </rPr>
      <t>)</t>
    </r>
  </si>
  <si>
    <t>Степень</t>
  </si>
  <si>
    <t>EXP</t>
  </si>
  <si>
    <t>Логарифм</t>
  </si>
  <si>
    <t>LN</t>
  </si>
  <si>
    <r xmlns="http://schemas.openxmlformats.org/spreadsheetml/2006/main">
      <t xml:space="preserve">Прочее
(nr: </t>
    </r>
    <r xmlns="http://schemas.openxmlformats.org/spreadsheetml/2006/main">
      <rPr>
        <b/>
        <i/>
        <sz val="14"/>
        <color theme="1"/>
        <rFont val="Calibri"/>
        <family val="2"/>
        <charset val="204"/>
        <scheme val="minor"/>
      </rPr>
      <t>other, 3</t>
    </r>
    <r xmlns="http://schemas.openxmlformats.org/spreadsheetml/2006/main">
      <rPr>
        <i/>
        <sz val="11"/>
        <color theme="1"/>
        <rFont val="Calibri"/>
        <family val="2"/>
        <charset val="204"/>
        <scheme val="minor"/>
      </rPr>
      <t>)</t>
    </r>
  </si>
  <si>
    <t>RAND (СЛЧИС)</t>
  </si>
  <si>
    <t>N (Ч)</t>
  </si>
  <si>
    <t>NUMBERVALUE (ЧЗНАЧ) 1g000d35</t>
  </si>
  <si>
    <t>ЯЧЕЙКА</t>
  </si>
  <si>
    <r xmlns="http://schemas.openxmlformats.org/spreadsheetml/2006/main">
      <t xml:space="preserve">Функция массива (вертикальная)
(nr: </t>
    </r>
    <r xmlns="http://schemas.openxmlformats.org/spreadsheetml/2006/main">
      <rPr>
        <b/>
        <i/>
        <sz val="14"/>
        <color theme="1"/>
        <rFont val="Calibri"/>
        <family val="2"/>
        <charset val="204"/>
        <scheme val="minor"/>
      </rPr>
      <t>column_cells_sum, 4</t>
    </r>
    <r xmlns="http://schemas.openxmlformats.org/spreadsheetml/2006/main">
      <rPr>
        <i/>
        <sz val="11"/>
        <color theme="1"/>
        <rFont val="Calibri"/>
        <family val="2"/>
        <charset val="204"/>
        <scheme val="minor"/>
      </rPr>
      <t>)</t>
    </r>
  </si>
  <si>
    <t xml:space="preserve">{general_column_cells+in_column_cells}
с проверкой на пустую ячейку</t>
  </si>
  <si>
    <r xmlns="http://schemas.openxmlformats.org/spreadsheetml/2006/main">
      <t xml:space="preserve">Функция массива (горизонтальная)
(nr: </t>
    </r>
    <r xmlns="http://schemas.openxmlformats.org/spreadsheetml/2006/main">
      <rPr>
        <b/>
        <sz val="14"/>
        <color theme="1"/>
        <rFont val="Calibri"/>
        <family val="2"/>
        <charset val="204"/>
        <scheme val="minor"/>
      </rPr>
      <t>row_cells_sum, 5</t>
    </r>
    <r xmlns="http://schemas.openxmlformats.org/spreadsheetml/2006/main">
      <rPr>
        <sz val="11"/>
        <color theme="1"/>
        <rFont val="Calibri"/>
        <family val="2"/>
        <scheme val="minor"/>
      </rPr>
      <t>)</t>
    </r>
  </si>
  <si>
    <t xml:space="preserve">{general_row_cells+in_row_cells}
с проверкой на пустую ячейку</t>
  </si>
  <si>
    <t>Функция массива (табличная)</t>
  </si>
  <si>
    <t xml:space="preserve">{general_table_cells+in_row_cells}
с проверкой на пустую ячейку</t>
  </si>
  <si>
    <t xml:space="preserve">{general_table_cells+in_table_cells}
с проверкой на пустую ячейку</t>
  </si>
  <si>
    <t>Агрегирующие функции над массивами</t>
  </si>
  <si>
    <t>SUM (СУММ) general_row_cells</t>
  </si>
  <si>
    <t>PRODUCT (ПРОИЗВЕД) general_row_cells</t>
  </si>
  <si>
    <t xml:space="preserve">SUMPRODUCT (СУММПРОИЗВ)
(in_row_cells, general_row_cells)</t>
  </si>
  <si>
    <t>MAX (МАКС) general_row_cells</t>
  </si>
  <si>
    <t>MIN (МИН) general_row_cells</t>
  </si>
  <si>
    <t>AVERAGE (СРЗНАЧ) general_row_cells</t>
  </si>
  <si>
    <t>SMALL (НАИМЕНЬШИЙ) (general_row_cells,2)</t>
  </si>
  <si>
    <t>LARGE (НАИБОЛЬШИЙ) (general_row_cells,2)</t>
  </si>
  <si>
    <t>COUNT (СЧЁТ) general_row_cells</t>
  </si>
  <si>
    <t>COUNTA (СЧЁТЗ) general_row_cells</t>
  </si>
  <si>
    <t>Аугреация с условиями</t>
  </si>
  <si>
    <t>SUMIF (СУММЕСЛИ) (f1_p1,"п1",f1_v1)</t>
  </si>
  <si>
    <t>SUMIFS (СУММЕСЛИМН) (f1_v1,f1_p1,"п1",f1_p2,"&gt;1")</t>
  </si>
  <si>
    <t>СЧЁТЕСЛИ</t>
  </si>
  <si>
    <t>СЧЁТЕСЛИМН</t>
  </si>
  <si>
    <t>Прочие функции над массивами</t>
  </si>
  <si>
    <t>ВПР</t>
  </si>
  <si>
    <t>Расбота со строками</t>
  </si>
  <si>
    <t>конкатенация</t>
  </si>
  <si>
    <t>ПОДСТАВИТЬ</t>
  </si>
  <si>
    <t>ПРАВСИМВ</t>
  </si>
  <si>
    <t>ЛЕВСИМВ</t>
  </si>
  <si>
    <t>НАЙТИ</t>
  </si>
  <si>
    <t>Работа с массивами</t>
  </si>
  <si>
    <t>COLUMNS (ЧИСЛСТОЛБ) general_table_cells</t>
  </si>
  <si>
    <t>ROWS (ЧСТРОК) general_table_cells</t>
  </si>
  <si>
    <t>INDEX (ИНДЕКС) (general_table_cells,2,2)</t>
  </si>
  <si>
    <t>ПОИСКПОЗ</t>
  </si>
  <si>
    <t>СМЕЩ</t>
  </si>
  <si>
    <t>#VALUE!</t>
  </si>
  <si>
    <t>Прочие используемые</t>
  </si>
  <si>
    <t>ДВССЫЛ</t>
  </si>
  <si>
    <t>ROW (СТРОКА)</t>
  </si>
  <si>
    <t>COLUMN (СТОЛБЕЦ)</t>
  </si>
  <si>
    <t>Проверка обработки ошибок</t>
  </si>
  <si>
    <t>Результат с ошибкой</t>
  </si>
  <si>
    <t>Проверочные функции</t>
  </si>
  <si>
    <t>ПРОВЕРКА</t>
  </si>
  <si>
    <t>ЕСЛИОШИБКА</t>
  </si>
  <si>
    <t>ЕОШ</t>
  </si>
  <si>
    <t>ЕНД</t>
  </si>
  <si>
    <t>ЕПУСТО</t>
  </si>
  <si>
    <t>#N/A</t>
  </si>
  <si>
    <t>ошибка найдена</t>
  </si>
  <si>
    <t>#ДЕЛ/0!</t>
  </si>
  <si>
    <t>#DIV/0!</t>
  </si>
  <si>
    <t>#ЗНАЧ!</t>
  </si>
  <si>
    <t>#ССЫЛКА!</t>
  </si>
  <si>
    <t>#REF!</t>
  </si>
  <si>
    <t>#ИМЯ?</t>
  </si>
  <si>
    <t>#NAME?</t>
  </si>
  <si>
    <t>значение без ошибки</t>
  </si>
  <si>
    <t xml:space="preserve">значение  без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</si>
</sst>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quotePrefix="1" applyProtection="1" applyAlignment="1">
      <alignment vertical="center" wrapText="1"/>
    </xf>
    <xf numFmtId="0" applyNumberFormat="1" fontId="0" applyFont="1" fillId="0" applyFill="1" borderId="1" applyBorder="1" xfId="0" quotePrefix="1" applyProtection="1" applyAlignment="1">
      <alignment vertical="center" wrapText="1"/>
    </xf>
    <xf numFmtId="0" applyNumberFormat="1" fontId="0" applyFont="1" fillId="0" applyFill="1" borderId="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horizontal="left" vertical="center" wrapText="1"/>
    </xf>
    <xf numFmtId="0" applyNumberFormat="1" fontId="0" applyFont="1" fillId="0" applyFill="1" borderId="2" applyBorder="1" xfId="0" applyProtection="1" applyAlignment="1">
      <alignment vertical="center" wrapText="1"/>
    </xf>
    <xf numFmtId="0" applyNumberFormat="1" fontId="0" applyFont="1" fillId="0" applyFill="1" borderId="1" applyBorder="1" xfId="0" quotePrefix="1" applyProtection="1" applyAlignment="1">
      <alignment horizontal="left" vertical="center" wrapText="1"/>
    </xf>
    <xf numFmtId="0" applyNumberFormat="1" fontId="0" applyFont="1" fillId="3" applyFill="1" borderId="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3" applyFont="1" fillId="4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0" applyFont="1" fillId="2" applyFill="1" borderId="2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>
      <alignment wrapText="1"/>
    </xf>
    <xf numFmtId="0" applyNumberFormat="1" fontId="0" applyFont="1" fillId="4" applyFill="1" borderId="1" applyBorder="1" xfId="0" applyProtection="1" applyAlignment="1">
      <alignment horizontal="center" wrapText="1"/>
    </xf>
    <xf numFmtId="0" applyNumberFormat="1" fontId="0" applyFont="1" fillId="2" applyFill="1" borderId="1" applyBorder="1" xfId="0" applyProtection="1">
      <alignment wrapText="1"/>
    </xf>
    <xf numFmtId="0" applyNumberFormat="1" fontId="0" applyFont="1" fillId="4" applyFill="1" borderId="2" applyBorder="1" xfId="0" applyProtection="1">
      <alignment wrapText="1"/>
    </xf>
    <xf numFmtId="0" applyNumberFormat="1" fontId="0" applyFont="1" fillId="3" applyFill="1" borderId="11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2" applyFill="1" borderId="1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horizontal="left" vertical="center"/>
    </xf>
    <xf numFmtId="0" applyNumberFormat="1" fontId="0" applyFont="1" fillId="3" applyFill="1" borderId="1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2" applyFill="1" borderId="1" applyBorder="1" xfId="0" applyProtection="1" applyAlignment="1">
      <alignment horizontal="right" vertical="center" wrapText="1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1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3" applyBorder="1" xfId="0" applyProtection="1" applyAlignment="1">
      <alignment horizontal="left" vertical="center" wrapText="1"/>
    </xf>
    <xf numFmtId="0" applyNumberFormat="1" fontId="1" applyFont="1" fillId="0" applyFill="1" borderId="4" applyBorder="1" xfId="0" applyProtection="1" applyAlignment="1">
      <alignment horizontal="left" vertical="center" wrapText="1"/>
    </xf>
    <xf numFmtId="0" applyNumberFormat="1" fontId="1" applyFont="1" fillId="0" applyFill="1" borderId="5" applyBorder="1" xfId="0" applyProtection="1" applyAlignment="1">
      <alignment horizontal="left" vertical="center" wrapText="1"/>
    </xf>
    <xf numFmtId="0" applyNumberFormat="1" fontId="3" applyFont="1" fillId="4" applyFill="1" borderId="1" applyBorder="1" xfId="0" applyProtection="1" applyAlignment="1">
      <alignment horizontal="center" vertical="center" wrapText="1"/>
    </xf>
    <xf numFmtId="0" applyNumberFormat="1" fontId="1" applyFont="1" fillId="0" applyFill="1" borderId="9" applyBorder="1" xfId="0" applyProtection="1" applyAlignment="1">
      <alignment horizontal="left" vertical="center" wrapText="1"/>
    </xf>
    <xf numFmtId="0" applyNumberFormat="1" fontId="1" applyFont="1" fillId="0" applyFill="1" borderId="10" applyBorder="1" xfId="0" applyProtection="1" applyAlignment="1">
      <alignment horizontal="left" vertical="center" wrapText="1"/>
    </xf>
    <xf numFmtId="0" applyNumberFormat="1" fontId="1" applyFont="1" fillId="0" applyFill="1" borderId="12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6" applyBorder="1" xfId="0" applyProtection="1" applyAlignment="1">
      <alignment horizontal="center" vertical="center" wrapText="1"/>
    </xf>
    <xf numFmtId="0" applyNumberFormat="1" fontId="1" applyFont="1" fillId="0" applyFill="1" borderId="7" applyBorder="1" xfId="0" applyProtection="1" applyAlignment="1">
      <alignment horizontal="center" vertical="center" wrapText="1"/>
    </xf>
    <xf numFmtId="0" applyNumberFormat="1" fontId="1" applyFont="1" fillId="0" applyFill="1" borderId="8" applyBorder="1" xfId="0" applyProtection="1" applyAlignment="1">
      <alignment horizontal="center" vertical="center" wrapText="1"/>
    </xf>
    <xf numFmtId="0" applyNumberFormat="1" fontId="0" applyFont="1" fillId="0" applyFill="1" borderId="3" applyBorder="1" xfId="0" applyProtection="1" applyAlignment="1">
      <alignment horizontal="left" vertical="center" wrapText="1"/>
    </xf>
    <xf numFmtId="0" applyNumberFormat="1" fontId="0" applyFont="1" fillId="0" applyFill="1" borderId="4" applyBorder="1" xfId="0" applyProtection="1" applyAlignment="1">
      <alignment horizontal="left" vertical="center" wrapText="1"/>
    </xf>
    <xf numFmtId="0" applyNumberFormat="1" fontId="0" applyFont="1" fillId="0" applyFill="1" borderId="5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 applyAlignment="1">
      <alignment horizontal="center" vertical="center" wrapText="1"/>
    </xf>
    <xf numFmtId="0" applyNumberFormat="1" fontId="1" applyFont="1" fillId="0" applyFill="1" borderId="4" applyBorder="1" xfId="0" applyProtection="1" applyAlignment="1">
      <alignment horizontal="center" vertical="center" wrapText="1"/>
    </xf>
    <xf numFmtId="0" applyNumberFormat="1" fontId="1" applyFont="1" fillId="0" applyFill="1" borderId="5" applyBorder="1" xfId="0" applyProtection="1" applyAlignment="1">
      <alignment horizontal="center" vertical="center" wrapText="1"/>
    </xf>
    <xf numFmtId="0" applyNumberFormat="1" fontId="3" applyFont="1" fillId="4" applyFill="1" borderId="3" applyBorder="1" xfId="0" applyProtection="1" applyAlignment="1">
      <alignment horizontal="center" vertical="center" wrapText="1"/>
    </xf>
    <xf numFmtId="0" applyNumberFormat="1" fontId="3" applyFont="1" fillId="4" applyFill="1" borderId="5" applyBorder="1" xfId="0" applyProtection="1" applyAlignment="1">
      <alignment horizontal="center" vertical="center" wrapText="1"/>
    </xf>
    <xf numFmtId="0" applyNumberFormat="1" fontId="3" applyFont="1" fillId="4" applyFill="1" borderId="1" applyBorder="1" xfId="0" applyProtection="1" applyAlignment="1">
      <alignment horizontal="right" vertical="center" wrapText="1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4" sqref="C4"/>
    </sheetView>
  </sheetViews>
  <sheetFormatPr defaultRowHeight="15" x14ac:dyDescent="0.25"/>
  <cols>
    <col min="1" max="1" width="64.28515625" customWidth="1" style="6"/>
    <col min="2" max="2" width="27" customWidth="1" style="1"/>
    <col min="3" max="5" width="9.140625" customWidth="1" style="1"/>
    <col min="6" max="16384" width="9.140625" customWidth="1" style="1"/>
  </cols>
  <sheetData>
    <row r="1">
      <c r="A1" s="8" t="s">
        <v>0</v>
      </c>
    </row>
    <row r="3" ht="30">
      <c r="A3" s="5" t="s">
        <v>1</v>
      </c>
      <c r="B3" s="2" t="s">
        <v>2</v>
      </c>
      <c r="C3" s="31">
        <v>20</v>
      </c>
    </row>
    <row r="4">
      <c r="B4" s="3"/>
    </row>
    <row r="5">
      <c r="A5" s="35" t="s">
        <v>3</v>
      </c>
      <c r="B5" s="34" t="s">
        <v>4</v>
      </c>
      <c r="C5" s="31">
        <v>2</v>
      </c>
    </row>
    <row r="6">
      <c r="A6" s="35"/>
      <c r="B6" s="34"/>
      <c r="C6" s="31"/>
    </row>
    <row r="7">
      <c r="A7" s="35"/>
      <c r="B7" s="34"/>
      <c r="C7" s="31">
        <v>4</v>
      </c>
    </row>
    <row r="8">
      <c r="A8" s="35"/>
      <c r="B8" s="34"/>
      <c r="C8" s="31">
        <v>5</v>
      </c>
    </row>
    <row r="9">
      <c r="A9" s="35"/>
      <c r="B9" s="34"/>
      <c r="C9" s="31">
        <v>6</v>
      </c>
    </row>
    <row r="10">
      <c r="A10" s="35"/>
      <c r="B10" s="34"/>
      <c r="C10" s="31">
        <v>7</v>
      </c>
    </row>
    <row r="11">
      <c r="B11" s="3"/>
    </row>
    <row r="12" ht="30">
      <c r="A12" s="5" t="s">
        <v>5</v>
      </c>
      <c r="B12" s="4" t="s">
        <v>6</v>
      </c>
      <c r="C12" s="31">
        <v>3</v>
      </c>
      <c r="D12" s="31">
        <v>5</v>
      </c>
      <c r="E12" s="31">
        <v>8</v>
      </c>
      <c r="F12" s="31"/>
      <c r="G12" s="31">
        <v>10</v>
      </c>
    </row>
    <row r="13">
      <c r="C13" s="32"/>
      <c r="D13" s="32"/>
      <c r="E13" s="32"/>
      <c r="F13" s="32"/>
      <c r="G13" s="32"/>
    </row>
    <row r="14" ht="15" customHeight="1">
      <c r="A14" s="35" t="s">
        <v>7</v>
      </c>
      <c r="B14" s="34" t="s">
        <v>8</v>
      </c>
      <c r="C14" s="31">
        <v>13</v>
      </c>
      <c r="D14" s="31">
        <v>14</v>
      </c>
      <c r="E14" s="31">
        <v>15</v>
      </c>
      <c r="F14" s="31">
        <v>16</v>
      </c>
      <c r="G14" s="31">
        <v>17</v>
      </c>
    </row>
    <row r="15">
      <c r="A15" s="35"/>
      <c r="B15" s="34"/>
      <c r="C15" s="31">
        <v>18</v>
      </c>
      <c r="D15" s="31">
        <v>19</v>
      </c>
      <c r="E15" s="31"/>
      <c r="F15" s="31">
        <v>21</v>
      </c>
      <c r="G15" s="31">
        <v>22</v>
      </c>
    </row>
    <row r="16">
      <c r="A16" s="35"/>
      <c r="B16" s="34"/>
      <c r="C16" s="31">
        <v>23</v>
      </c>
      <c r="D16" s="31">
        <v>24</v>
      </c>
      <c r="E16" s="31">
        <v>25</v>
      </c>
      <c r="F16" s="31">
        <v>26</v>
      </c>
      <c r="G16" s="31">
        <v>27</v>
      </c>
    </row>
    <row r="17">
      <c r="A17" s="35"/>
      <c r="B17" s="34"/>
      <c r="C17" s="31">
        <v>28</v>
      </c>
      <c r="D17" s="31">
        <v>29</v>
      </c>
      <c r="E17" s="31">
        <v>30</v>
      </c>
      <c r="F17" s="31">
        <v>31</v>
      </c>
      <c r="G17" s="31">
        <v>32</v>
      </c>
    </row>
  </sheetData>
  <mergeCells>
    <mergeCell ref="B5:B10"/>
    <mergeCell ref="A5:A10"/>
    <mergeCell ref="A14:A17"/>
    <mergeCell ref="B14:B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90C8-BE1C-418E-8E04-F0B017F714DA}">
  <dimension ref="A1:G18"/>
  <sheetViews>
    <sheetView workbookViewId="0">
      <selection activeCell="G21" sqref="G21"/>
    </sheetView>
  </sheetViews>
  <sheetFormatPr defaultRowHeight="15" x14ac:dyDescent="0.25"/>
  <cols>
    <col min="1" max="1" width="33" customWidth="1"/>
    <col min="2" max="2" width="26.5703125" customWidth="1"/>
  </cols>
  <sheetData>
    <row r="1">
      <c r="A1" s="8" t="s">
        <v>9</v>
      </c>
      <c r="B1" s="1"/>
      <c r="C1" s="1"/>
      <c r="D1" s="1"/>
      <c r="E1" s="1"/>
      <c r="F1" s="1"/>
      <c r="G1" s="1"/>
    </row>
    <row r="2">
      <c r="A2" s="6"/>
      <c r="B2" s="1"/>
      <c r="C2" s="1"/>
      <c r="D2" s="1"/>
      <c r="E2" s="1"/>
      <c r="F2" s="1"/>
      <c r="G2" s="1"/>
    </row>
    <row r="3" ht="30">
      <c r="A3" s="5" t="s">
        <v>10</v>
      </c>
      <c r="B3" s="2" t="s">
        <v>11</v>
      </c>
      <c r="C3" s="16">
        <v>1</v>
      </c>
      <c r="D3" s="1"/>
      <c r="E3" s="1"/>
      <c r="F3" s="1"/>
      <c r="G3" s="1"/>
    </row>
    <row r="4">
      <c r="A4" s="6"/>
      <c r="B4" s="3"/>
      <c r="C4" s="1"/>
      <c r="D4" s="1"/>
      <c r="E4" s="1"/>
      <c r="F4" s="1"/>
      <c r="G4" s="1"/>
    </row>
    <row r="5">
      <c r="A5" s="35" t="s">
        <v>12</v>
      </c>
      <c r="B5" s="34" t="s">
        <v>13</v>
      </c>
      <c r="C5" s="16">
        <v>5</v>
      </c>
      <c r="D5" s="1"/>
      <c r="E5" s="1"/>
      <c r="F5" s="1"/>
      <c r="G5" s="1"/>
    </row>
    <row r="6">
      <c r="A6" s="35"/>
      <c r="B6" s="34"/>
      <c r="C6" s="16">
        <v>4</v>
      </c>
      <c r="D6" s="1"/>
      <c r="E6" s="1"/>
      <c r="F6" s="1"/>
      <c r="G6" s="1"/>
    </row>
    <row r="7">
      <c r="A7" s="35"/>
      <c r="B7" s="34"/>
      <c r="C7" s="16">
        <v>3</v>
      </c>
      <c r="D7" s="1"/>
      <c r="E7" s="1"/>
      <c r="F7" s="1"/>
      <c r="G7" s="1"/>
    </row>
    <row r="8">
      <c r="A8" s="35"/>
      <c r="B8" s="34"/>
      <c r="C8" s="16">
        <v>2</v>
      </c>
      <c r="D8" s="1"/>
      <c r="E8" s="1"/>
      <c r="F8" s="1"/>
      <c r="G8" s="1"/>
    </row>
    <row r="9">
      <c r="A9" s="35"/>
      <c r="B9" s="34"/>
      <c r="C9" s="16">
        <v>1</v>
      </c>
      <c r="D9" s="1"/>
      <c r="E9" s="1"/>
      <c r="F9" s="1"/>
      <c r="G9" s="1"/>
    </row>
    <row r="10">
      <c r="A10" s="35"/>
      <c r="B10" s="34"/>
      <c r="C10" s="16">
        <v>0</v>
      </c>
      <c r="D10" s="1"/>
      <c r="E10" s="1"/>
      <c r="F10" s="1"/>
      <c r="G10" s="1"/>
    </row>
    <row r="11">
      <c r="A11" s="6"/>
      <c r="B11" s="3"/>
      <c r="C11" s="1"/>
      <c r="D11" s="1"/>
      <c r="E11" s="1"/>
      <c r="F11" s="1"/>
      <c r="G11" s="1"/>
    </row>
    <row r="12" ht="30">
      <c r="A12" s="5" t="s">
        <v>14</v>
      </c>
      <c r="B12" s="7" t="s">
        <v>15</v>
      </c>
      <c r="C12" s="16">
        <v>9</v>
      </c>
      <c r="D12" s="16">
        <v>8</v>
      </c>
      <c r="E12" s="16">
        <v>7</v>
      </c>
      <c r="F12" s="16">
        <v>6</v>
      </c>
      <c r="G12" s="16">
        <v>5</v>
      </c>
    </row>
    <row r="13">
      <c r="A13" s="6"/>
      <c r="B13" s="1"/>
      <c r="C13" s="1"/>
      <c r="D13" s="1"/>
      <c r="E13" s="1"/>
      <c r="F13" s="1"/>
      <c r="G13" s="1"/>
    </row>
    <row r="14" ht="15" customHeight="1">
      <c r="A14" s="36" t="s">
        <v>16</v>
      </c>
      <c r="B14" s="34" t="s">
        <v>17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</row>
    <row r="15">
      <c r="A15" s="37"/>
      <c r="B15" s="34"/>
      <c r="C15" s="16">
        <v>1</v>
      </c>
      <c r="D15" s="16">
        <v>1</v>
      </c>
      <c r="E15" s="16">
        <v>1</v>
      </c>
      <c r="F15" s="16">
        <v>1</v>
      </c>
      <c r="G15" s="16">
        <v>1</v>
      </c>
    </row>
    <row r="16">
      <c r="A16" s="37"/>
      <c r="B16" s="34"/>
      <c r="C16" s="16">
        <v>1</v>
      </c>
      <c r="D16" s="16">
        <v>1</v>
      </c>
      <c r="E16" s="16">
        <v>1</v>
      </c>
      <c r="F16" s="16">
        <v>1</v>
      </c>
      <c r="G16" s="16">
        <v>1</v>
      </c>
    </row>
    <row r="17">
      <c r="A17" s="38"/>
      <c r="B17" s="34"/>
      <c r="C17" s="16">
        <v>1</v>
      </c>
      <c r="D17" s="16">
        <v>1</v>
      </c>
      <c r="E17" s="16">
        <v>1</v>
      </c>
      <c r="F17" s="16">
        <v>1</v>
      </c>
      <c r="G17" s="16">
        <v>1</v>
      </c>
    </row>
    <row r="18">
      <c r="A18" s="6"/>
      <c r="B18" s="1"/>
      <c r="C18" s="1"/>
      <c r="D18" s="1"/>
      <c r="E18" s="1"/>
      <c r="F18" s="1"/>
      <c r="G18" s="1"/>
    </row>
  </sheetData>
  <mergeCells>
    <mergeCell ref="A5:A10"/>
    <mergeCell ref="B5:B10"/>
    <mergeCell ref="A14:A17"/>
    <mergeCell ref="B14:B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BC8E-CEE4-4256-8FDD-FEEEAFB979EB}">
  <dimension ref="A1:M12"/>
  <sheetViews>
    <sheetView workbookViewId="0">
      <selection activeCell="J11" sqref="J11"/>
    </sheetView>
  </sheetViews>
  <sheetFormatPr defaultRowHeight="15" x14ac:dyDescent="0.25"/>
  <cols>
    <col min="1" max="1" width="15" customWidth="1" style="1"/>
    <col min="2" max="2" width="19.28515625" customWidth="1" style="1"/>
    <col min="3" max="3" width="15.28515625" customWidth="1" style="1"/>
    <col min="4" max="4" width="9.140625" customWidth="1" style="1"/>
    <col min="5" max="6" width="12.7109375" customWidth="1" style="1"/>
    <col min="7" max="7" width="9.140625" customWidth="1" style="1"/>
    <col min="8" max="10" width="24" customWidth="1" style="1"/>
    <col min="11" max="11" width="9.140625" customWidth="1" style="1"/>
    <col min="12" max="13" width="24.85546875" customWidth="1" style="1"/>
    <col min="14" max="16" width="9.140625" customWidth="1" style="1"/>
    <col min="17" max="16384" width="9.140625" customWidth="1" style="1"/>
  </cols>
  <sheetData>
    <row r="1" ht="39" customHeight="1">
      <c r="A1" s="39" t="s">
        <v>18</v>
      </c>
      <c r="B1" s="39"/>
      <c r="C1" s="39"/>
      <c r="E1" s="39" t="s">
        <v>19</v>
      </c>
      <c r="F1" s="39"/>
      <c r="H1" s="39" t="s">
        <v>20</v>
      </c>
      <c r="I1" s="39"/>
      <c r="J1" s="39"/>
      <c r="L1" s="39" t="s">
        <v>21</v>
      </c>
      <c r="M1" s="39"/>
    </row>
    <row r="2" ht="39" customHeight="1">
      <c r="A2" s="20"/>
      <c r="B2" s="20"/>
      <c r="C2" s="20"/>
      <c r="E2" s="20" t="s">
        <v>22</v>
      </c>
      <c r="F2" s="20" t="s">
        <v>23</v>
      </c>
      <c r="H2" s="20" t="s">
        <v>24</v>
      </c>
      <c r="I2" s="20" t="s">
        <v>23</v>
      </c>
      <c r="J2" s="20" t="s">
        <v>25</v>
      </c>
      <c r="L2" s="20" t="s">
        <v>26</v>
      </c>
      <c r="M2" s="20" t="s">
        <v>27</v>
      </c>
    </row>
    <row r="3">
      <c r="A3" s="19" t="s">
        <v>28</v>
      </c>
      <c r="B3" s="19" t="s">
        <v>29</v>
      </c>
      <c r="C3" s="19" t="s">
        <v>30</v>
      </c>
      <c r="E3" s="19" t="s">
        <v>31</v>
      </c>
      <c r="F3" s="19" t="s">
        <v>32</v>
      </c>
      <c r="H3" s="19" t="s">
        <v>33</v>
      </c>
      <c r="I3" s="19" t="s">
        <v>34</v>
      </c>
      <c r="J3" s="19" t="s">
        <v>35</v>
      </c>
      <c r="L3" s="19" t="s">
        <v>36</v>
      </c>
      <c r="M3" s="19" t="s">
        <v>37</v>
      </c>
    </row>
    <row r="4">
      <c r="A4" s="16" t="s">
        <v>38</v>
      </c>
      <c r="B4" s="16">
        <v>1</v>
      </c>
      <c r="C4" s="16">
        <v>1.1</v>
      </c>
      <c r="E4" s="16" t="s">
        <v>39</v>
      </c>
      <c r="F4" s="16">
        <v>1000</v>
      </c>
      <c r="H4" s="16" t="s">
        <v>40</v>
      </c>
      <c r="I4" s="16" t="s">
        <v>39</v>
      </c>
      <c r="J4" s="16">
        <v>4556</v>
      </c>
      <c r="L4" s="16">
        <v>0</v>
      </c>
      <c r="M4" s="16">
        <v>1</v>
      </c>
    </row>
    <row r="5">
      <c r="A5" s="16" t="s">
        <v>41</v>
      </c>
      <c r="B5" s="16">
        <v>1</v>
      </c>
      <c r="C5" s="16">
        <v>2.5</v>
      </c>
      <c r="E5" s="16" t="s">
        <v>42</v>
      </c>
      <c r="F5" s="16">
        <v>2000</v>
      </c>
      <c r="H5" s="16" t="s">
        <v>43</v>
      </c>
      <c r="I5" s="16" t="s">
        <v>42</v>
      </c>
      <c r="J5" s="16">
        <v>3</v>
      </c>
      <c r="L5" s="16">
        <v>1</v>
      </c>
      <c r="M5" s="16">
        <v>1</v>
      </c>
    </row>
    <row r="6">
      <c r="A6" s="16" t="s">
        <v>44</v>
      </c>
      <c r="B6" s="16">
        <v>1</v>
      </c>
      <c r="C6" s="16">
        <v>6</v>
      </c>
      <c r="E6" s="16" t="s">
        <v>45</v>
      </c>
      <c r="F6" s="16">
        <v>3000</v>
      </c>
      <c r="H6" s="16" t="s">
        <v>46</v>
      </c>
      <c r="I6" s="16" t="s">
        <v>39</v>
      </c>
      <c r="J6" s="16">
        <v>44</v>
      </c>
      <c r="L6" s="16">
        <v>10</v>
      </c>
      <c r="M6" s="16">
        <v>2</v>
      </c>
    </row>
    <row r="7">
      <c r="A7" s="16" t="s">
        <v>38</v>
      </c>
      <c r="B7" s="16">
        <v>2</v>
      </c>
      <c r="C7" s="16">
        <v>1</v>
      </c>
      <c r="E7" s="16" t="s">
        <v>47</v>
      </c>
      <c r="F7" s="16">
        <v>4000</v>
      </c>
      <c r="H7" s="16" t="s">
        <v>48</v>
      </c>
      <c r="I7" s="16" t="s">
        <v>45</v>
      </c>
      <c r="J7" s="16">
        <v>354</v>
      </c>
      <c r="L7" s="16">
        <v>25</v>
      </c>
      <c r="M7" s="16">
        <v>3</v>
      </c>
    </row>
    <row r="8">
      <c r="A8" s="16" t="s">
        <v>41</v>
      </c>
      <c r="B8" s="16">
        <v>2</v>
      </c>
      <c r="C8" s="16">
        <v>2</v>
      </c>
      <c r="H8" s="16" t="s">
        <v>49</v>
      </c>
      <c r="I8" s="16" t="s">
        <v>39</v>
      </c>
      <c r="J8" s="16">
        <v>4</v>
      </c>
      <c r="L8" s="16">
        <v>99</v>
      </c>
      <c r="M8" s="16">
        <v>4</v>
      </c>
    </row>
    <row r="9">
      <c r="A9" s="16" t="s">
        <v>44</v>
      </c>
      <c r="B9" s="16">
        <v>2</v>
      </c>
      <c r="C9" s="16">
        <v>3</v>
      </c>
      <c r="H9" s="16" t="s">
        <v>50</v>
      </c>
      <c r="I9" s="16" t="s">
        <v>45</v>
      </c>
      <c r="J9" s="16">
        <v>34</v>
      </c>
      <c r="L9" s="16">
        <v>100</v>
      </c>
      <c r="M9" s="16">
        <v>5</v>
      </c>
    </row>
    <row r="10">
      <c r="A10" s="16" t="s">
        <v>38</v>
      </c>
      <c r="B10" s="16">
        <v>3</v>
      </c>
      <c r="C10" s="16">
        <v>91</v>
      </c>
      <c r="H10" s="16" t="s">
        <v>51</v>
      </c>
      <c r="I10" s="16" t="s">
        <v>45</v>
      </c>
      <c r="J10" s="16">
        <v>653</v>
      </c>
    </row>
    <row r="11">
      <c r="A11" s="16" t="s">
        <v>41</v>
      </c>
      <c r="B11" s="16">
        <v>3</v>
      </c>
      <c r="C11" s="16">
        <v>92</v>
      </c>
      <c r="H11" s="16" t="s">
        <v>52</v>
      </c>
      <c r="I11" s="16" t="s">
        <v>42</v>
      </c>
      <c r="J11" s="16">
        <v>345</v>
      </c>
    </row>
    <row r="12">
      <c r="A12" s="16" t="s">
        <v>44</v>
      </c>
      <c r="B12" s="16">
        <v>3</v>
      </c>
      <c r="C12" s="16">
        <v>96</v>
      </c>
    </row>
  </sheetData>
  <mergeCells>
    <mergeCell ref="A1:C1"/>
    <mergeCell ref="H1:J1"/>
    <mergeCell ref="E1:F1"/>
    <mergeCell ref="L1:M1"/>
  </mergeCells>
  <phoneticPr fontId="0" type="noConversion"/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8B9E-9A7C-409C-878F-8D9989F6D4A4}">
  <dimension ref="A1:G76"/>
  <sheetViews>
    <sheetView zoomScale="80" zoomScaleNormal="80" workbookViewId="0">
      <selection activeCell="G10" sqref="G10"/>
    </sheetView>
  </sheetViews>
  <sheetFormatPr defaultRowHeight="15" x14ac:dyDescent="0.25"/>
  <cols>
    <col min="1" max="1" width="53.28515625" customWidth="1" style="1"/>
    <col min="2" max="2" width="56.28515625" customWidth="1" style="1"/>
    <col min="3" max="3" width="13.42578125" customWidth="1" style="1"/>
    <col min="4" max="6" width="9.140625" customWidth="1" style="1"/>
    <col min="7" max="16384" width="9.140625" customWidth="1" style="1"/>
  </cols>
  <sheetData>
    <row r="1" ht="30">
      <c r="A1" s="8" t="s">
        <v>53</v>
      </c>
      <c r="B1" s="8"/>
    </row>
    <row r="2">
      <c r="A2" s="6"/>
      <c r="B2" s="6"/>
      <c r="C2" s="10"/>
      <c r="D2" s="10"/>
    </row>
    <row r="3">
      <c r="A3" s="36" t="s">
        <v>54</v>
      </c>
      <c r="B3" s="11" t="s">
        <v>55</v>
      </c>
      <c r="C3" s="13">
        <f>general_single_cell + in_single_cell</f>
        <v>21</v>
      </c>
    </row>
    <row r="4">
      <c r="A4" s="37"/>
      <c r="B4" s="11" t="s">
        <v>56</v>
      </c>
      <c r="C4" s="13">
        <f>general_single_cell - in_single_cell</f>
        <v>19</v>
      </c>
    </row>
    <row r="5">
      <c r="A5" s="37"/>
      <c r="B5" s="11" t="s">
        <v>57</v>
      </c>
      <c r="C5" s="13">
        <f>general_single_cell * (-3.14)</f>
        <v>-62.800000000000004</v>
      </c>
    </row>
    <row r="6">
      <c r="A6" s="37"/>
      <c r="B6" s="11" t="s">
        <v>58</v>
      </c>
      <c r="C6" s="13">
        <f>general_single_cell / 0.87</f>
        <v>22.988505747126435</v>
      </c>
      <c r="D6" s="9"/>
    </row>
    <row r="7">
      <c r="A7" s="37"/>
      <c r="B7" s="11" t="s">
        <v>59</v>
      </c>
      <c r="C7" s="13">
        <f>TRUNC(C6,1)</f>
        <v>22.9</v>
      </c>
      <c r="D7" s="9"/>
    </row>
    <row r="8">
      <c r="A8" s="37"/>
      <c r="B8" s="11" t="s">
        <v>60</v>
      </c>
      <c r="C8" s="13">
        <f>ROUNDUP(C6,1)</f>
        <v>23</v>
      </c>
      <c r="D8" s="9"/>
    </row>
    <row r="9">
      <c r="A9" s="37"/>
      <c r="B9" s="11" t="s">
        <v>61</v>
      </c>
      <c r="C9" s="13">
        <f>ROUNDDOWN(C7,1)</f>
        <v>22.8</v>
      </c>
      <c r="D9" s="9"/>
    </row>
    <row r="10">
      <c r="A10" s="37"/>
      <c r="B10" s="11" t="s">
        <v>62</v>
      </c>
      <c r="C10" s="13">
        <f>ROUND(C6,5)</f>
        <v>22.98851</v>
      </c>
      <c r="D10" s="9"/>
    </row>
    <row r="11">
      <c r="A11" s="37"/>
      <c r="B11" s="11" t="s">
        <v>63</v>
      </c>
      <c r="C11" s="13">
        <f>ABS(C5)</f>
        <v>62.800000000000004</v>
      </c>
      <c r="D11" s="9"/>
    </row>
    <row r="12">
      <c r="A12" s="36" t="s">
        <v>64</v>
      </c>
      <c r="B12" s="11" t="s">
        <v>65</v>
      </c>
      <c r="C12" s="13" t="b">
        <f>general_single_cell&gt;0</f>
        <v>1</v>
      </c>
      <c r="D12" s="9"/>
    </row>
    <row r="13">
      <c r="A13" s="37"/>
      <c r="B13" s="11" t="s">
        <v>66</v>
      </c>
      <c r="C13" s="13" t="b">
        <f>general_single_cell&lt;0</f>
        <v>0</v>
      </c>
      <c r="D13" s="9"/>
    </row>
    <row r="14">
      <c r="A14" s="37"/>
      <c r="B14" s="11" t="s">
        <v>67</v>
      </c>
      <c r="C14" s="13" t="b">
        <f>general_single_cell=0</f>
        <v>0</v>
      </c>
      <c r="D14" s="9"/>
    </row>
    <row r="15">
      <c r="A15" s="37"/>
      <c r="B15" s="12" t="s">
        <v>68</v>
      </c>
      <c r="C15" s="13" t="b">
        <f>NOT(1=0)</f>
        <v>1</v>
      </c>
    </row>
    <row r="16">
      <c r="A16" s="37"/>
      <c r="B16" s="12" t="s">
        <v>69</v>
      </c>
      <c r="C16" s="13" t="b">
        <f>OR(1=0,1&gt;0)</f>
        <v>1</v>
      </c>
    </row>
    <row r="17">
      <c r="A17" s="38"/>
      <c r="B17" s="12" t="s">
        <v>70</v>
      </c>
      <c r="C17" s="13" t="b">
        <f>AND(1=0,1&gt;0)</f>
        <v>0</v>
      </c>
    </row>
    <row r="18">
      <c r="A18" s="35" t="s">
        <v>71</v>
      </c>
      <c r="B18" s="12" t="s">
        <v>72</v>
      </c>
      <c r="C18" s="13">
        <f>general_single_cell^2</f>
        <v>400</v>
      </c>
    </row>
    <row r="19">
      <c r="A19" s="35"/>
      <c r="B19" s="12" t="s">
        <v>73</v>
      </c>
      <c r="C19" s="13">
        <f>EXP(general_single_cell)</f>
        <v>485165195.4097903</v>
      </c>
    </row>
    <row r="20">
      <c r="A20" s="35"/>
      <c r="B20" s="12" t="s">
        <v>74</v>
      </c>
      <c r="C20" s="13">
        <f>LOG(C18,12)</f>
        <v>2.411142707360513</v>
      </c>
    </row>
    <row r="21">
      <c r="A21" s="35"/>
      <c r="B21" s="12" t="s">
        <v>75</v>
      </c>
      <c r="C21" s="13">
        <f>LN(C19)</f>
        <v>20</v>
      </c>
    </row>
    <row r="22">
      <c r="A22" s="40" t="s">
        <v>76</v>
      </c>
      <c r="B22" s="12" t="s">
        <v>77</v>
      </c>
      <c r="C22" s="13">
        <f>RAND()</f>
        <v>0.9173201145219244</v>
      </c>
    </row>
    <row r="23">
      <c r="A23" s="41"/>
      <c r="B23" s="12" t="s">
        <v>78</v>
      </c>
      <c r="C23" s="13">
        <f>N(1&gt;0)</f>
        <v>1</v>
      </c>
    </row>
    <row r="24">
      <c r="A24" s="41"/>
      <c r="B24" s="12" t="s">
        <v>79</v>
      </c>
      <c r="C24" s="13" t="e">
        <f>_xlfn.NUMBERVALUE("1g000d"&amp;general_single_cell, "d", "g")</f>
        <v>#NAME?</v>
      </c>
    </row>
    <row r="25">
      <c r="A25" s="42"/>
      <c r="B25" s="12" t="s">
        <v>80</v>
      </c>
      <c r="C25" s="30" t="e">
        <f>CELL("filename")</f>
        <v>#NAME?</v>
      </c>
      <c r="E25" s="28"/>
    </row>
    <row r="26">
      <c r="A26" s="21"/>
      <c r="B26" s="6"/>
      <c r="C26" s="3"/>
    </row>
    <row r="27">
      <c r="A27" s="35" t="s">
        <v>81</v>
      </c>
      <c r="B27" s="44" t="s">
        <v>82</v>
      </c>
      <c r="C27" s="17">
        <f ref="C27:C32" t="array">IF(general_column_cells="",0,general_column_cells)+in_column_cells</f>
        <v>7</v>
      </c>
    </row>
    <row r="28">
      <c r="A28" s="35"/>
      <c r="B28" s="45"/>
      <c r="C28" s="17">
        <v>4</v>
      </c>
    </row>
    <row r="29">
      <c r="A29" s="35"/>
      <c r="B29" s="45"/>
      <c r="C29" s="17">
        <v>7</v>
      </c>
    </row>
    <row r="30">
      <c r="A30" s="35"/>
      <c r="B30" s="45"/>
      <c r="C30" s="17">
        <v>7</v>
      </c>
    </row>
    <row r="31">
      <c r="A31" s="35"/>
      <c r="B31" s="45"/>
      <c r="C31" s="17">
        <v>7</v>
      </c>
    </row>
    <row r="32">
      <c r="A32" s="35"/>
      <c r="B32" s="46"/>
      <c r="C32" s="17">
        <v>7</v>
      </c>
    </row>
    <row r="33">
      <c r="A33" s="3"/>
    </row>
    <row r="34" ht="33.75">
      <c r="A34" s="2" t="s">
        <v>83</v>
      </c>
      <c r="B34" s="14" t="s">
        <v>84</v>
      </c>
      <c r="C34" s="17">
        <f ref="C34:G34" t="array">IF(general_row_cells="",0,general_row_cells)+in_row_cells</f>
        <v>12</v>
      </c>
      <c r="D34" s="17">
        <v>13</v>
      </c>
      <c r="E34" s="17">
        <v>15</v>
      </c>
      <c r="F34" s="17">
        <v>6</v>
      </c>
      <c r="G34" s="17">
        <v>15</v>
      </c>
    </row>
    <row r="35">
      <c r="A35" s="3"/>
    </row>
    <row r="36">
      <c r="A36" s="36" t="s">
        <v>85</v>
      </c>
      <c r="B36" s="44" t="s">
        <v>86</v>
      </c>
      <c r="C36" s="17">
        <f ref="C36:G39" t="array">IF(general_table_cells="",0,general_table_cells)+in_row_cells</f>
        <v>22</v>
      </c>
      <c r="D36" s="17">
        <v>22</v>
      </c>
      <c r="E36" s="17">
        <v>22</v>
      </c>
      <c r="F36" s="17">
        <v>22</v>
      </c>
      <c r="G36" s="17">
        <v>22</v>
      </c>
    </row>
    <row r="37">
      <c r="A37" s="37"/>
      <c r="B37" s="45"/>
      <c r="C37" s="17">
        <v>27</v>
      </c>
      <c r="D37" s="17">
        <v>27</v>
      </c>
      <c r="E37" s="17">
        <v>7</v>
      </c>
      <c r="F37" s="17">
        <v>27</v>
      </c>
      <c r="G37" s="17">
        <v>27</v>
      </c>
    </row>
    <row r="38">
      <c r="A38" s="37"/>
      <c r="B38" s="45"/>
      <c r="C38" s="17">
        <v>32</v>
      </c>
      <c r="D38" s="17">
        <v>32</v>
      </c>
      <c r="E38" s="17">
        <v>32</v>
      </c>
      <c r="F38" s="17">
        <v>32</v>
      </c>
      <c r="G38" s="17">
        <v>32</v>
      </c>
    </row>
    <row r="39">
      <c r="A39" s="37"/>
      <c r="B39" s="46"/>
      <c r="C39" s="17">
        <v>37</v>
      </c>
      <c r="D39" s="17">
        <v>37</v>
      </c>
      <c r="E39" s="17">
        <v>37</v>
      </c>
      <c r="F39" s="17">
        <v>37</v>
      </c>
      <c r="G39" s="17">
        <v>37</v>
      </c>
    </row>
    <row r="40">
      <c r="A40" s="37"/>
      <c r="B40" s="44" t="s">
        <v>87</v>
      </c>
      <c r="C40" s="17">
        <f ref="C40:G43" t="array">IF(general_table_cells="",0,general_table_cells)+in_table_cells</f>
        <v>14</v>
      </c>
      <c r="D40" s="17">
        <v>15</v>
      </c>
      <c r="E40" s="17">
        <v>16</v>
      </c>
      <c r="F40" s="17">
        <v>17</v>
      </c>
      <c r="G40" s="17">
        <v>18</v>
      </c>
    </row>
    <row r="41">
      <c r="A41" s="37"/>
      <c r="B41" s="45"/>
      <c r="C41" s="17">
        <v>19</v>
      </c>
      <c r="D41" s="17">
        <v>20</v>
      </c>
      <c r="E41" s="17">
        <v>1</v>
      </c>
      <c r="F41" s="17">
        <v>22</v>
      </c>
      <c r="G41" s="17">
        <v>23</v>
      </c>
    </row>
    <row r="42">
      <c r="A42" s="37"/>
      <c r="B42" s="45"/>
      <c r="C42" s="17">
        <v>24</v>
      </c>
      <c r="D42" s="17">
        <v>25</v>
      </c>
      <c r="E42" s="17">
        <v>26</v>
      </c>
      <c r="F42" s="17">
        <v>27</v>
      </c>
      <c r="G42" s="17">
        <v>28</v>
      </c>
    </row>
    <row r="43">
      <c r="A43" s="38"/>
      <c r="B43" s="46"/>
      <c r="C43" s="17">
        <v>29</v>
      </c>
      <c r="D43" s="17">
        <v>30</v>
      </c>
      <c r="E43" s="17">
        <v>31</v>
      </c>
      <c r="F43" s="17">
        <v>32</v>
      </c>
      <c r="G43" s="17">
        <v>33</v>
      </c>
    </row>
    <row r="44">
      <c r="A44" s="3"/>
    </row>
    <row r="45">
      <c r="A45" s="47" t="s">
        <v>88</v>
      </c>
      <c r="B45" s="12" t="s">
        <v>89</v>
      </c>
      <c r="C45" s="17">
        <f>SUM(general_row_cells)</f>
        <v>26</v>
      </c>
    </row>
    <row r="46">
      <c r="A46" s="48"/>
      <c r="B46" s="12" t="s">
        <v>90</v>
      </c>
      <c r="C46" s="17">
        <f>PRODUCT(general_row_cells)</f>
        <v>1200</v>
      </c>
    </row>
    <row r="47" ht="30">
      <c r="A47" s="48"/>
      <c r="B47" s="12" t="s">
        <v>91</v>
      </c>
      <c r="C47" s="17">
        <f>SUMPRODUCT(in_row_cells,general_row_cells)</f>
        <v>173</v>
      </c>
    </row>
    <row r="48">
      <c r="A48" s="48"/>
      <c r="B48" s="12" t="s">
        <v>92</v>
      </c>
      <c r="C48" s="17">
        <f>MAX(general_row_cells)</f>
        <v>10</v>
      </c>
    </row>
    <row r="49">
      <c r="A49" s="48"/>
      <c r="B49" s="12" t="s">
        <v>93</v>
      </c>
      <c r="C49" s="17">
        <f>MIN(general_row_cells)</f>
        <v>3</v>
      </c>
    </row>
    <row r="50">
      <c r="A50" s="48"/>
      <c r="B50" s="12" t="s">
        <v>94</v>
      </c>
      <c r="C50" s="17">
        <f>AVERAGE(general_row_cells)</f>
        <v>6.5</v>
      </c>
    </row>
    <row r="51">
      <c r="A51" s="48"/>
      <c r="B51" s="12" t="s">
        <v>95</v>
      </c>
      <c r="C51" s="17">
        <f>SMALL(general_row_cells,2)</f>
        <v>5</v>
      </c>
    </row>
    <row r="52">
      <c r="A52" s="48"/>
      <c r="B52" s="12" t="s">
        <v>96</v>
      </c>
      <c r="C52" s="17">
        <f>LARGE(general_row_cells,2)</f>
        <v>8</v>
      </c>
    </row>
    <row r="53">
      <c r="A53" s="48"/>
      <c r="B53" s="12" t="s">
        <v>97</v>
      </c>
      <c r="C53" s="17">
        <f>COUNT(general_row_cells)</f>
        <v>4</v>
      </c>
    </row>
    <row r="54">
      <c r="A54" s="49"/>
      <c r="B54" s="12" t="s">
        <v>98</v>
      </c>
      <c r="C54" s="17">
        <f>COUNTA(general_row_cells)</f>
        <v>4</v>
      </c>
    </row>
    <row r="55">
      <c r="A55" s="47" t="s">
        <v>99</v>
      </c>
      <c r="B55" s="12" t="s">
        <v>100</v>
      </c>
      <c r="C55" s="17">
        <f>SUMIF(f1_p1,"п1",f1_v1)</f>
        <v>93.1</v>
      </c>
    </row>
    <row r="56">
      <c r="A56" s="48"/>
      <c r="B56" s="12" t="s">
        <v>101</v>
      </c>
      <c r="C56" s="17">
        <f>SUMIFS(f1_v1,f1_p1,"п1",f1_p2,"&gt;1")</f>
        <v>92</v>
      </c>
    </row>
    <row r="57">
      <c r="A57" s="48"/>
      <c r="B57" s="12" t="s">
        <v>102</v>
      </c>
      <c r="C57" s="17">
        <f>COUNTIF(f1_p1,"п1")</f>
        <v>3</v>
      </c>
    </row>
    <row r="58">
      <c r="A58" s="49"/>
      <c r="B58" s="12" t="s">
        <v>103</v>
      </c>
      <c r="C58" s="17">
        <f>COUNTIFS(f1_p1,"п1",f1_p2,"&gt;1")</f>
        <v>2</v>
      </c>
    </row>
    <row r="59">
      <c r="A59" s="12" t="s">
        <v>104</v>
      </c>
      <c r="B59" s="12" t="s">
        <v>105</v>
      </c>
      <c r="C59" s="17">
        <f>VLOOKUP("Группа 3",dir_1,2,FALSE)</f>
        <v>3000</v>
      </c>
    </row>
    <row r="61" ht="67.5" customHeight="1">
      <c r="A61" s="50" t="s">
        <v>106</v>
      </c>
      <c r="B61" s="12" t="s">
        <v>107</v>
      </c>
      <c r="C61" s="13" t="str">
        <f>"начало строки "&amp;"середина"&amp;" конец строки"</f>
        <v>начало строки середина конец строки</v>
      </c>
    </row>
    <row r="62" ht="67.5" customHeight="1">
      <c r="A62" s="50"/>
      <c r="B62" s="12" t="s">
        <v>108</v>
      </c>
      <c r="C62" s="13" t="str">
        <f>SUBSTITUTE("а1б1в1г1д1е1","1","")</f>
        <v>абвгде</v>
      </c>
    </row>
    <row r="63" ht="67.5" customHeight="1">
      <c r="A63" s="50"/>
      <c r="B63" s="12" t="s">
        <v>109</v>
      </c>
      <c r="C63" s="13" t="str">
        <f>RIGHT("абвгд",3)</f>
        <v>вгд</v>
      </c>
    </row>
    <row r="64">
      <c r="A64" s="50"/>
      <c r="B64" s="12" t="s">
        <v>110</v>
      </c>
      <c r="C64" s="13" t="str">
        <f>LEFT("абвгд",3)</f>
        <v>абв</v>
      </c>
    </row>
    <row r="65">
      <c r="A65" s="50"/>
      <c r="B65" s="12" t="s">
        <v>111</v>
      </c>
      <c r="C65" s="13">
        <f>FIND("а","1234а67890иииаиии",10)</f>
        <v>14</v>
      </c>
    </row>
    <row r="67">
      <c r="A67" s="43" t="s">
        <v>112</v>
      </c>
      <c r="B67" s="12" t="s">
        <v>113</v>
      </c>
      <c r="C67" s="17">
        <f>COLUMNS(general_table_cells)</f>
        <v>5</v>
      </c>
    </row>
    <row r="68">
      <c r="A68" s="43"/>
      <c r="B68" s="12" t="s">
        <v>114</v>
      </c>
      <c r="C68" s="17">
        <f>ROWS(general_table_cells)</f>
        <v>4</v>
      </c>
    </row>
    <row r="69">
      <c r="A69" s="43"/>
      <c r="B69" s="12" t="s">
        <v>115</v>
      </c>
      <c r="C69" s="17">
        <f>INDEX(general_table_cells,2,2)</f>
        <v>19</v>
      </c>
    </row>
    <row r="70">
      <c r="A70" s="43"/>
      <c r="B70" s="12" t="s">
        <v>116</v>
      </c>
      <c r="C70" s="17">
        <f>MATCH(D70,f2_p,1)</f>
        <v>4</v>
      </c>
      <c r="D70" s="16">
        <v>50</v>
      </c>
    </row>
    <row r="71">
      <c r="A71" s="43"/>
      <c r="B71" s="43" t="s">
        <v>117</v>
      </c>
      <c r="C71" s="29" t="e">
        <f ref="C71:E72" t="array">OFFSET(general_table_cells,1,1,2,3)</f>
        <v>#VALUE!</v>
      </c>
      <c r="D71" s="17" t="s">
        <v>118</v>
      </c>
      <c r="E71" s="17" t="s">
        <v>118</v>
      </c>
    </row>
    <row r="72">
      <c r="A72" s="43"/>
      <c r="B72" s="43"/>
      <c r="C72" s="29" t="s">
        <v>118</v>
      </c>
      <c r="D72" s="17" t="s">
        <v>118</v>
      </c>
      <c r="E72" s="17" t="s">
        <v>118</v>
      </c>
    </row>
    <row r="74">
      <c r="A74" s="47" t="s">
        <v>119</v>
      </c>
      <c r="B74" s="12" t="s">
        <v>120</v>
      </c>
      <c r="C74" s="33" t="e">
        <f>INDEX(INDIRECT("f"&amp;D74&amp;"_p"&amp;E74),1,1)</f>
        <v>#VALUE!</v>
      </c>
      <c r="D74" s="27">
        <v>1</v>
      </c>
      <c r="E74" s="16">
        <v>1</v>
      </c>
    </row>
    <row r="75">
      <c r="A75" s="48"/>
      <c r="B75" s="12" t="s">
        <v>121</v>
      </c>
      <c r="C75" s="17">
        <f>ROW()</f>
        <v>75</v>
      </c>
    </row>
    <row r="76">
      <c r="A76" s="49"/>
      <c r="B76" s="12" t="s">
        <v>122</v>
      </c>
      <c r="C76" s="17">
        <f>COLUMN()</f>
        <v>3</v>
      </c>
    </row>
  </sheetData>
  <mergeCells>
    <mergeCell ref="A74:A76"/>
    <mergeCell ref="A55:A58"/>
    <mergeCell ref="A61:A65"/>
    <mergeCell ref="B71:B72"/>
    <mergeCell ref="A12:A17"/>
    <mergeCell ref="A3:A11"/>
    <mergeCell ref="A22:A25"/>
    <mergeCell ref="A67:A72"/>
    <mergeCell ref="B40:B43"/>
    <mergeCell ref="A36:A43"/>
    <mergeCell ref="A18:A21"/>
    <mergeCell ref="A45:A54"/>
    <mergeCell ref="A27:A32"/>
    <mergeCell ref="B27:B32"/>
    <mergeCell ref="B36:B39"/>
  </mergeCells>
  <pageMargins left="0.7" right="0.7" top="0.75" bottom="0.75" header="0.3" footer="0.3"/>
  <pageSetup paperSize="9" orientation="portrait" horizontalDpi="4294967293" verticalDpi="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BBD-0264-4EBF-85A9-BC8D87AEC22F}">
  <dimension ref="A1:M9"/>
  <sheetViews>
    <sheetView workbookViewId="0">
      <selection activeCell="I6" sqref="I6"/>
    </sheetView>
  </sheetViews>
  <sheetFormatPr defaultRowHeight="15" x14ac:dyDescent="0.25"/>
  <cols>
    <col min="1" max="1" width="33.42578125" customWidth="1" style="18"/>
    <col min="2" max="2" width="29.28515625" customWidth="1" style="18"/>
    <col min="3" max="3" width="31.42578125" customWidth="1" style="18"/>
    <col min="4" max="7" width="23.28515625" customWidth="1" style="18"/>
    <col min="8" max="8" width="9.140625" customWidth="1" style="18"/>
    <col min="9" max="13" width="24.140625" customWidth="1" style="18"/>
    <col min="14" max="16" width="9.140625" customWidth="1" style="18"/>
    <col min="17" max="16384" width="9.140625" customWidth="1" style="18"/>
  </cols>
  <sheetData>
    <row r="1" ht="27" customHeight="1">
      <c r="A1" s="8" t="s">
        <v>123</v>
      </c>
      <c r="B1" s="8"/>
      <c r="C1" s="54" t="s">
        <v>124</v>
      </c>
      <c r="D1" s="39" t="s">
        <v>125</v>
      </c>
      <c r="E1" s="39"/>
      <c r="F1" s="39"/>
      <c r="G1" s="39"/>
      <c r="H1" s="56" t="s">
        <v>126</v>
      </c>
      <c r="I1" s="23" t="s">
        <v>124</v>
      </c>
      <c r="J1" s="23" t="s">
        <v>125</v>
      </c>
      <c r="K1" s="23"/>
      <c r="L1" s="23"/>
      <c r="M1" s="23"/>
    </row>
    <row r="2">
      <c r="A2" s="6"/>
      <c r="B2" s="6"/>
      <c r="C2" s="55"/>
      <c r="D2" s="24" t="s">
        <v>127</v>
      </c>
      <c r="E2" s="24" t="s">
        <v>128</v>
      </c>
      <c r="F2" s="24" t="s">
        <v>129</v>
      </c>
      <c r="G2" s="24" t="s">
        <v>130</v>
      </c>
      <c r="H2" s="56"/>
      <c r="I2" s="23"/>
      <c r="J2" s="23" t="s">
        <v>127</v>
      </c>
      <c r="K2" s="23" t="s">
        <v>128</v>
      </c>
      <c r="L2" s="23" t="s">
        <v>129</v>
      </c>
      <c r="M2" s="23" t="s">
        <v>130</v>
      </c>
    </row>
    <row r="3">
      <c r="A3" s="51" t="s">
        <v>123</v>
      </c>
      <c r="B3" s="15" t="s">
        <v>131</v>
      </c>
      <c r="C3" s="22">
        <f>MATCH("Точно отсутствующее значение",general_row_cells,0)</f>
        <v>0</v>
      </c>
      <c r="D3" s="25">
        <f>IFERROR(C3,"ошибка найдена")</f>
        <v>0</v>
      </c>
      <c r="E3" s="25" t="b">
        <f>ISERR(C3)</f>
        <v>0</v>
      </c>
      <c r="F3" s="25" t="b">
        <f>ISNA(C3)</f>
        <v>0</v>
      </c>
      <c r="G3" s="25" t="b">
        <f>ISBLANK(C3)</f>
        <v>0</v>
      </c>
      <c r="H3" s="56"/>
      <c r="I3" s="23" t="s">
        <v>131</v>
      </c>
      <c r="J3" s="23" t="s">
        <v>132</v>
      </c>
      <c r="K3" s="23" t="b">
        <v>0</v>
      </c>
      <c r="L3" s="23" t="b">
        <v>1</v>
      </c>
      <c r="M3" s="23" t="b">
        <v>0</v>
      </c>
    </row>
    <row r="4">
      <c r="A4" s="52"/>
      <c r="B4" s="15" t="s">
        <v>133</v>
      </c>
      <c r="C4" s="22" t="e">
        <f>1/0</f>
        <v>#DIV/0!</v>
      </c>
      <c r="D4" s="25" t="str">
        <f ref="D4:D8" t="shared" si="0">IFERROR(C4,"ошибка найдена")</f>
        <v>ошибка найдена</v>
      </c>
      <c r="E4" s="25" t="b">
        <f ref="E4:E8" t="shared" si="1">ISERR(C4)</f>
        <v>1</v>
      </c>
      <c r="F4" s="25" t="b">
        <f ref="F4:F8" t="shared" si="2">ISNA(C4)</f>
        <v>0</v>
      </c>
      <c r="G4" s="25" t="b">
        <f ref="G4:G9" t="shared" si="3">ISBLANK(C4)</f>
        <v>0</v>
      </c>
      <c r="H4" s="56"/>
      <c r="I4" s="23" t="s">
        <v>134</v>
      </c>
      <c r="J4" s="23" t="s">
        <v>132</v>
      </c>
      <c r="K4" s="23" t="b">
        <v>1</v>
      </c>
      <c r="L4" s="23" t="b">
        <v>0</v>
      </c>
      <c r="M4" s="23" t="b">
        <v>0</v>
      </c>
    </row>
    <row r="5">
      <c r="A5" s="52"/>
      <c r="B5" s="15" t="s">
        <v>135</v>
      </c>
      <c r="C5" s="22">
        <f>VALUE("")</f>
        <v>0</v>
      </c>
      <c r="D5" s="25">
        <f t="shared" si="0"/>
        <v>0</v>
      </c>
      <c r="E5" s="25" t="b">
        <f t="shared" si="1"/>
        <v>0</v>
      </c>
      <c r="F5" s="25" t="b">
        <f t="shared" si="2"/>
        <v>0</v>
      </c>
      <c r="G5" s="25" t="b">
        <f t="shared" si="3"/>
        <v>0</v>
      </c>
      <c r="H5" s="56"/>
      <c r="I5" s="23" t="s">
        <v>118</v>
      </c>
      <c r="J5" s="23" t="s">
        <v>132</v>
      </c>
      <c r="K5" s="23" t="b">
        <v>1</v>
      </c>
      <c r="L5" s="23" t="b">
        <v>0</v>
      </c>
      <c r="M5" s="23" t="b">
        <v>0</v>
      </c>
    </row>
    <row r="6">
      <c r="A6" s="52"/>
      <c r="B6" s="15" t="s">
        <v>136</v>
      </c>
      <c r="C6" s="22" t="e">
        <f>INDEX(general_row_cells,99)</f>
        <v>#REF!</v>
      </c>
      <c r="D6" s="25" t="str">
        <f t="shared" si="0"/>
        <v>ошибка найдена</v>
      </c>
      <c r="E6" s="25" t="b">
        <f t="shared" si="1"/>
        <v>1</v>
      </c>
      <c r="F6" s="25" t="b">
        <f t="shared" si="2"/>
        <v>0</v>
      </c>
      <c r="G6" s="25" t="b">
        <f t="shared" si="3"/>
        <v>0</v>
      </c>
      <c r="H6" s="56"/>
      <c r="I6" s="23" t="s">
        <v>137</v>
      </c>
      <c r="J6" s="23" t="s">
        <v>132</v>
      </c>
      <c r="K6" s="23" t="b">
        <v>1</v>
      </c>
      <c r="L6" s="23" t="b">
        <v>0</v>
      </c>
      <c r="M6" s="23" t="b">
        <v>0</v>
      </c>
    </row>
    <row r="7">
      <c r="A7" s="53"/>
      <c r="B7" s="15" t="s">
        <v>138</v>
      </c>
      <c r="C7" s="22" t="e">
        <f>unexist_name</f>
        <v>#NAME?</v>
      </c>
      <c r="D7" s="25" t="str">
        <f t="shared" si="0"/>
        <v>ошибка найдена</v>
      </c>
      <c r="E7" s="25" t="b">
        <f t="shared" si="1"/>
        <v>1</v>
      </c>
      <c r="F7" s="25" t="b">
        <f t="shared" si="2"/>
        <v>0</v>
      </c>
      <c r="G7" s="25" t="b">
        <f t="shared" si="3"/>
        <v>0</v>
      </c>
      <c r="H7" s="56"/>
      <c r="I7" s="23" t="s">
        <v>139</v>
      </c>
      <c r="J7" s="23" t="s">
        <v>132</v>
      </c>
      <c r="K7" s="23" t="b">
        <v>1</v>
      </c>
      <c r="L7" s="23" t="b">
        <v>0</v>
      </c>
      <c r="M7" s="23" t="b">
        <v>0</v>
      </c>
    </row>
    <row r="8">
      <c r="C8" s="26" t="s">
        <v>140</v>
      </c>
      <c r="D8" s="25" t="str">
        <f t="shared" si="0"/>
        <v>значение без ошибки</v>
      </c>
      <c r="E8" s="25" t="b">
        <f t="shared" si="1"/>
        <v>0</v>
      </c>
      <c r="F8" s="25" t="b">
        <f t="shared" si="2"/>
        <v>0</v>
      </c>
      <c r="G8" s="25" t="b">
        <f t="shared" si="3"/>
        <v>0</v>
      </c>
      <c r="H8" s="56"/>
      <c r="I8" s="23" t="s">
        <v>141</v>
      </c>
      <c r="J8" s="23" t="s">
        <v>141</v>
      </c>
      <c r="K8" s="23" t="b">
        <v>0</v>
      </c>
      <c r="L8" s="23" t="b">
        <v>0</v>
      </c>
      <c r="M8" s="23" t="b">
        <v>0</v>
      </c>
    </row>
    <row r="9">
      <c r="G9" s="25" t="b">
        <f t="shared" si="3"/>
        <v>1</v>
      </c>
      <c r="H9" s="56"/>
      <c r="I9" s="23"/>
      <c r="J9" s="23"/>
      <c r="K9" s="23"/>
      <c r="L9" s="23"/>
      <c r="M9" s="23" t="b">
        <v>1</v>
      </c>
    </row>
  </sheetData>
  <mergeCells>
    <mergeCell ref="A3:A7"/>
    <mergeCell ref="D1:G1"/>
    <mergeCell ref="C1:C2"/>
    <mergeCell ref="H1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26</vt:i4>
      </vt:variant>
    </vt:vector>
  </HeadingPairs>
  <TitlesOfParts>
    <vt:vector size="31" baseType="lpstr">
      <vt:lpstr>general</vt:lpstr>
      <vt:lpstr>inputs</vt:lpstr>
      <vt:lpstr>f_params</vt:lpstr>
      <vt:lpstr>funcions</vt:lpstr>
      <vt:lpstr>errors</vt:lpstr>
      <vt:lpstr>column_cells_sum</vt:lpstr>
      <vt:lpstr>dir_1</vt:lpstr>
      <vt:lpstr>dir1_atr1</vt:lpstr>
      <vt:lpstr>dir1_name</vt:lpstr>
      <vt:lpstr>dir2_atr1</vt:lpstr>
      <vt:lpstr>dir2_atr2</vt:lpstr>
      <vt:lpstr>dir2_name</vt:lpstr>
      <vt:lpstr>errors</vt:lpstr>
      <vt:lpstr>f1_p1</vt:lpstr>
      <vt:lpstr>f1_p2</vt:lpstr>
      <vt:lpstr>f1_v1</vt:lpstr>
      <vt:lpstr>f2_p</vt:lpstr>
      <vt:lpstr>f2_v</vt:lpstr>
      <vt:lpstr>general_column_cells</vt:lpstr>
      <vt:lpstr>general_row_cells</vt:lpstr>
      <vt:lpstr>general_single_cell</vt:lpstr>
      <vt:lpstr>general_table_cells</vt:lpstr>
      <vt:lpstr>in_column_cells</vt:lpstr>
      <vt:lpstr>in_row_cells</vt:lpstr>
      <vt:lpstr>in_single_cell</vt:lpstr>
      <vt:lpstr>in_table_cells</vt:lpstr>
      <vt:lpstr>logical_operations</vt:lpstr>
      <vt:lpstr>math_operations</vt:lpstr>
      <vt:lpstr>other</vt:lpstr>
      <vt:lpstr>row_cells_sum</vt:lpstr>
      <vt:lpstr>simple_operations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Евгений Карташов</cp:lastModifiedBy>
  <dcterms:created xsi:type="dcterms:W3CDTF">2015-06-05T18:19:34Z</dcterms:created>
  <dcterms:modified xsi:type="dcterms:W3CDTF">2022-08-05T16:41:26Z</dcterms:modified>
</cp:coreProperties>
</file>