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kebrulato/Documents/GitHub/6156-Machine_Learning/Assignments/Assignment-2/"/>
    </mc:Choice>
  </mc:AlternateContent>
  <xr:revisionPtr revIDLastSave="0" documentId="13_ncr:1_{08263786-C651-5848-A655-204BC185A0CF}" xr6:coauthVersionLast="47" xr6:coauthVersionMax="47" xr10:uidLastSave="{00000000-0000-0000-0000-000000000000}"/>
  <bookViews>
    <workbookView xWindow="0" yWindow="500" windowWidth="23100" windowHeight="18940" xr2:uid="{CCDE7E27-1DB4-4DDC-BDB7-47C58A779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H40" i="1"/>
  <c r="I40" i="1"/>
  <c r="J37" i="1"/>
  <c r="J26" i="1"/>
  <c r="J27" i="1"/>
  <c r="J28" i="1"/>
  <c r="J29" i="1"/>
  <c r="J30" i="1"/>
  <c r="J31" i="1"/>
  <c r="J32" i="1"/>
  <c r="J33" i="1"/>
  <c r="J34" i="1"/>
  <c r="J35" i="1"/>
  <c r="J36" i="1"/>
  <c r="J25" i="1"/>
  <c r="I37" i="1"/>
  <c r="I26" i="1"/>
  <c r="I27" i="1"/>
  <c r="I28" i="1"/>
  <c r="I29" i="1"/>
  <c r="I30" i="1"/>
  <c r="I31" i="1"/>
  <c r="I32" i="1"/>
  <c r="I33" i="1"/>
  <c r="I34" i="1"/>
  <c r="I35" i="1"/>
  <c r="I36" i="1"/>
  <c r="I25" i="1"/>
  <c r="H37" i="1"/>
  <c r="H26" i="1"/>
  <c r="H27" i="1"/>
  <c r="H28" i="1"/>
  <c r="H29" i="1"/>
  <c r="H30" i="1"/>
  <c r="H31" i="1"/>
  <c r="H32" i="1"/>
  <c r="H33" i="1"/>
  <c r="H34" i="1"/>
  <c r="H35" i="1"/>
  <c r="H36" i="1"/>
  <c r="H25" i="1"/>
  <c r="G37" i="1"/>
  <c r="G26" i="1"/>
  <c r="G27" i="1"/>
  <c r="G28" i="1"/>
  <c r="G29" i="1"/>
  <c r="G30" i="1"/>
  <c r="G31" i="1"/>
  <c r="G32" i="1"/>
  <c r="G33" i="1"/>
  <c r="G34" i="1"/>
  <c r="G35" i="1"/>
  <c r="G36" i="1"/>
  <c r="G25" i="1"/>
  <c r="F26" i="1"/>
  <c r="F27" i="1"/>
  <c r="F28" i="1"/>
  <c r="F29" i="1"/>
  <c r="F30" i="1"/>
  <c r="F31" i="1"/>
  <c r="F32" i="1"/>
  <c r="F33" i="1"/>
  <c r="F34" i="1"/>
  <c r="F35" i="1"/>
  <c r="F36" i="1"/>
  <c r="F25" i="1"/>
  <c r="E26" i="1"/>
  <c r="E27" i="1"/>
  <c r="E28" i="1"/>
  <c r="E29" i="1"/>
  <c r="E30" i="1"/>
  <c r="E31" i="1"/>
  <c r="E32" i="1"/>
  <c r="E33" i="1"/>
  <c r="E34" i="1"/>
  <c r="E35" i="1"/>
  <c r="E36" i="1"/>
  <c r="E25" i="1"/>
  <c r="I4" i="1"/>
  <c r="H4" i="1"/>
  <c r="H3" i="1"/>
  <c r="H2" i="1"/>
  <c r="H5" i="1"/>
  <c r="J3" i="1"/>
  <c r="J4" i="1"/>
  <c r="J5" i="1"/>
  <c r="J6" i="1"/>
  <c r="J7" i="1"/>
  <c r="J2" i="1"/>
  <c r="I3" i="1"/>
  <c r="I5" i="1"/>
  <c r="I6" i="1"/>
  <c r="I7" i="1"/>
  <c r="I2" i="1"/>
  <c r="H7" i="1"/>
  <c r="H6" i="1"/>
</calcChain>
</file>

<file path=xl/sharedStrings.xml><?xml version="1.0" encoding="utf-8"?>
<sst xmlns="http://schemas.openxmlformats.org/spreadsheetml/2006/main" count="38" uniqueCount="27">
  <si>
    <t>ID</t>
  </si>
  <si>
    <t>Wave Size</t>
  </si>
  <si>
    <t>Wave Period</t>
  </si>
  <si>
    <t>Wind Speed</t>
  </si>
  <si>
    <t>Good Surf</t>
  </si>
  <si>
    <t>Yes</t>
  </si>
  <si>
    <t>no</t>
  </si>
  <si>
    <t>QID</t>
  </si>
  <si>
    <t>Q1</t>
  </si>
  <si>
    <t>Q2</t>
  </si>
  <si>
    <t>Q3</t>
  </si>
  <si>
    <t>Euclidean Distance to Q1</t>
  </si>
  <si>
    <t>Euclidean Distance to Q2</t>
  </si>
  <si>
    <t>Euclidean Distance to Q3</t>
  </si>
  <si>
    <t>No</t>
  </si>
  <si>
    <t>OxyCon</t>
  </si>
  <si>
    <t>Age</t>
  </si>
  <si>
    <t>HeartRate</t>
  </si>
  <si>
    <t>Prediciton</t>
  </si>
  <si>
    <t>Error</t>
  </si>
  <si>
    <t>Squared Error</t>
  </si>
  <si>
    <t>Sum of Squared Errors:</t>
  </si>
  <si>
    <t>Learning Rate:</t>
  </si>
  <si>
    <t>(D, W[0])</t>
  </si>
  <si>
    <t>(D, W[1])</t>
  </si>
  <si>
    <t>(D, W[2])</t>
  </si>
  <si>
    <t xml:space="preserve">New Weights: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</si>
</sst>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675B-E82F-4042-B638-6CD88414FFD5}">
  <dimension ref="A1:J40"/>
  <sheetViews>
    <sheetView tabSelected="1" topLeftCell="A11" workbookViewId="0">
      <selection activeCell="J41" sqref="J41"/>
    </sheetView>
  </sheetViews>
  <sheetFormatPr baseColWidth="10" defaultColWidth="8.83203125" defaultRowHeight="15" x14ac:dyDescent="0.2"/>
  <cols>
    <col min="4" max="4" width="9.1640625" bestFit="1" customWidth="1"/>
    <col min="6" max="6" width="18.33203125" bestFit="1" customWidth="1"/>
    <col min="7" max="7" width="11.1640625" bestFit="1" customWidth="1"/>
    <col min="8" max="10" width="13.83203125" bestFit="1" customWidth="1"/>
  </cols>
  <sheetData>
    <row r="1" spans="1:10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11</v>
      </c>
      <c r="I1" s="1" t="s">
        <v>12</v>
      </c>
      <c r="J1" s="1" t="s">
        <v>13</v>
      </c>
    </row>
    <row r="2" spans="1:10" x14ac:dyDescent="0.2">
      <c r="A2">
        <v>1</v>
      </c>
      <c r="B2">
        <v>6</v>
      </c>
      <c r="C2">
        <v>15</v>
      </c>
      <c r="D2">
        <v>5</v>
      </c>
      <c r="E2" t="s">
        <v>5</v>
      </c>
      <c r="H2">
        <f>SQRT((B2- $B$13)^2 + (C2 - $C$13)^2 + (D2 - $D$13)^2)</f>
        <v>3.6055512754639891</v>
      </c>
      <c r="I2">
        <f>SQRT((B2- $B$14)^2 + (C2 - $C$14)^2 + (D2 - $D$14)^2)</f>
        <v>18.493242008906929</v>
      </c>
      <c r="J2">
        <f>SQRT((B2- $B$15)^2 + (C2 - $C$15)^2 + (D2 - $D$15)^2)</f>
        <v>4.1231056256176606</v>
      </c>
    </row>
    <row r="3" spans="1:10" x14ac:dyDescent="0.2">
      <c r="A3">
        <v>2</v>
      </c>
      <c r="B3">
        <v>1</v>
      </c>
      <c r="C3">
        <v>6</v>
      </c>
      <c r="D3">
        <v>9</v>
      </c>
      <c r="E3" t="s">
        <v>6</v>
      </c>
      <c r="H3">
        <f>SQRT((B3- $B$13)^2 + (C3 - $C$13)^2 + (D3 - $D$13)^2)</f>
        <v>13.379088160259652</v>
      </c>
      <c r="I3">
        <f t="shared" ref="I3:I7" si="0">SQRT((B3- $B$14)^2 + (C3 - $C$14)^2 + (D3 - $D$14)^2)</f>
        <v>12.083045973594572</v>
      </c>
      <c r="J3">
        <f t="shared" ref="J3:J7" si="1">SQRT((B3- $B$15)^2 + (C3 - $C$15)^2 + (D3 - $D$15)^2)</f>
        <v>8.6602540378443873</v>
      </c>
    </row>
    <row r="4" spans="1:10" x14ac:dyDescent="0.2">
      <c r="A4">
        <v>3</v>
      </c>
      <c r="B4">
        <v>7</v>
      </c>
      <c r="C4">
        <v>10</v>
      </c>
      <c r="D4">
        <v>4</v>
      </c>
      <c r="E4" t="s">
        <v>5</v>
      </c>
      <c r="H4">
        <f>SQRT((B4- $B$13)^2 + (C4 - $C$13)^2 + (D4 - $D$13)^2)</f>
        <v>5.4772255750516612</v>
      </c>
      <c r="I4">
        <f>SQRT((B4- $B$14)^2 + (C4 - $C$14)^2 + (D4 - $D$14)^2)</f>
        <v>16.15549442140351</v>
      </c>
      <c r="J4" s="2">
        <f t="shared" si="1"/>
        <v>1.4142135623730951</v>
      </c>
    </row>
    <row r="5" spans="1:10" x14ac:dyDescent="0.2">
      <c r="A5">
        <v>4</v>
      </c>
      <c r="B5">
        <v>7</v>
      </c>
      <c r="C5">
        <v>12</v>
      </c>
      <c r="D5">
        <v>3</v>
      </c>
      <c r="E5" t="s">
        <v>5</v>
      </c>
      <c r="H5" s="2">
        <f>SQRT((B5- $B$13)^2 + (C5 - $C$13)^2 + (D5 - $D$13)^2)</f>
        <v>3.3166247903553998</v>
      </c>
      <c r="I5">
        <f t="shared" si="0"/>
        <v>18.055470085267789</v>
      </c>
      <c r="J5">
        <f t="shared" si="1"/>
        <v>1.7320508075688772</v>
      </c>
    </row>
    <row r="6" spans="1:10" x14ac:dyDescent="0.2">
      <c r="A6">
        <v>5</v>
      </c>
      <c r="B6">
        <v>2</v>
      </c>
      <c r="C6">
        <v>2</v>
      </c>
      <c r="D6">
        <v>10</v>
      </c>
      <c r="E6" t="s">
        <v>6</v>
      </c>
      <c r="H6">
        <f t="shared" ref="H3:H7" si="2">SQRT((B6- $B$13)^2 + (C6 - $C$13)^2 + (D6 - $D$13)^2)</f>
        <v>16.401219466856727</v>
      </c>
      <c r="I6">
        <f t="shared" si="0"/>
        <v>10</v>
      </c>
      <c r="J6">
        <f t="shared" si="1"/>
        <v>11.532562594670797</v>
      </c>
    </row>
    <row r="7" spans="1:10" x14ac:dyDescent="0.2">
      <c r="A7">
        <v>6</v>
      </c>
      <c r="B7">
        <v>10</v>
      </c>
      <c r="C7">
        <v>2</v>
      </c>
      <c r="D7">
        <v>20</v>
      </c>
      <c r="E7" t="s">
        <v>6</v>
      </c>
      <c r="H7">
        <f t="shared" si="2"/>
        <v>22.293496809607955</v>
      </c>
      <c r="I7" s="2">
        <f t="shared" si="0"/>
        <v>2.8284271247461903</v>
      </c>
      <c r="J7">
        <f t="shared" si="1"/>
        <v>18.788294228055936</v>
      </c>
    </row>
    <row r="12" spans="1:10" ht="32" x14ac:dyDescent="0.2">
      <c r="A12" t="s">
        <v>7</v>
      </c>
      <c r="B12" s="1" t="s">
        <v>1</v>
      </c>
      <c r="C12" s="1" t="s">
        <v>2</v>
      </c>
      <c r="D12" s="1" t="s">
        <v>3</v>
      </c>
      <c r="E12" s="1" t="s">
        <v>4</v>
      </c>
    </row>
    <row r="13" spans="1:10" x14ac:dyDescent="0.2">
      <c r="A13" t="s">
        <v>8</v>
      </c>
      <c r="B13">
        <v>8</v>
      </c>
      <c r="C13">
        <v>15</v>
      </c>
      <c r="D13">
        <v>2</v>
      </c>
      <c r="E13" s="2" t="s">
        <v>5</v>
      </c>
    </row>
    <row r="14" spans="1:10" x14ac:dyDescent="0.2">
      <c r="A14" t="s">
        <v>9</v>
      </c>
      <c r="B14">
        <v>8</v>
      </c>
      <c r="C14">
        <v>2</v>
      </c>
      <c r="D14">
        <v>18</v>
      </c>
      <c r="E14" s="2" t="s">
        <v>14</v>
      </c>
    </row>
    <row r="15" spans="1:10" x14ac:dyDescent="0.2">
      <c r="A15" t="s">
        <v>10</v>
      </c>
      <c r="B15">
        <v>6</v>
      </c>
      <c r="C15">
        <v>11</v>
      </c>
      <c r="D15">
        <v>4</v>
      </c>
      <c r="E15" s="2" t="s">
        <v>5</v>
      </c>
    </row>
    <row r="24" spans="1:10" x14ac:dyDescent="0.2">
      <c r="A24" t="s">
        <v>0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23</v>
      </c>
      <c r="I24" t="s">
        <v>24</v>
      </c>
      <c r="J24" t="s">
        <v>25</v>
      </c>
    </row>
    <row r="25" spans="1:10" x14ac:dyDescent="0.2">
      <c r="A25">
        <v>1</v>
      </c>
      <c r="B25">
        <v>37.99</v>
      </c>
      <c r="C25">
        <v>41</v>
      </c>
      <c r="D25">
        <v>138</v>
      </c>
      <c r="E25">
        <f>-59.5 + (-0.15*C25) + (0.6 *D25)</f>
        <v>17.149999999999991</v>
      </c>
      <c r="F25">
        <f>B25-E25</f>
        <v>20.840000000000011</v>
      </c>
      <c r="G25">
        <f>(F25)^2</f>
        <v>434.30560000000042</v>
      </c>
      <c r="H25">
        <f>F25</f>
        <v>20.840000000000011</v>
      </c>
      <c r="I25">
        <f>F25*C25</f>
        <v>854.4400000000004</v>
      </c>
      <c r="J25">
        <f>F25*D25</f>
        <v>2875.9200000000014</v>
      </c>
    </row>
    <row r="26" spans="1:10" x14ac:dyDescent="0.2">
      <c r="A26">
        <v>2</v>
      </c>
      <c r="B26">
        <v>47.34</v>
      </c>
      <c r="C26">
        <v>42</v>
      </c>
      <c r="D26">
        <v>153</v>
      </c>
      <c r="E26">
        <f t="shared" ref="E26:E36" si="3">-59.5 + (-0.15*C26) + (0.6 *D26)</f>
        <v>26</v>
      </c>
      <c r="F26">
        <f t="shared" ref="F26:H36" si="4">B26-E26</f>
        <v>21.340000000000003</v>
      </c>
      <c r="G26">
        <f t="shared" ref="G26:G36" si="5">(F26)^2</f>
        <v>455.39560000000017</v>
      </c>
      <c r="H26">
        <f t="shared" ref="H26:H36" si="6">F26</f>
        <v>21.340000000000003</v>
      </c>
      <c r="I26">
        <f t="shared" ref="I26:I36" si="7">F26*C26</f>
        <v>896.2800000000002</v>
      </c>
      <c r="J26">
        <f t="shared" ref="J26:J37" si="8">F26*D26</f>
        <v>3265.0200000000004</v>
      </c>
    </row>
    <row r="27" spans="1:10" x14ac:dyDescent="0.2">
      <c r="A27">
        <v>3</v>
      </c>
      <c r="B27">
        <v>44.38</v>
      </c>
      <c r="C27">
        <v>37</v>
      </c>
      <c r="D27">
        <v>151</v>
      </c>
      <c r="E27">
        <f t="shared" si="3"/>
        <v>25.549999999999997</v>
      </c>
      <c r="F27">
        <f t="shared" si="4"/>
        <v>18.830000000000005</v>
      </c>
      <c r="G27">
        <f t="shared" si="5"/>
        <v>354.56890000000021</v>
      </c>
      <c r="H27">
        <f t="shared" si="6"/>
        <v>18.830000000000005</v>
      </c>
      <c r="I27">
        <f t="shared" si="7"/>
        <v>696.71000000000015</v>
      </c>
      <c r="J27">
        <f t="shared" si="8"/>
        <v>2843.3300000000008</v>
      </c>
    </row>
    <row r="28" spans="1:10" x14ac:dyDescent="0.2">
      <c r="A28">
        <v>4</v>
      </c>
      <c r="B28">
        <v>28.17</v>
      </c>
      <c r="C28">
        <v>46</v>
      </c>
      <c r="D28">
        <v>133</v>
      </c>
      <c r="E28">
        <f t="shared" si="3"/>
        <v>13.399999999999991</v>
      </c>
      <c r="F28">
        <f t="shared" si="4"/>
        <v>14.77000000000001</v>
      </c>
      <c r="G28">
        <f t="shared" si="5"/>
        <v>218.1529000000003</v>
      </c>
      <c r="H28">
        <f t="shared" si="6"/>
        <v>14.77000000000001</v>
      </c>
      <c r="I28">
        <f t="shared" si="7"/>
        <v>679.42000000000053</v>
      </c>
      <c r="J28">
        <f t="shared" si="8"/>
        <v>1964.4100000000014</v>
      </c>
    </row>
    <row r="29" spans="1:10" x14ac:dyDescent="0.2">
      <c r="A29">
        <v>5</v>
      </c>
      <c r="B29">
        <v>27.07</v>
      </c>
      <c r="C29">
        <v>48</v>
      </c>
      <c r="D29">
        <v>126</v>
      </c>
      <c r="E29">
        <f t="shared" si="3"/>
        <v>8.8999999999999915</v>
      </c>
      <c r="F29">
        <f t="shared" si="4"/>
        <v>18.170000000000009</v>
      </c>
      <c r="G29">
        <f t="shared" si="5"/>
        <v>330.14890000000031</v>
      </c>
      <c r="H29">
        <f t="shared" si="6"/>
        <v>18.170000000000009</v>
      </c>
      <c r="I29">
        <f t="shared" si="7"/>
        <v>872.16000000000042</v>
      </c>
      <c r="J29">
        <f t="shared" si="8"/>
        <v>2289.420000000001</v>
      </c>
    </row>
    <row r="30" spans="1:10" x14ac:dyDescent="0.2">
      <c r="A30">
        <v>6</v>
      </c>
      <c r="B30">
        <v>37.85</v>
      </c>
      <c r="C30">
        <v>44</v>
      </c>
      <c r="D30">
        <v>145</v>
      </c>
      <c r="E30">
        <f t="shared" si="3"/>
        <v>20.900000000000006</v>
      </c>
      <c r="F30">
        <f t="shared" si="4"/>
        <v>16.949999999999996</v>
      </c>
      <c r="G30">
        <f t="shared" si="5"/>
        <v>287.30249999999984</v>
      </c>
      <c r="H30">
        <f t="shared" si="6"/>
        <v>16.949999999999996</v>
      </c>
      <c r="I30">
        <f t="shared" si="7"/>
        <v>745.79999999999984</v>
      </c>
      <c r="J30">
        <f t="shared" si="8"/>
        <v>2457.7499999999995</v>
      </c>
    </row>
    <row r="31" spans="1:10" x14ac:dyDescent="0.2">
      <c r="A31">
        <v>7</v>
      </c>
      <c r="B31">
        <v>44.72</v>
      </c>
      <c r="C31">
        <v>43</v>
      </c>
      <c r="D31">
        <v>158</v>
      </c>
      <c r="E31">
        <f t="shared" si="3"/>
        <v>28.849999999999994</v>
      </c>
      <c r="F31">
        <f t="shared" si="4"/>
        <v>15.870000000000005</v>
      </c>
      <c r="G31">
        <f t="shared" si="5"/>
        <v>251.85690000000014</v>
      </c>
      <c r="H31">
        <f t="shared" si="6"/>
        <v>15.870000000000005</v>
      </c>
      <c r="I31">
        <f t="shared" si="7"/>
        <v>682.4100000000002</v>
      </c>
      <c r="J31">
        <f t="shared" si="8"/>
        <v>2507.4600000000009</v>
      </c>
    </row>
    <row r="32" spans="1:10" x14ac:dyDescent="0.2">
      <c r="A32">
        <v>8</v>
      </c>
      <c r="B32">
        <v>36.42</v>
      </c>
      <c r="C32">
        <v>46</v>
      </c>
      <c r="D32">
        <v>143</v>
      </c>
      <c r="E32">
        <f t="shared" si="3"/>
        <v>19.399999999999991</v>
      </c>
      <c r="F32">
        <f t="shared" si="4"/>
        <v>17.02000000000001</v>
      </c>
      <c r="G32">
        <f t="shared" si="5"/>
        <v>289.68040000000036</v>
      </c>
      <c r="H32">
        <f t="shared" si="6"/>
        <v>17.02000000000001</v>
      </c>
      <c r="I32">
        <f t="shared" si="7"/>
        <v>782.92000000000053</v>
      </c>
      <c r="J32">
        <f t="shared" si="8"/>
        <v>2433.8600000000015</v>
      </c>
    </row>
    <row r="33" spans="1:10" x14ac:dyDescent="0.2">
      <c r="A33">
        <v>9</v>
      </c>
      <c r="B33">
        <v>31.21</v>
      </c>
      <c r="C33">
        <v>37</v>
      </c>
      <c r="D33">
        <v>138</v>
      </c>
      <c r="E33">
        <f t="shared" si="3"/>
        <v>17.75</v>
      </c>
      <c r="F33">
        <f t="shared" si="4"/>
        <v>13.46</v>
      </c>
      <c r="G33">
        <f t="shared" si="5"/>
        <v>181.17160000000001</v>
      </c>
      <c r="H33">
        <f t="shared" si="6"/>
        <v>13.46</v>
      </c>
      <c r="I33">
        <f t="shared" si="7"/>
        <v>498.02000000000004</v>
      </c>
      <c r="J33">
        <f t="shared" si="8"/>
        <v>1857.48</v>
      </c>
    </row>
    <row r="34" spans="1:10" x14ac:dyDescent="0.2">
      <c r="A34">
        <v>10</v>
      </c>
      <c r="B34">
        <v>54.85</v>
      </c>
      <c r="C34">
        <v>38</v>
      </c>
      <c r="D34">
        <v>158</v>
      </c>
      <c r="E34">
        <f t="shared" si="3"/>
        <v>29.599999999999994</v>
      </c>
      <c r="F34">
        <f t="shared" si="4"/>
        <v>25.250000000000007</v>
      </c>
      <c r="G34">
        <f t="shared" si="5"/>
        <v>637.56250000000034</v>
      </c>
      <c r="H34">
        <f t="shared" si="6"/>
        <v>25.250000000000007</v>
      </c>
      <c r="I34">
        <f t="shared" si="7"/>
        <v>959.50000000000023</v>
      </c>
      <c r="J34">
        <f t="shared" si="8"/>
        <v>3989.5000000000009</v>
      </c>
    </row>
    <row r="35" spans="1:10" x14ac:dyDescent="0.2">
      <c r="A35">
        <v>11</v>
      </c>
      <c r="B35">
        <v>39.840000000000003</v>
      </c>
      <c r="C35">
        <v>43</v>
      </c>
      <c r="D35">
        <v>143</v>
      </c>
      <c r="E35">
        <f t="shared" si="3"/>
        <v>19.849999999999994</v>
      </c>
      <c r="F35">
        <f t="shared" si="4"/>
        <v>19.990000000000009</v>
      </c>
      <c r="G35">
        <f t="shared" si="5"/>
        <v>399.60010000000034</v>
      </c>
      <c r="H35">
        <f t="shared" si="6"/>
        <v>19.990000000000009</v>
      </c>
      <c r="I35">
        <f t="shared" si="7"/>
        <v>859.57000000000039</v>
      </c>
      <c r="J35">
        <f t="shared" si="8"/>
        <v>2858.5700000000015</v>
      </c>
    </row>
    <row r="36" spans="1:10" x14ac:dyDescent="0.2">
      <c r="A36">
        <v>12</v>
      </c>
      <c r="B36">
        <v>30.83</v>
      </c>
      <c r="C36">
        <v>43</v>
      </c>
      <c r="D36">
        <v>138</v>
      </c>
      <c r="E36">
        <f t="shared" si="3"/>
        <v>16.849999999999994</v>
      </c>
      <c r="F36">
        <f t="shared" si="4"/>
        <v>13.980000000000004</v>
      </c>
      <c r="G36">
        <f t="shared" si="5"/>
        <v>195.44040000000012</v>
      </c>
      <c r="H36">
        <f t="shared" si="6"/>
        <v>13.980000000000004</v>
      </c>
      <c r="I36">
        <f t="shared" si="7"/>
        <v>601.14000000000021</v>
      </c>
      <c r="J36">
        <f t="shared" si="8"/>
        <v>1929.2400000000005</v>
      </c>
    </row>
    <row r="37" spans="1:10" x14ac:dyDescent="0.2">
      <c r="F37" s="2" t="s">
        <v>21</v>
      </c>
      <c r="G37" s="2">
        <f>SUM(G25:G36)</f>
        <v>4035.1863000000026</v>
      </c>
      <c r="H37" s="2">
        <f>SUM(H25:H36)</f>
        <v>216.47000000000008</v>
      </c>
      <c r="I37" s="2">
        <f>SUM(I25:I36)</f>
        <v>9128.3700000000008</v>
      </c>
      <c r="J37" s="2">
        <f>SUM(J25:J36)</f>
        <v>31271.96000000001</v>
      </c>
    </row>
    <row r="39" spans="1:10" ht="32" x14ac:dyDescent="0.2">
      <c r="C39" s="1" t="s">
        <v>22</v>
      </c>
      <c r="D39">
        <v>1.9999999999999999E-6</v>
      </c>
    </row>
    <row r="40" spans="1:10" x14ac:dyDescent="0.2">
      <c r="F40" s="2" t="s">
        <v>26</v>
      </c>
      <c r="G40" s="2"/>
      <c r="H40" s="2">
        <f>-59.5-(D39*H37)</f>
        <v>-59.500432940000003</v>
      </c>
      <c r="I40" s="2">
        <f>-0.15 + (D39*I37)</f>
        <v>-0.13174326</v>
      </c>
      <c r="J40" s="2">
        <f>0.6+(D39*J37)</f>
        <v>0.66254391999999995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Brulato</dc:creator>
  <cp:lastModifiedBy>Jake Brulato</cp:lastModifiedBy>
  <dcterms:created xsi:type="dcterms:W3CDTF">2024-02-23T07:54:29Z</dcterms:created>
  <dcterms:modified xsi:type="dcterms:W3CDTF">2024-02-28T21:44:35Z</dcterms:modified>
</cp:coreProperties>
</file>