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4\Google Drive\UG Surveys\Community Surveys\"/>
    </mc:Choice>
  </mc:AlternateContent>
  <bookViews>
    <workbookView xWindow="0" yWindow="0" windowWidth="18345" windowHeight="6885"/>
  </bookViews>
  <sheets>
    <sheet name="survey" sheetId="2" r:id="rId1"/>
    <sheet name="choices" sheetId="3" r:id="rId2"/>
    <sheet name="settings" sheetId="4"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9" i="3" l="1"/>
  <c r="M9" i="3"/>
  <c r="L10" i="3"/>
  <c r="L11" i="3"/>
  <c r="M11" i="3"/>
  <c r="L12" i="3"/>
  <c r="L13" i="3"/>
  <c r="M13" i="3"/>
  <c r="L14" i="3"/>
  <c r="L15" i="3"/>
  <c r="L16" i="3"/>
  <c r="M16" i="3"/>
  <c r="L17" i="3"/>
  <c r="L18" i="3"/>
  <c r="L19" i="3"/>
  <c r="M19" i="3"/>
  <c r="L20" i="3"/>
  <c r="L21" i="3"/>
  <c r="L22" i="3"/>
  <c r="L23" i="3"/>
  <c r="L24" i="3"/>
  <c r="L25" i="3"/>
  <c r="L26" i="3"/>
  <c r="L27" i="3"/>
  <c r="L28" i="3"/>
  <c r="L29" i="3"/>
  <c r="L30" i="3"/>
  <c r="L31" i="3"/>
  <c r="L35" i="3"/>
  <c r="M35" i="3"/>
  <c r="L36" i="3"/>
  <c r="L37" i="3"/>
  <c r="M37" i="3"/>
  <c r="L38" i="3"/>
  <c r="L39" i="3"/>
  <c r="L40" i="3"/>
  <c r="L41" i="3"/>
  <c r="M41" i="3"/>
  <c r="L42" i="3"/>
  <c r="L43" i="3"/>
  <c r="L44" i="3"/>
  <c r="L45" i="3"/>
  <c r="L46" i="3"/>
  <c r="M46" i="3"/>
  <c r="L47" i="3"/>
  <c r="L48" i="3"/>
  <c r="L49" i="3"/>
  <c r="L50" i="3"/>
  <c r="L51" i="3"/>
  <c r="L52" i="3"/>
  <c r="L53" i="3"/>
  <c r="L54" i="3"/>
  <c r="L55" i="3"/>
  <c r="L56" i="3"/>
  <c r="L57" i="3"/>
  <c r="M57" i="3"/>
  <c r="L58" i="3"/>
  <c r="L59" i="3"/>
  <c r="L60" i="3"/>
  <c r="L61" i="3"/>
  <c r="M61" i="3"/>
  <c r="L62" i="3"/>
  <c r="L63" i="3"/>
  <c r="L64" i="3"/>
  <c r="L65" i="3"/>
  <c r="M65" i="3"/>
  <c r="L66" i="3"/>
  <c r="L67" i="3"/>
  <c r="L68" i="3"/>
  <c r="M68" i="3"/>
  <c r="L69" i="3"/>
  <c r="L70" i="3"/>
  <c r="M70" i="3"/>
  <c r="L71" i="3"/>
  <c r="L72" i="3"/>
  <c r="L73" i="3"/>
  <c r="L74" i="3"/>
  <c r="L75" i="3"/>
  <c r="L76" i="3"/>
  <c r="L77" i="3"/>
  <c r="L78" i="3"/>
  <c r="L79" i="3"/>
  <c r="L80" i="3"/>
  <c r="M80" i="3"/>
  <c r="L81" i="3"/>
  <c r="L82" i="3"/>
  <c r="L83" i="3"/>
  <c r="M83" i="3"/>
  <c r="L84" i="3"/>
  <c r="L85" i="3"/>
  <c r="L86" i="3"/>
  <c r="L87" i="3"/>
  <c r="L88" i="3"/>
  <c r="L89" i="3"/>
  <c r="L90" i="3"/>
  <c r="L91" i="3"/>
  <c r="L92" i="3"/>
  <c r="L93" i="3"/>
  <c r="L94" i="3"/>
  <c r="M94" i="3"/>
  <c r="L95" i="3"/>
  <c r="L96" i="3"/>
  <c r="L97" i="3"/>
  <c r="L98" i="3"/>
  <c r="L99" i="3"/>
  <c r="L100" i="3"/>
  <c r="M100" i="3"/>
  <c r="L101" i="3"/>
  <c r="L102" i="3"/>
  <c r="M102" i="3"/>
  <c r="L103" i="3"/>
  <c r="L104" i="3"/>
  <c r="L105" i="3"/>
  <c r="L106" i="3"/>
  <c r="L107" i="3"/>
  <c r="L108" i="3"/>
  <c r="M108" i="3"/>
  <c r="L109" i="3"/>
  <c r="L110" i="3"/>
  <c r="L111" i="3"/>
  <c r="M111" i="3"/>
  <c r="L112" i="3"/>
  <c r="L113" i="3"/>
  <c r="L114" i="3"/>
  <c r="L115" i="3"/>
  <c r="L116" i="3"/>
  <c r="L117" i="3"/>
  <c r="L118" i="3"/>
  <c r="L119" i="3"/>
  <c r="L120" i="3"/>
  <c r="L121" i="3"/>
  <c r="L122" i="3"/>
  <c r="L123" i="3"/>
  <c r="L124" i="3"/>
  <c r="L125" i="3"/>
  <c r="M125" i="3"/>
  <c r="L126" i="3"/>
  <c r="L127" i="3"/>
  <c r="L128" i="3"/>
  <c r="L129" i="3"/>
  <c r="M129" i="3"/>
  <c r="L130" i="3"/>
  <c r="L131" i="3"/>
  <c r="L132" i="3"/>
  <c r="L133" i="3"/>
  <c r="L134" i="3"/>
  <c r="L135" i="3"/>
  <c r="L136" i="3"/>
  <c r="L137" i="3"/>
  <c r="L138" i="3"/>
  <c r="M138" i="3"/>
  <c r="L139" i="3"/>
  <c r="L140" i="3"/>
  <c r="L141" i="3"/>
  <c r="L142" i="3"/>
  <c r="L143" i="3"/>
  <c r="L144" i="3"/>
  <c r="M144" i="3"/>
  <c r="L145" i="3"/>
  <c r="L146" i="3"/>
  <c r="L147" i="3"/>
  <c r="L148" i="3"/>
  <c r="L149" i="3"/>
  <c r="L150" i="3"/>
  <c r="L151" i="3"/>
  <c r="M151" i="3"/>
  <c r="L152" i="3"/>
  <c r="L153" i="3"/>
  <c r="L154" i="3"/>
  <c r="L155" i="3"/>
  <c r="L156" i="3"/>
  <c r="L157" i="3"/>
  <c r="M157" i="3"/>
  <c r="L158" i="3"/>
  <c r="L159" i="3"/>
  <c r="L160" i="3"/>
  <c r="L161" i="3"/>
  <c r="L162" i="3"/>
  <c r="L163" i="3"/>
  <c r="M163" i="3"/>
  <c r="L164" i="3"/>
  <c r="L165" i="3"/>
  <c r="L166" i="3"/>
  <c r="L167" i="3"/>
  <c r="L168" i="3"/>
  <c r="L169" i="3"/>
  <c r="L170" i="3"/>
  <c r="L171" i="3"/>
  <c r="L172" i="3"/>
  <c r="L173" i="3"/>
  <c r="L174" i="3"/>
  <c r="L175" i="3"/>
  <c r="L176" i="3"/>
  <c r="M176" i="3"/>
  <c r="L177" i="3"/>
  <c r="L178" i="3"/>
  <c r="L179" i="3"/>
  <c r="L180" i="3"/>
  <c r="L181" i="3"/>
  <c r="M181" i="3"/>
  <c r="L182" i="3"/>
  <c r="L183" i="3"/>
  <c r="L184" i="3"/>
  <c r="L185" i="3"/>
  <c r="L186" i="3"/>
  <c r="L187" i="3"/>
  <c r="L188" i="3"/>
  <c r="M188" i="3"/>
  <c r="L189" i="3"/>
  <c r="L190" i="3"/>
  <c r="L191" i="3"/>
  <c r="L192" i="3"/>
  <c r="L193" i="3"/>
  <c r="L194" i="3"/>
  <c r="L195" i="3"/>
  <c r="L196" i="3"/>
  <c r="L197" i="3"/>
  <c r="L198" i="3"/>
  <c r="M198" i="3"/>
  <c r="L199" i="3"/>
  <c r="L200" i="3"/>
  <c r="L201" i="3"/>
  <c r="L202" i="3"/>
  <c r="L203" i="3"/>
  <c r="M203" i="3"/>
  <c r="L204" i="3"/>
  <c r="L205" i="3"/>
  <c r="L206" i="3"/>
  <c r="L207" i="3"/>
  <c r="L208" i="3"/>
  <c r="M208" i="3"/>
  <c r="L209" i="3"/>
  <c r="L210" i="3"/>
  <c r="L211" i="3"/>
  <c r="L212" i="3"/>
  <c r="L213" i="3"/>
  <c r="L214" i="3"/>
  <c r="M214" i="3"/>
  <c r="L215" i="3"/>
  <c r="L216" i="3"/>
  <c r="L217" i="3"/>
  <c r="L218" i="3"/>
  <c r="L219" i="3"/>
  <c r="L220" i="3"/>
  <c r="M220" i="3"/>
  <c r="L221" i="3"/>
  <c r="L222" i="3"/>
  <c r="L223" i="3"/>
  <c r="L224" i="3"/>
  <c r="L225" i="3"/>
  <c r="L226" i="3"/>
  <c r="L227" i="3"/>
  <c r="M227" i="3"/>
  <c r="L228" i="3"/>
  <c r="L229" i="3"/>
  <c r="L230" i="3"/>
  <c r="L231" i="3"/>
  <c r="L232" i="3"/>
  <c r="L233" i="3"/>
  <c r="L234" i="3"/>
  <c r="M234" i="3"/>
  <c r="L235" i="3"/>
  <c r="L236" i="3"/>
  <c r="L237" i="3"/>
  <c r="L238" i="3"/>
  <c r="L239" i="3"/>
  <c r="L240" i="3"/>
  <c r="L241" i="3"/>
  <c r="M241" i="3"/>
  <c r="L242" i="3"/>
  <c r="L243" i="3"/>
  <c r="L244" i="3"/>
  <c r="L245" i="3"/>
  <c r="L246" i="3"/>
  <c r="M246" i="3"/>
  <c r="L247" i="3"/>
  <c r="L248" i="3"/>
  <c r="L249" i="3"/>
  <c r="L250" i="3"/>
  <c r="M250" i="3"/>
  <c r="L251" i="3"/>
  <c r="L252" i="3"/>
  <c r="L253" i="3"/>
  <c r="M253" i="3"/>
  <c r="L254" i="3"/>
  <c r="L255" i="3"/>
  <c r="L256" i="3"/>
  <c r="L257" i="3"/>
  <c r="M257" i="3"/>
  <c r="L258" i="3"/>
  <c r="L259" i="3"/>
  <c r="L260" i="3"/>
  <c r="L261" i="3"/>
  <c r="L262" i="3"/>
  <c r="L263" i="3"/>
  <c r="L264" i="3"/>
  <c r="L265" i="3"/>
  <c r="L266" i="3"/>
  <c r="L267" i="3"/>
  <c r="M267" i="3"/>
  <c r="L268" i="3"/>
  <c r="L269" i="3"/>
  <c r="L270" i="3"/>
  <c r="L271" i="3"/>
  <c r="L272" i="3"/>
  <c r="L273" i="3"/>
  <c r="L274" i="3"/>
  <c r="M274" i="3"/>
  <c r="L275" i="3"/>
  <c r="L276" i="3"/>
  <c r="L277" i="3"/>
  <c r="M277" i="3"/>
  <c r="L278" i="3"/>
  <c r="L279" i="3"/>
  <c r="L280" i="3"/>
  <c r="M280" i="3"/>
  <c r="L281" i="3"/>
  <c r="L282" i="3"/>
  <c r="L283" i="3"/>
  <c r="L284" i="3"/>
  <c r="M284" i="3"/>
  <c r="L285" i="3"/>
  <c r="L286" i="3"/>
  <c r="L287" i="3"/>
  <c r="L288" i="3"/>
  <c r="L289" i="3"/>
  <c r="L290" i="3"/>
  <c r="L291" i="3"/>
  <c r="M291" i="3"/>
  <c r="L292" i="3"/>
  <c r="L293" i="3"/>
  <c r="L294" i="3"/>
  <c r="L295" i="3"/>
  <c r="M295" i="3"/>
  <c r="L296" i="3"/>
  <c r="L297" i="3"/>
  <c r="L298" i="3"/>
  <c r="L299" i="3"/>
  <c r="M299" i="3"/>
  <c r="L300" i="3"/>
  <c r="L301" i="3"/>
  <c r="L302" i="3"/>
  <c r="L303" i="3"/>
  <c r="L304" i="3"/>
  <c r="M304" i="3"/>
  <c r="L305" i="3"/>
  <c r="L306" i="3"/>
  <c r="L307" i="3"/>
  <c r="M307" i="3"/>
  <c r="L308" i="3"/>
  <c r="L309" i="3"/>
  <c r="L310" i="3"/>
  <c r="L311" i="3"/>
  <c r="L312" i="3"/>
  <c r="L313" i="3"/>
  <c r="L314" i="3"/>
  <c r="M314" i="3"/>
  <c r="L315" i="3"/>
  <c r="L316" i="3"/>
  <c r="L317" i="3"/>
  <c r="L318" i="3"/>
  <c r="M318" i="3"/>
  <c r="L319" i="3"/>
  <c r="L320" i="3"/>
  <c r="L321" i="3"/>
  <c r="L322" i="3"/>
  <c r="M322" i="3"/>
  <c r="L323" i="3"/>
  <c r="L324" i="3"/>
  <c r="L325" i="3"/>
  <c r="L326" i="3"/>
  <c r="L327" i="3"/>
  <c r="L328" i="3"/>
  <c r="L329" i="3"/>
  <c r="L330" i="3"/>
  <c r="L331" i="3"/>
  <c r="M331" i="3"/>
  <c r="L332" i="3"/>
  <c r="L333" i="3"/>
  <c r="L334" i="3"/>
  <c r="M334" i="3"/>
  <c r="L335" i="3"/>
  <c r="L336" i="3"/>
  <c r="M336" i="3"/>
  <c r="L337" i="3"/>
  <c r="L338" i="3"/>
  <c r="M338" i="3"/>
  <c r="L339" i="3"/>
  <c r="L340" i="3"/>
  <c r="L341" i="3"/>
  <c r="M341" i="3"/>
  <c r="L342" i="3"/>
  <c r="L343" i="3"/>
  <c r="L344" i="3"/>
  <c r="M344" i="3"/>
  <c r="L345" i="3"/>
  <c r="L346" i="3"/>
  <c r="L347" i="3"/>
  <c r="M347" i="3"/>
  <c r="L348" i="3"/>
  <c r="M348" i="3"/>
  <c r="L349" i="3"/>
  <c r="M349" i="3"/>
  <c r="L350" i="3"/>
  <c r="M350" i="3"/>
  <c r="L351" i="3"/>
  <c r="M351" i="3"/>
  <c r="L352" i="3"/>
  <c r="M352" i="3"/>
  <c r="L353" i="3"/>
  <c r="M353" i="3"/>
  <c r="L354" i="3"/>
  <c r="M354" i="3"/>
  <c r="L355" i="3"/>
  <c r="M355" i="3"/>
  <c r="L356" i="3"/>
  <c r="M356" i="3"/>
  <c r="L357" i="3"/>
  <c r="M357" i="3"/>
  <c r="L358" i="3"/>
  <c r="M358" i="3"/>
  <c r="L359" i="3"/>
  <c r="M359" i="3"/>
  <c r="L360" i="3"/>
  <c r="M360" i="3"/>
  <c r="L361" i="3"/>
  <c r="M361" i="3"/>
  <c r="L362" i="3"/>
  <c r="M362" i="3"/>
  <c r="L363" i="3"/>
  <c r="M363" i="3"/>
  <c r="L364" i="3"/>
  <c r="M364" i="3"/>
  <c r="L365" i="3"/>
  <c r="M365" i="3"/>
  <c r="L366" i="3"/>
  <c r="M366" i="3"/>
  <c r="L367" i="3"/>
  <c r="M367" i="3"/>
  <c r="L368" i="3"/>
  <c r="M368" i="3"/>
  <c r="L369" i="3"/>
  <c r="M369" i="3"/>
  <c r="L370" i="3"/>
  <c r="M370" i="3"/>
  <c r="B8" i="2"/>
  <c r="B11" i="2"/>
  <c r="B52" i="2"/>
  <c r="B100" i="2"/>
  <c r="B127" i="2"/>
  <c r="B278" i="2"/>
  <c r="B307" i="2"/>
  <c r="B328" i="2"/>
  <c r="B352" i="2"/>
  <c r="B373" i="2"/>
</calcChain>
</file>

<file path=xl/sharedStrings.xml><?xml version="1.0" encoding="utf-8"?>
<sst xmlns="http://schemas.openxmlformats.org/spreadsheetml/2006/main" count="2929" uniqueCount="1732">
  <si>
    <t>${c109_resp_consent} = 1</t>
  </si>
  <si>
    <t>READ: Thank you very much for your time and patience.  I hope that in the future, you will use the chlorine dispenser to treat your drinking water to keep your water safe and prevent diarrheal diseases for you and your family.</t>
  </si>
  <si>
    <t/>
  </si>
  <si>
    <t>end group</t>
  </si>
  <si>
    <t>Surveyor Comments:</t>
  </si>
  <si>
    <t>c_fa8</t>
  </si>
  <si>
    <t>text</t>
  </si>
  <si>
    <t>${c806_fcr_reading} &gt; ${c803_tcr_reading}</t>
  </si>
  <si>
    <t>Please go back and repeat both tests.</t>
  </si>
  <si>
    <t>note8_6</t>
  </si>
  <si>
    <t>note</t>
  </si>
  <si>
    <t>${c805_fcr_sampl_color} != 3 and ${c805_fcr_sampl_color} != 4 and ${c806_fcr_reading} = 0</t>
  </si>
  <si>
    <t>You said that the water changed colors, but you have a zero reading for the color wheel. Please go back and correct this.</t>
  </si>
  <si>
    <t>note8_5</t>
  </si>
  <si>
    <t>${c805_fcr_sampl_color} = 3 and ${c806_fcr_reading} &gt; 0</t>
  </si>
  <si>
    <t>You said that the water was clear, but you have a non-zero reading for the color wheel. Please go back and correct this.</t>
  </si>
  <si>
    <t>note8_4</t>
  </si>
  <si>
    <t>yes</t>
  </si>
  <si>
    <t>What was the free chlorine reading on the color wheel?</t>
  </si>
  <si>
    <t>fcr_reading</t>
  </si>
  <si>
    <t>c806</t>
  </si>
  <si>
    <t>c806_fcr_reading</t>
  </si>
  <si>
    <t>decimal</t>
  </si>
  <si>
    <t>What color was the water in the sample using the color wheel?</t>
  </si>
  <si>
    <t>fcr_sampl_color</t>
  </si>
  <si>
    <t>c805</t>
  </si>
  <si>
    <t>c805_fcr_sampl_color</t>
  </si>
  <si>
    <t>select_one cltest</t>
  </si>
  <si>
    <t>${c804_fcr_test} = 1</t>
  </si>
  <si>
    <t>field-list</t>
  </si>
  <si>
    <t>FREE CHLORINE TEST:</t>
  </si>
  <si>
    <t>free2</t>
  </si>
  <si>
    <t>begin group</t>
  </si>
  <si>
    <t>${c804_fcr_test} = 0</t>
  </si>
  <si>
    <t>Why have you not tested for free chlorine?</t>
  </si>
  <si>
    <t>fcr_test_whynot</t>
  </si>
  <si>
    <t>c804a</t>
  </si>
  <si>
    <t>c804a_fcr_test_whynot</t>
  </si>
  <si>
    <t>${c803_tcr_reading} &gt; 0</t>
  </si>
  <si>
    <t>Have you tested the water sample for free chlorine?</t>
  </si>
  <si>
    <t>Please also test the water for free chlorine using the free chlorine 5mL sachet.</t>
  </si>
  <si>
    <t>fcr_test</t>
  </si>
  <si>
    <t>c804</t>
  </si>
  <si>
    <t>c804_fcr_test</t>
  </si>
  <si>
    <t>select_one yesno</t>
  </si>
  <si>
    <t>${c802_tcr_sampl_color} != 3 and ${c802_tcr_sampl_color} != 4 and ${c803_tcr_reading} = 0</t>
  </si>
  <si>
    <t>note8_3</t>
  </si>
  <si>
    <t>${c802_tcr_sampl_color} = 3 and ${c803_tcr_reading} &gt; 0</t>
  </si>
  <si>
    <t>note8_2</t>
  </si>
  <si>
    <t>What was the total chlorine reading on the color wheel?</t>
  </si>
  <si>
    <t>tcr_reading</t>
  </si>
  <si>
    <t>c803</t>
  </si>
  <si>
    <t>c803_tcr_reading</t>
  </si>
  <si>
    <t>tcr_sampl_color</t>
  </si>
  <si>
    <t>c802</t>
  </si>
  <si>
    <t>c802_tcr_sampl_color</t>
  </si>
  <si>
    <t>${c801_tcr_test} = 1</t>
  </si>
  <si>
    <t>TOTAL CHLORINE TEST:</t>
  </si>
  <si>
    <t>total2</t>
  </si>
  <si>
    <t>${c801_tcr_test} = 0</t>
  </si>
  <si>
    <t>Why have you not tested for total chlorine?</t>
  </si>
  <si>
    <t>tcr_test_whynot</t>
  </si>
  <si>
    <t>c801a</t>
  </si>
  <si>
    <t>c801a_tcr_test_whynot</t>
  </si>
  <si>
    <t>Have you tested the water sample for total chlorine?</t>
  </si>
  <si>
    <t>Please test the water for total chlorine using the total chlorine 5mL sachet.</t>
  </si>
  <si>
    <t>tcr_test</t>
  </si>
  <si>
    <t>c801</t>
  </si>
  <si>
    <t>c801_tcr_test</t>
  </si>
  <si>
    <t>Please explain to the respondent that you are testing to see if she has chlorine in her water.</t>
  </si>
  <si>
    <t>note8_1</t>
  </si>
  <si>
    <t>${c201_get_watr_dispsource} = 1 and (${c401a_giv_glass_watr_child}=1 or ${c401b_giv_glass_watr_normal}=1) and ${c109_resp_consent} = 1</t>
  </si>
  <si>
    <t>s8</t>
  </si>
  <si>
    <t>SECTION 8: TEST FOR CHLORINE</t>
  </si>
  <si>
    <t>S0SIi</t>
  </si>
  <si>
    <t>grp</t>
  </si>
  <si>
    <t>c_fa7</t>
  </si>
  <si>
    <t>${c707_Interview_translator} = 1</t>
  </si>
  <si>
    <t>FA: Who was the translator you used?</t>
  </si>
  <si>
    <t>interview_who_translate</t>
  </si>
  <si>
    <t>c708</t>
  </si>
  <si>
    <t>c708_interview_who_translate</t>
  </si>
  <si>
    <t>select_one translator</t>
  </si>
  <si>
    <t>${c706_interview_fa} = 0</t>
  </si>
  <si>
    <t>FA: Did you use a translator?</t>
  </si>
  <si>
    <t>Interview_translator</t>
  </si>
  <si>
    <t>c707</t>
  </si>
  <si>
    <t>c707_Interview_translator</t>
  </si>
  <si>
    <t>FA: Did you conduct the interview in the language selected?</t>
  </si>
  <si>
    <t>interview_fa</t>
  </si>
  <si>
    <t>c706</t>
  </si>
  <si>
    <t>c706_interview_fa</t>
  </si>
  <si>
    <t>FA: What language was the interview conducted in?</t>
  </si>
  <si>
    <t>interview_language</t>
  </si>
  <si>
    <t>c705</t>
  </si>
  <si>
    <t>c705_interview_language</t>
  </si>
  <si>
    <t>select_one language or_other</t>
  </si>
  <si>
    <t>${c704_know_ifempty}=1 or ${c704_know_ifempty}=8 or ${c704_know_ifempty}=-999</t>
  </si>
  <si>
    <t>EXPLAIN: If the dispenser is empty, you may ask the promoter/assistant promoter to refill the dispenser. The promoter should have stored refills, or will be able to arrange for the delivery of more refills.</t>
  </si>
  <si>
    <t>note7_2</t>
  </si>
  <si>
    <t>selected(${c704_know_ifempty}, '7')</t>
  </si>
  <si>
    <t>Which NGO?</t>
  </si>
  <si>
    <t>know_ifempty_ngo</t>
  </si>
  <si>
    <t>c704a</t>
  </si>
  <si>
    <t>c704a_know_ifempty_ngo</t>
  </si>
  <si>
    <t>ASK: What should you do if you find the dispenser empty?</t>
  </si>
  <si>
    <t>know_ifempty</t>
  </si>
  <si>
    <t>c704</t>
  </si>
  <si>
    <t>c704_know_ifempty</t>
  </si>
  <si>
    <t>select_multiple dispempty or_other</t>
  </si>
  <si>
    <t>minimal</t>
  </si>
  <si>
    <t>Step 3:</t>
  </si>
  <si>
    <t>know_step3</t>
  </si>
  <si>
    <t>c703c</t>
  </si>
  <si>
    <t>c703c_know_step3</t>
  </si>
  <si>
    <t>select_one dispsteps</t>
  </si>
  <si>
    <t>Step 2:</t>
  </si>
  <si>
    <t>know_step2</t>
  </si>
  <si>
    <t>c703b</t>
  </si>
  <si>
    <t>c703b_know_step2</t>
  </si>
  <si>
    <t>Step 1:</t>
  </si>
  <si>
    <t>know_step1</t>
  </si>
  <si>
    <t>c703a</t>
  </si>
  <si>
    <t>c703a_know_step1</t>
  </si>
  <si>
    <t>Please list the steps in the order the respondent mentions. If less than three steps, you may select "none" for steps 2 or 3.</t>
  </si>
  <si>
    <t xml:space="preserve">ASK: If you were telling a neighbor how to use a chlorine dispenser and she had never used one before, what steps would you tell her to teach her to use it?  </t>
  </si>
  <si>
    <t>note7_1</t>
  </si>
  <si>
    <t>dispsteps</t>
  </si>
  <si>
    <t>${c701b_chor_wait_howlong} = 1</t>
  </si>
  <si>
    <t>Minutes - please write 999 if the promoter does not know.</t>
  </si>
  <si>
    <t>ASK: How many minutes must you wait after the water is dosed with chlorine before it is safe to drink?</t>
  </si>
  <si>
    <t>know_wait</t>
  </si>
  <si>
    <t>c702</t>
  </si>
  <si>
    <t>c702_know_wait</t>
  </si>
  <si>
    <t>integer</t>
  </si>
  <si>
    <t>ASK: Do you need to wait after adding chlorine before your water is safe to drink?</t>
  </si>
  <si>
    <t>chor_wait_howlong</t>
  </si>
  <si>
    <t>c701b</t>
  </si>
  <si>
    <t>c701b_chor_wait_howlong</t>
  </si>
  <si>
    <t>ASK: How many turns of the valve are required to treat 20L of water with chlorine?</t>
  </si>
  <si>
    <t>know_turns</t>
  </si>
  <si>
    <t>c701</t>
  </si>
  <si>
    <t>c701_know_turns</t>
  </si>
  <si>
    <t>select_one dispdosing or_other</t>
  </si>
  <si>
    <t>${c201_get_watr_dispsource} = 1 and ${c109_resp_consent} = 1</t>
  </si>
  <si>
    <t>s7</t>
  </si>
  <si>
    <t>SECTION 7: RESPONDENT EDUCATION RETENTION</t>
  </si>
  <si>
    <t>S0SIj</t>
  </si>
  <si>
    <t>c_fa6</t>
  </si>
  <si>
    <t>${c607_prom_rate} = 3 or ${c607_prom_rate} = 4 or ${c607_prom_rate} = 5 or ${c607_prom_rate} = -999</t>
  </si>
  <si>
    <t>Please select all that the respondent mentions.</t>
  </si>
  <si>
    <t>ASK: Why don't you think the promoter is doing a good job?</t>
  </si>
  <si>
    <t>prom_whybad</t>
  </si>
  <si>
    <t>c608b</t>
  </si>
  <si>
    <t>c608b_prom_whybad</t>
  </si>
  <si>
    <t>select_multiple promwhybad or_other</t>
  </si>
  <si>
    <t>${c607_prom_rate} = 1 or ${c607_prom_rate} = 2 or ${c607_prom_rate} = 3 or ${c607_prom_rate} = -999</t>
  </si>
  <si>
    <t>ASK: Why do you think the promoter is doing a good job?</t>
  </si>
  <si>
    <t>prom_whygood</t>
  </si>
  <si>
    <t>c608a</t>
  </si>
  <si>
    <t>c608a_prom_whygood</t>
  </si>
  <si>
    <t>select_multiple promwhygood or_other</t>
  </si>
  <si>
    <t>${c605_prom_seen} != 1 and ${c605_prom_seen} != 5</t>
  </si>
  <si>
    <t>ASK: How would you rate the job that the promoter is doing at refilling the dispenser and promoting its use in the community?</t>
  </si>
  <si>
    <t>prom_rate</t>
  </si>
  <si>
    <t>c607</t>
  </si>
  <si>
    <t>c607_prom_rate</t>
  </si>
  <si>
    <t>select_one promgood</t>
  </si>
  <si>
    <t>ASK: How often in the past 30 days has the promoter told you about the dispenser?</t>
  </si>
  <si>
    <t>prom_talked</t>
  </si>
  <si>
    <t>c606</t>
  </si>
  <si>
    <t>c606_prom_talked</t>
  </si>
  <si>
    <t>select_one promtalked or_other</t>
  </si>
  <si>
    <t>ASK: How often in the past 30 days have you seen the promoter?</t>
  </si>
  <si>
    <t>prom_seen</t>
  </si>
  <si>
    <t>c605</t>
  </si>
  <si>
    <t>c605_prom_seen</t>
  </si>
  <si>
    <t>select_one promseen or_other</t>
  </si>
  <si>
    <t>${c604a_name_prom} = 0 or ${c604b_name_asprom} = 0</t>
  </si>
  <si>
    <t>NOTE: please tell the respondent the name(s) now.</t>
  </si>
  <si>
    <t>note6_3</t>
  </si>
  <si>
    <t>Ask them to say the name – is it correct?</t>
  </si>
  <si>
    <t>ASK: Can you tell me the name of the assistant promoter for your community?</t>
  </si>
  <si>
    <t>name_asprom</t>
  </si>
  <si>
    <t>c604b</t>
  </si>
  <si>
    <t>c604b_name_asprom</t>
  </si>
  <si>
    <t>ASK: Can you tell me the name of the promoter for your community?</t>
  </si>
  <si>
    <t>name_prom</t>
  </si>
  <si>
    <t>c604a</t>
  </si>
  <si>
    <t>c604a_name_prom</t>
  </si>
  <si>
    <t>selected(${c603_talk_abt_disp_who}, '10')</t>
  </si>
  <si>
    <t>talk_abt_disp_ngo</t>
  </si>
  <si>
    <t>c603a</t>
  </si>
  <si>
    <t>c603a_talk_abt_disp_ngo</t>
  </si>
  <si>
    <t>${c602_talk_abt_disp} = 1</t>
  </si>
  <si>
    <t>ASK: Who has talked with you about the dispenser from outside or within your community in the past 30 days?</t>
  </si>
  <si>
    <t>talk_abt_disp_who</t>
  </si>
  <si>
    <t>c603</t>
  </si>
  <si>
    <t>c603_talk_abt_disp_who</t>
  </si>
  <si>
    <t>select_multiple promorg or_other</t>
  </si>
  <si>
    <t>ASK: Has anyone talked with you about the dispenser from outside or within your community in the past 30 days?</t>
  </si>
  <si>
    <t>talk_abt_disp</t>
  </si>
  <si>
    <t>c602</t>
  </si>
  <si>
    <t>c602_talk_abt_disp</t>
  </si>
  <si>
    <t>select_one yesnodk</t>
  </si>
  <si>
    <t>Make sure the respondent is not talking about the VCS.</t>
  </si>
  <si>
    <t>ASK: Did you attend the community education meeting AFTER installation, when the promoter was selected?</t>
  </si>
  <si>
    <t>attend_cem</t>
  </si>
  <si>
    <t>c601b</t>
  </si>
  <si>
    <t>c601b_attend_cem</t>
  </si>
  <si>
    <t xml:space="preserve">${c011_prgrm}!='MPH1' and ${c011_prgrm}!='MPH2' and ${c011_prgrm}!='MOE' and ${c011_prgrm}!='OAF1' and ${c011_prgrm}!='OAF2' and ${c011_prgrm}!='BMC' and ${c011_prgrm}!='BCC' and ${c011_prgrm}!='LVN' and ${c011_prgrm}!='DVS' and ${c011_prgrm}!='JICA' and ${c011_prgrm}!='CFD' and ${c011_prgrm}!='PMI1'  and ${c011_prgrm}!='SND' and ${c011_prgrm}!='MWT' and ${c011_prgrm}!='MMC' and ${c011_prgrm}!='KBK1' and ${c011_prgrm}!='KBK2' </t>
  </si>
  <si>
    <t>Make sure the respondent is not talking about the CEM. If there was no VCS, leave this question blank.</t>
  </si>
  <si>
    <t>ASK: Did you attend the village-community sensitization meeting BEFORE installation?</t>
  </si>
  <si>
    <t>attend_vcs</t>
  </si>
  <si>
    <t>c601a</t>
  </si>
  <si>
    <t>c601a_attend_vcs</t>
  </si>
  <si>
    <t>education2</t>
  </si>
  <si>
    <t>Explain that there were two meetings where the community learned about the dispenser - a village community sensitization meeting BEFORE installation, and a community education meeting AFTER installation (when the promoter was elected).</t>
  </si>
  <si>
    <t>note6_2</t>
  </si>
  <si>
    <t xml:space="preserve">FA: Now, remind the respondent of the meeting(s) that happened when the dispenser was installed. </t>
  </si>
  <si>
    <t>note6_1</t>
  </si>
  <si>
    <t>EDUCATION:</t>
  </si>
  <si>
    <t>education</t>
  </si>
  <si>
    <t>s6</t>
  </si>
  <si>
    <t>SECTION 6: RESPONDENT RELATIONSHIP TO THE PROMOTER - CHLORINE DISPENSER</t>
  </si>
  <si>
    <t>S0SIh</t>
  </si>
  <si>
    <t>c_fa5</t>
  </si>
  <si>
    <t>${c517_charg_disp_use}=1</t>
  </si>
  <si>
    <t>ASK: Who asked you to pay for the chlorine dispenser?</t>
  </si>
  <si>
    <t>charg_disp_use_who</t>
  </si>
  <si>
    <t>c519</t>
  </si>
  <si>
    <t>c519_charg_disp_use_who</t>
  </si>
  <si>
    <t>select_one leadership or_other</t>
  </si>
  <si>
    <t>ASK: Have you ever been asked to pay to use the chlorine dispenser?</t>
  </si>
  <si>
    <t>charg_disp_use</t>
  </si>
  <si>
    <t>c517</t>
  </si>
  <si>
    <t>c517_charg_disp_use</t>
  </si>
  <si>
    <t>${c513_disp_empty_ever} = 1</t>
  </si>
  <si>
    <t>Please write 999 if the respondent does not know.</t>
  </si>
  <si>
    <t>ASK: The most recent time that it was empty (including now, if currently empty), how many days do you estimate it was empty for?</t>
  </si>
  <si>
    <t>disp_empty_last_days</t>
  </si>
  <si>
    <t>c515</t>
  </si>
  <si>
    <t>c515_disp_empty_last_days</t>
  </si>
  <si>
    <t>ASK: When was the last time the dispenser was empty?</t>
  </si>
  <si>
    <t>disp_empty_last_time</t>
  </si>
  <si>
    <t>c514</t>
  </si>
  <si>
    <t>c514_disp_empty_last_time</t>
  </si>
  <si>
    <t>select_one promfreq or_other</t>
  </si>
  <si>
    <t>Please ask the respondent and record respondent's answer even IF you know the dispenser is currently empty.</t>
  </si>
  <si>
    <t>ASK: Has the dispenser ever been empty?</t>
  </si>
  <si>
    <t>disp_empty_ever</t>
  </si>
  <si>
    <t>c513</t>
  </si>
  <si>
    <t>c513_disp_empty_ever</t>
  </si>
  <si>
    <t>${c507_cl_prim_use}!=1 and ${c507a_amt_cl_prim_use}!=1</t>
  </si>
  <si>
    <t>ASK: How much of your chlorinated water is used for ${c508_cl_sec_use}</t>
  </si>
  <si>
    <t>amnt_cl_sec_use</t>
  </si>
  <si>
    <t>c508a</t>
  </si>
  <si>
    <t>c508a_amnt_cl_sec_use</t>
  </si>
  <si>
    <t>select_one amnt_cl_prim_use</t>
  </si>
  <si>
    <t>ASK: What is your secondary use for chlorinated water?</t>
  </si>
  <si>
    <t>cl_sec_use</t>
  </si>
  <si>
    <t>c508</t>
  </si>
  <si>
    <t>c508_cl_sec_use</t>
  </si>
  <si>
    <t>select_one cl_prim_use or_other</t>
  </si>
  <si>
    <t>ASK: How much of your chlorinated water is used for ${c507_cl_prim_use}</t>
  </si>
  <si>
    <t>amt_cl_prim_use</t>
  </si>
  <si>
    <t>c507a</t>
  </si>
  <si>
    <t>c507a_amt_cl_prim_use</t>
  </si>
  <si>
    <t>ASK: What is your primary use for chlorinated water?</t>
  </si>
  <si>
    <t>cl_prim_use</t>
  </si>
  <si>
    <t>c507</t>
  </si>
  <si>
    <t>c507_cl_prim_use</t>
  </si>
  <si>
    <t>ASK: Do you trust treating your water using the dispenser?</t>
  </si>
  <si>
    <t>disp_trust</t>
  </si>
  <si>
    <t>c506</t>
  </si>
  <si>
    <t>c506_disp_trust</t>
  </si>
  <si>
    <t>Select all that the respondent mentions, including any mentioned in response to the previous question. If the respondent says "better health", ask them to explain in more detail.</t>
  </si>
  <si>
    <t>ASK: Do you know of any benefits for you, your family, or your community that are associated with using chlorine (dispenser or WaterGuard/Aquaguard) to treat water? Any others?</t>
  </si>
  <si>
    <t>disp_benefits</t>
  </si>
  <si>
    <t>c505</t>
  </si>
  <si>
    <t>c505_disp_benefits</t>
  </si>
  <si>
    <t>select_multiple clbenefit or_other</t>
  </si>
  <si>
    <t>${c501_used_disp_ever} = 0 or ${c502_used_disp_pastwk} = 0 or ${c503_used_disp_lasttime} = 0</t>
  </si>
  <si>
    <t>Select "do not trust" if respondent mentioned distrust in previous question.</t>
  </si>
  <si>
    <t>ASK: Why do you not treat your water at the dispenser?</t>
  </si>
  <si>
    <t>used_disp_whynot</t>
  </si>
  <si>
    <t>c504b</t>
  </si>
  <si>
    <t>c504b_used_disp_whynot</t>
  </si>
  <si>
    <t>select_multiple clwhynot or_other</t>
  </si>
  <si>
    <t>ASK: Why do you treat your water at the dispenser?</t>
  </si>
  <si>
    <t>used_disp_why</t>
  </si>
  <si>
    <t>c504a</t>
  </si>
  <si>
    <t>c504a_used_disp_why</t>
  </si>
  <si>
    <t>select_multiple clwhy or_other</t>
  </si>
  <si>
    <t>ASK: Did you chlorinate your drinking water with the chlorine dispenser the last time you visited the source to collect drinking water?</t>
  </si>
  <si>
    <t>used_disp_lasttime</t>
  </si>
  <si>
    <t>c503</t>
  </si>
  <si>
    <t>c503_used_disp_lasttime</t>
  </si>
  <si>
    <t>used_disp_pastwk</t>
  </si>
  <si>
    <t>c502</t>
  </si>
  <si>
    <t>c502_used_disp_pastwk</t>
  </si>
  <si>
    <t>ASK: Have you ever used the chlorine dispenser [blue machine] to chlorinate your drinking water?</t>
  </si>
  <si>
    <t>used_disp_ever</t>
  </si>
  <si>
    <t>c501</t>
  </si>
  <si>
    <t>c501_used_disp_ever</t>
  </si>
  <si>
    <t>s5</t>
  </si>
  <si>
    <t>SECTION 5: WATER TREATMENT WITH CHLORINE DISPENSER</t>
  </si>
  <si>
    <t>S0SIg</t>
  </si>
  <si>
    <t>c_fa4</t>
  </si>
  <si>
    <t>${c414_watr_safe} = 0</t>
  </si>
  <si>
    <t>ASK: How do you know that the water in this glass is not safe to drink?</t>
  </si>
  <si>
    <t>watr_safe_whynot</t>
  </si>
  <si>
    <t>c415b</t>
  </si>
  <si>
    <t>c415b_watr_safe_whynot</t>
  </si>
  <si>
    <t>select_multiple waternotsafe or_other</t>
  </si>
  <si>
    <t>${c414_watr_safe} = 1</t>
  </si>
  <si>
    <t>ASK: How do you know that the water in this glass is safe for a child to drink?</t>
  </si>
  <si>
    <t>watr_safe_why</t>
  </si>
  <si>
    <t>c415a</t>
  </si>
  <si>
    <t>c415a_watr_safe_why</t>
  </si>
  <si>
    <t>select_multiple watersafe or_other</t>
  </si>
  <si>
    <t>ASK: Do you believe that the water in this glass is safe for a child to drink?</t>
  </si>
  <si>
    <t>watr_safe</t>
  </si>
  <si>
    <t>c414</t>
  </si>
  <si>
    <t>c414_watr_safe</t>
  </si>
  <si>
    <t>${c413_watr_mix} = 1 and ${c408_cont_size} = 20</t>
  </si>
  <si>
    <t>EXPLAIN: If possible, you should avoid mixing treated and old or untreated water. Old or untreated water could contaminate fresh, clean drinking water.</t>
  </si>
  <si>
    <t>note4_1</t>
  </si>
  <si>
    <t>${c410_watr_treatd} = 1 or ${c410_watr_treatd} = -999</t>
  </si>
  <si>
    <t>ASK: Did you mix the water in this drinking water container with old or untreated water?</t>
  </si>
  <si>
    <t>watr_mix</t>
  </si>
  <si>
    <t>c413</t>
  </si>
  <si>
    <t>c413_watr_mix</t>
  </si>
  <si>
    <t>${c410_watr_treatd} = 1</t>
  </si>
  <si>
    <t>ASK: When did you last treat your water (does not include filtering)?</t>
  </si>
  <si>
    <t>watr_treatd_when</t>
  </si>
  <si>
    <t>c412</t>
  </si>
  <si>
    <t>c412_watr_treatd_when</t>
  </si>
  <si>
    <t>select_one watercollected</t>
  </si>
  <si>
    <t>selected(${c411_watr_treatd_how}, '4')</t>
  </si>
  <si>
    <t>Type of filter used:</t>
  </si>
  <si>
    <t>watr_treatd_filter_type</t>
  </si>
  <si>
    <t>c411a</t>
  </si>
  <si>
    <t>c411a_watr_treatd_filter_type</t>
  </si>
  <si>
    <t>select_one filtertype or_other</t>
  </si>
  <si>
    <t>Note: Do not read choices, and select all that respondent mentions. Ask "anything else" until respondent has mentioned all methods used. If respondent says WaterGuard/Aquaguard, ask whether they used a bottle at home to make sure they are not talking about the dispenser.</t>
  </si>
  <si>
    <t>ASK: What did you do to the water in this glass to make it safer to drink? Anything else?</t>
  </si>
  <si>
    <t>watr_treatd_how</t>
  </si>
  <si>
    <t>c411</t>
  </si>
  <si>
    <t>c411_watr_treatd_how</t>
  </si>
  <si>
    <t>select_multiple watertreatment or_other</t>
  </si>
  <si>
    <t>ASK: Did you do anything to the water in this glass to make it safer to drink?</t>
  </si>
  <si>
    <t>watr_treatd</t>
  </si>
  <si>
    <t>c410</t>
  </si>
  <si>
    <t>c410_watr_treatd</t>
  </si>
  <si>
    <t>ASK: How long ago did you collect the water in this glass?</t>
  </si>
  <si>
    <t>watr_collect_when</t>
  </si>
  <si>
    <t>c409</t>
  </si>
  <si>
    <t>c409_watr_collect_when</t>
  </si>
  <si>
    <t>ASK: What size jerrican did you use to collect the drinking water in this container?</t>
  </si>
  <si>
    <t>cont_size</t>
  </si>
  <si>
    <t>c408</t>
  </si>
  <si>
    <t>c408_cont_size</t>
  </si>
  <si>
    <t>select_one jerrican or_other</t>
  </si>
  <si>
    <t>${c407_watr_collect_by} = 2</t>
  </si>
  <si>
    <t>You entered an age over 18.</t>
  </si>
  <si>
    <t>.&lt;=18</t>
  </si>
  <si>
    <t>In years.</t>
  </si>
  <si>
    <t>ASK: What is the age of the child?</t>
  </si>
  <si>
    <t>watr_collect_age_chld</t>
  </si>
  <si>
    <t>c407a</t>
  </si>
  <si>
    <t>c407a_watr_collect_age_chld</t>
  </si>
  <si>
    <t>ASK: Who collected the water in this glass?</t>
  </si>
  <si>
    <t>watr_collect_by</t>
  </si>
  <si>
    <t>c407</t>
  </si>
  <si>
    <t>c407_watr_collect_by</t>
  </si>
  <si>
    <t>select_one watercollectby or_other</t>
  </si>
  <si>
    <t>ASK: Where did you collect the water in this glass?</t>
  </si>
  <si>
    <t>watr_source</t>
  </si>
  <si>
    <t>c406</t>
  </si>
  <si>
    <t>c406_watr_source</t>
  </si>
  <si>
    <t>select_one watersource or_other</t>
  </si>
  <si>
    <t>OBSERVE or ASK: What is the cover on the drinking water container?</t>
  </si>
  <si>
    <t>cont_cover</t>
  </si>
  <si>
    <t>c405</t>
  </si>
  <si>
    <t>c405_cont_cover</t>
  </si>
  <si>
    <t>select_one contcover or_other</t>
  </si>
  <si>
    <t>OBSERVE or ASK: How does the family access the water from the storage container?</t>
  </si>
  <si>
    <t>cont_dipper</t>
  </si>
  <si>
    <t>c404</t>
  </si>
  <si>
    <t>c404_cont_dipper</t>
  </si>
  <si>
    <t>select_one contdipper or_other</t>
  </si>
  <si>
    <t>OBSERVE or ASK: What type of water storage container is used to store the drinking water?</t>
  </si>
  <si>
    <t>cont_type</t>
  </si>
  <si>
    <t>c403</t>
  </si>
  <si>
    <t>c403_cont_type</t>
  </si>
  <si>
    <t>select_one cont or_other</t>
  </si>
  <si>
    <t>OBSERVE or ASK: Where does the respondent take the water from?</t>
  </si>
  <si>
    <t>watr_drawn</t>
  </si>
  <si>
    <t>c402</t>
  </si>
  <si>
    <t>c402_watr_drawn</t>
  </si>
  <si>
    <t>select_one waterdrawn or_other</t>
  </si>
  <si>
    <t>${c401a_giv_glass_watr_child}=1 or ${c401b_giv_glass_watr_normal}=1</t>
  </si>
  <si>
    <t>water</t>
  </si>
  <si>
    <t>${c401a_giv_glass_watr_child} = 0 or ${c401b_giv_glass_watr_normal} =0</t>
  </si>
  <si>
    <t>Reason Not:</t>
  </si>
  <si>
    <t>giv_glass_watr_whynot</t>
  </si>
  <si>
    <t>c401c</t>
  </si>
  <si>
    <t>c401c_giv_glass_watr_whynot</t>
  </si>
  <si>
    <t>${c401_giv_glass_watr}=0</t>
  </si>
  <si>
    <t>ASK: "Could you give me a glass of drinking water?"</t>
  </si>
  <si>
    <t>giv_glass_watr_normal</t>
  </si>
  <si>
    <t>c401b</t>
  </si>
  <si>
    <t>c401b_giv_glass_watr_normal</t>
  </si>
  <si>
    <t>${c401_giv_glass_watr}=1</t>
  </si>
  <si>
    <t>ASK: "Could you give me a glass of drinking water the way that you would prepare it for a child?"</t>
  </si>
  <si>
    <t>giv_glass_watr_child</t>
  </si>
  <si>
    <t>c401a</t>
  </si>
  <si>
    <t>c401a_giv_glass_watr_child</t>
  </si>
  <si>
    <t>ASK: "Do you prepare drinking water for a child any different than you prepare for yourself?"</t>
  </si>
  <si>
    <t>giv_glass_watr</t>
  </si>
  <si>
    <t>c401</t>
  </si>
  <si>
    <t>c401_giv_glass_watr</t>
  </si>
  <si>
    <t>s4</t>
  </si>
  <si>
    <t>SECTION 4: PRIOR AND CURRENT WATER TREATMENT</t>
  </si>
  <si>
    <t>S0SIf</t>
  </si>
  <si>
    <t>How many people under 18 live in this compound?</t>
  </si>
  <si>
    <t>under_18</t>
  </si>
  <si>
    <t>c1000</t>
  </si>
  <si>
    <t>c1000_under_18</t>
  </si>
  <si>
    <t>radio_2</t>
  </si>
  <si>
    <t>begin  group</t>
  </si>
  <si>
    <t>c_fa3</t>
  </si>
  <si>
    <t>In the past week?</t>
  </si>
  <si>
    <t>chld8_drhea_pastwk</t>
  </si>
  <si>
    <t>c315h</t>
  </si>
  <si>
    <t>c315h_chld8_drhea_pastwk</t>
  </si>
  <si>
    <t>select_one yesno5</t>
  </si>
  <si>
    <t>The day before yesterday?</t>
  </si>
  <si>
    <t>chld8_drhea_bfoystrday</t>
  </si>
  <si>
    <t>c314h</t>
  </si>
  <si>
    <t>c314h_chld8_drhea_bfoystrday</t>
  </si>
  <si>
    <t>Yesterday?</t>
  </si>
  <si>
    <t>chld8_drhea_ystrday</t>
  </si>
  <si>
    <t>c313h</t>
  </si>
  <si>
    <t>c313h_chld8_drhea_ystrday</t>
  </si>
  <si>
    <t>Today?</t>
  </si>
  <si>
    <t>chld8_drhea_today</t>
  </si>
  <si>
    <t>c312h</t>
  </si>
  <si>
    <t>c312h_chld8_drhea_today</t>
  </si>
  <si>
    <t>${c311h_chld8_drhea_past2wks}=1</t>
  </si>
  <si>
    <t>Did this child have diarrhea…</t>
  </si>
  <si>
    <t>diarh8</t>
  </si>
  <si>
    <t>Has this child had diarrhea in the past 2 weeks (past 14 days) including and up to today?</t>
  </si>
  <si>
    <t>chld8_drhea_past2wks</t>
  </si>
  <si>
    <t>c311h</t>
  </si>
  <si>
    <t>c311h_chld8_drhea_past2wks</t>
  </si>
  <si>
    <t>Is the child currently breastfeeding?</t>
  </si>
  <si>
    <t>chld8_brstfdg</t>
  </si>
  <si>
    <t>c310h</t>
  </si>
  <si>
    <t>c310h_chld8_brstfdg</t>
  </si>
  <si>
    <t>${c308h_chld8_age_months} &lt; 1</t>
  </si>
  <si>
    <t>You entered more than 4 weeks.</t>
  </si>
  <si>
    <t>.&lt;=4</t>
  </si>
  <si>
    <t>Age of child - weeks:</t>
  </si>
  <si>
    <t>chld8_age_wks</t>
  </si>
  <si>
    <t>c309h</t>
  </si>
  <si>
    <t>c309h_chld8_age_wks</t>
  </si>
  <si>
    <t>${c307h_chld8_age_yrs} &lt; 1</t>
  </si>
  <si>
    <t>You entered more than 12 months.</t>
  </si>
  <si>
    <t>.&lt;=12</t>
  </si>
  <si>
    <t>Age of child - months:</t>
  </si>
  <si>
    <t>chld8_age_months</t>
  </si>
  <si>
    <t>c308h</t>
  </si>
  <si>
    <t>c308h_chld8_age_months</t>
  </si>
  <si>
    <t>You entered an age greater than 5 years.</t>
  </si>
  <si>
    <t>.&lt;=5</t>
  </si>
  <si>
    <t>Age of child - years:</t>
  </si>
  <si>
    <t>chld8_age_yrs</t>
  </si>
  <si>
    <t>c307h</t>
  </si>
  <si>
    <t>c307h_chld8_age_yrs</t>
  </si>
  <si>
    <t>Gender:</t>
  </si>
  <si>
    <t>chld8_gender</t>
  </si>
  <si>
    <t>c306h</t>
  </si>
  <si>
    <t>c306h_chld8_gender</t>
  </si>
  <si>
    <t>select_one female</t>
  </si>
  <si>
    <t>ageyrs8</t>
  </si>
  <si>
    <t>${c305b_hhold_child} &gt; 7 and ${c305b_hhold_child} != 999</t>
  </si>
  <si>
    <t>EIGHTH CHILD:</t>
  </si>
  <si>
    <t>childh</t>
  </si>
  <si>
    <t>chld7_drhea_pastwk</t>
  </si>
  <si>
    <t>c315g</t>
  </si>
  <si>
    <t>c315g_chld7_drhea_pastwk</t>
  </si>
  <si>
    <t>chld7_drhea_bfoystrday</t>
  </si>
  <si>
    <t>c314g</t>
  </si>
  <si>
    <t>c314g_chld7_drhea_bfoystrday</t>
  </si>
  <si>
    <t>chld7_drhea_ystrday</t>
  </si>
  <si>
    <t>c313g</t>
  </si>
  <si>
    <t>c313g_chld7_drhea_ystrday</t>
  </si>
  <si>
    <t>chld7_drhea_today</t>
  </si>
  <si>
    <t>c312g</t>
  </si>
  <si>
    <t>c312g_chld7_drhea_today</t>
  </si>
  <si>
    <t>${c311g_chld7_drhea_past2wks}=1</t>
  </si>
  <si>
    <t>diarh7</t>
  </si>
  <si>
    <t>chld7_drhea_past2wks</t>
  </si>
  <si>
    <t>c311g</t>
  </si>
  <si>
    <t>c311g_chld7_drhea_past2wks</t>
  </si>
  <si>
    <t>chld7_brstfdg</t>
  </si>
  <si>
    <t>c310g</t>
  </si>
  <si>
    <t>c310g_chld7_brstfdg</t>
  </si>
  <si>
    <t>${c308g_chld7_age_months} &lt; 1</t>
  </si>
  <si>
    <t>chld7_age_wks</t>
  </si>
  <si>
    <t>c309g</t>
  </si>
  <si>
    <t>c309g_chld7_age_wks</t>
  </si>
  <si>
    <t>${c307g_chld7_age_yrs} &lt; 1</t>
  </si>
  <si>
    <t>chld7_age_months</t>
  </si>
  <si>
    <t>c308g</t>
  </si>
  <si>
    <t>c308g_chld7_age_months</t>
  </si>
  <si>
    <t>chld7_age_yrs</t>
  </si>
  <si>
    <t>c307g</t>
  </si>
  <si>
    <t>c307g_chld7_age_yrs</t>
  </si>
  <si>
    <t>chld7_gender</t>
  </si>
  <si>
    <t>c306g</t>
  </si>
  <si>
    <t>c306g_chld7_gender</t>
  </si>
  <si>
    <t>ageyrs7</t>
  </si>
  <si>
    <t>${c305b_hhold_child} &gt; 6 and ${c305b_hhold_child} != 999</t>
  </si>
  <si>
    <t>SEVENTH CHILD:</t>
  </si>
  <si>
    <t>childg</t>
  </si>
  <si>
    <t>chld6_drhea_pastwk</t>
  </si>
  <si>
    <t>c315f</t>
  </si>
  <si>
    <t>c315f_chld6_drhea_pastwk</t>
  </si>
  <si>
    <t>chld6_drhea_bfoystrday</t>
  </si>
  <si>
    <t>c314f</t>
  </si>
  <si>
    <t>c314f_chld6_drhea_bfoystrday</t>
  </si>
  <si>
    <t>chld6_drhea_ystrday</t>
  </si>
  <si>
    <t>c313f</t>
  </si>
  <si>
    <t>c313f_chld6_drhea_ystrday</t>
  </si>
  <si>
    <t>chld6_drhea_today</t>
  </si>
  <si>
    <t>c312f</t>
  </si>
  <si>
    <t>c312f_chld6_drhea_today</t>
  </si>
  <si>
    <t>${c311f_chld6_drhea_past2wks}=1</t>
  </si>
  <si>
    <t>diarh6</t>
  </si>
  <si>
    <t>chld6_drhea_past2wks</t>
  </si>
  <si>
    <t>c311f</t>
  </si>
  <si>
    <t>c311f_chld6_drhea_past2wks</t>
  </si>
  <si>
    <t>chld6_brstfdg</t>
  </si>
  <si>
    <t>c310f</t>
  </si>
  <si>
    <t>c310f_chld6_brstfdg</t>
  </si>
  <si>
    <t>${c308f_chld6_age_months} &lt; 1</t>
  </si>
  <si>
    <t>chld6_age_wks</t>
  </si>
  <si>
    <t>c309f</t>
  </si>
  <si>
    <t>c309f_chld6_age_wks</t>
  </si>
  <si>
    <t>${c307f_chld6_age_yrs} &lt; 1</t>
  </si>
  <si>
    <t>chld6_age_months</t>
  </si>
  <si>
    <t>c308f</t>
  </si>
  <si>
    <t>c308f_chld6_age_months</t>
  </si>
  <si>
    <t>chld6_age_yrs</t>
  </si>
  <si>
    <t>c307f</t>
  </si>
  <si>
    <t>c307f_chld6_age_yrs</t>
  </si>
  <si>
    <t>chld6_gender</t>
  </si>
  <si>
    <t>c306f</t>
  </si>
  <si>
    <t>c306f_chld6_gender</t>
  </si>
  <si>
    <t>ageyrs6</t>
  </si>
  <si>
    <t>${c305b_hhold_child} &gt; 5 and ${c305b_hhold_child} != 999</t>
  </si>
  <si>
    <t>SIXTH CHILD:</t>
  </si>
  <si>
    <t>childf</t>
  </si>
  <si>
    <t>chld5_drhea_pastwk</t>
  </si>
  <si>
    <t>c315e</t>
  </si>
  <si>
    <t>c315e_chld5_drhea_pastwk</t>
  </si>
  <si>
    <t>chld5_drhea_bfoystrday</t>
  </si>
  <si>
    <t>c314e</t>
  </si>
  <si>
    <t>c314e_chld5_drhea_bfoystrday</t>
  </si>
  <si>
    <t>chld5_drhea_ystrday</t>
  </si>
  <si>
    <t>c313e</t>
  </si>
  <si>
    <t>c313e_chld5_drhea_ystrday</t>
  </si>
  <si>
    <t>chld5_drhea_today</t>
  </si>
  <si>
    <t>c312e</t>
  </si>
  <si>
    <t>c312e_chld5_drhea_today</t>
  </si>
  <si>
    <t>${c311e_chld5_drhea_past2wks}=1</t>
  </si>
  <si>
    <t>diarh5</t>
  </si>
  <si>
    <t>chld5_drhea_past2wks</t>
  </si>
  <si>
    <t>c311e</t>
  </si>
  <si>
    <t>c311e_chld5_drhea_past2wks</t>
  </si>
  <si>
    <t>chld5_brstfdg</t>
  </si>
  <si>
    <t>c310e</t>
  </si>
  <si>
    <t>c310e_chld5_brstfdg</t>
  </si>
  <si>
    <t>${c308e_chld5_age_months} &lt; 1</t>
  </si>
  <si>
    <t>chld5_age_wks</t>
  </si>
  <si>
    <t>c309e</t>
  </si>
  <si>
    <t>c309e_chld5_age_wks</t>
  </si>
  <si>
    <t>${c307e_chld5_age_yrs} &lt; 1</t>
  </si>
  <si>
    <t>chld5_age_months</t>
  </si>
  <si>
    <t>c308e</t>
  </si>
  <si>
    <t>c308e_chld5_age_months</t>
  </si>
  <si>
    <t>chld5_age_yrs</t>
  </si>
  <si>
    <t>c307e</t>
  </si>
  <si>
    <t>c307e_chld5_age_yrs</t>
  </si>
  <si>
    <t>chld5_gender</t>
  </si>
  <si>
    <t>c306e</t>
  </si>
  <si>
    <t>c306e_chld5_gender</t>
  </si>
  <si>
    <t>ageyrs5</t>
  </si>
  <si>
    <t>${c305b_hhold_child} &gt; 4 and ${c305b_hhold_child} != 999</t>
  </si>
  <si>
    <t>FIFTH CHILD:</t>
  </si>
  <si>
    <t>childe</t>
  </si>
  <si>
    <t>chld4_drhea_pastwk</t>
  </si>
  <si>
    <t>c315d</t>
  </si>
  <si>
    <t>c315d_chld4_drhea_pastwk</t>
  </si>
  <si>
    <t>chld4_drhea_bfoystrday</t>
  </si>
  <si>
    <t>c314d</t>
  </si>
  <si>
    <t>c314d_chld4_drhea_bfoystrday</t>
  </si>
  <si>
    <t>chld4_drhea_ystrday</t>
  </si>
  <si>
    <t>c313d</t>
  </si>
  <si>
    <t>c313d_chld4_drhea_ystrday</t>
  </si>
  <si>
    <t>chld4_drhea_today</t>
  </si>
  <si>
    <t>c312d</t>
  </si>
  <si>
    <t>c312d_chld4_drhea_today</t>
  </si>
  <si>
    <t>${c311d_chld4_drhea_past2wks}=1</t>
  </si>
  <si>
    <t>diarh4</t>
  </si>
  <si>
    <t>chld4_drhea_past2wks</t>
  </si>
  <si>
    <t>c311d</t>
  </si>
  <si>
    <t>c311d_chld4_drhea_past2wks</t>
  </si>
  <si>
    <t>chld4_brstfdg</t>
  </si>
  <si>
    <t>c310d</t>
  </si>
  <si>
    <t>c310d_chld4_brstfdg</t>
  </si>
  <si>
    <t>${c308d_chld4_age_months} &lt; 1</t>
  </si>
  <si>
    <t>chld4_age_wks</t>
  </si>
  <si>
    <t>c309d</t>
  </si>
  <si>
    <t>c309d_chld4_age_wks</t>
  </si>
  <si>
    <t>${c307d_chld4_age_yrs} &lt; 1</t>
  </si>
  <si>
    <t>chld4_age_months</t>
  </si>
  <si>
    <t>c308d</t>
  </si>
  <si>
    <t>c308d_chld4_age_months</t>
  </si>
  <si>
    <t>chld4_age_yrs</t>
  </si>
  <si>
    <t>c307d</t>
  </si>
  <si>
    <t>c307d_chld4_age_yrs</t>
  </si>
  <si>
    <t>chld4_gender</t>
  </si>
  <si>
    <t>c306d</t>
  </si>
  <si>
    <t>c306d_chld4_gender</t>
  </si>
  <si>
    <t>ageyrs4</t>
  </si>
  <si>
    <t>${c305b_hhold_child} &gt; 3 and ${c305b_hhold_child} != 999</t>
  </si>
  <si>
    <t>FOURTH CHILD:</t>
  </si>
  <si>
    <t>childd</t>
  </si>
  <si>
    <t>chld3_drhea_pastwk</t>
  </si>
  <si>
    <t>c315c</t>
  </si>
  <si>
    <t>c315c_chld3_drhea_pastwk</t>
  </si>
  <si>
    <t>chld3_drhea_bfoystrday</t>
  </si>
  <si>
    <t>c314c</t>
  </si>
  <si>
    <t>c314c_chld3_drhea_bfoystrday</t>
  </si>
  <si>
    <t>chld3_drhea_ystrday</t>
  </si>
  <si>
    <t>c313c</t>
  </si>
  <si>
    <t>c313c_chld3_drhea_ystrday</t>
  </si>
  <si>
    <t>chld3_drhea_today</t>
  </si>
  <si>
    <t>c312c</t>
  </si>
  <si>
    <t>c312c_chld3_drhea_today</t>
  </si>
  <si>
    <t>${c311c_chld3_drhea_past2wks}=1</t>
  </si>
  <si>
    <t>diarh3</t>
  </si>
  <si>
    <t>chld3_drhea_past2wks</t>
  </si>
  <si>
    <t>c311c</t>
  </si>
  <si>
    <t>c311c_chld3_drhea_past2wks</t>
  </si>
  <si>
    <t>chld3_brstfdg</t>
  </si>
  <si>
    <t>c310c</t>
  </si>
  <si>
    <t>c310c_chld3_brstfdg</t>
  </si>
  <si>
    <t>${c308c_chld3_age_months} &lt; 1</t>
  </si>
  <si>
    <t>chld3_age_wks</t>
  </si>
  <si>
    <t>c309c</t>
  </si>
  <si>
    <t>c309c_chld3_age_wks</t>
  </si>
  <si>
    <t>${c307c_chld3_age_yrs} &lt; 1</t>
  </si>
  <si>
    <t>chld3_age_months</t>
  </si>
  <si>
    <t>c308c</t>
  </si>
  <si>
    <t>c308c_chld3_age_months</t>
  </si>
  <si>
    <t>chld3_age_yrs</t>
  </si>
  <si>
    <t>c307c</t>
  </si>
  <si>
    <t>c307c_chld3_age_yrs</t>
  </si>
  <si>
    <t>chld3_gender</t>
  </si>
  <si>
    <t>c306c</t>
  </si>
  <si>
    <t>c306c_chld3_gender</t>
  </si>
  <si>
    <t>ageyrs3</t>
  </si>
  <si>
    <t>${c305b_hhold_child} &gt; 2 and ${c305b_hhold_child} != 999</t>
  </si>
  <si>
    <t>THIRD CHILD:</t>
  </si>
  <si>
    <t>childc</t>
  </si>
  <si>
    <t>chld2_drhea_pastwk</t>
  </si>
  <si>
    <t>c315b</t>
  </si>
  <si>
    <t>c315b_chld2_drhea_pastwk</t>
  </si>
  <si>
    <t>chld2_drhea_bfoystrday</t>
  </si>
  <si>
    <t>c314b</t>
  </si>
  <si>
    <t>c314b_chld2_drhea_bfoystrday</t>
  </si>
  <si>
    <t>chld2_drhea_ystrday</t>
  </si>
  <si>
    <t>c313b</t>
  </si>
  <si>
    <t>c313b_chld2_drhea_ystrday</t>
  </si>
  <si>
    <t>chld2_drhea_today</t>
  </si>
  <si>
    <t>c312b</t>
  </si>
  <si>
    <t>c312b_chld2_drhea_today</t>
  </si>
  <si>
    <t>${c311b_chld2_drhea_past2wks}=1</t>
  </si>
  <si>
    <t>diarh2</t>
  </si>
  <si>
    <t>chld2_drhea_past2wks</t>
  </si>
  <si>
    <t>c311b</t>
  </si>
  <si>
    <t>c311b_chld2_drhea_past2wks</t>
  </si>
  <si>
    <t>chld2_brstfdg</t>
  </si>
  <si>
    <t>c310b</t>
  </si>
  <si>
    <t>c310b_chld2_brstfdg</t>
  </si>
  <si>
    <t>${c308b_chld2_age_months} &lt; 1</t>
  </si>
  <si>
    <t>chld2_age_wks</t>
  </si>
  <si>
    <t>c309b</t>
  </si>
  <si>
    <t>c309b_chld2_age_wks</t>
  </si>
  <si>
    <t>${c307b_chld2_age_yrs} &lt; 1</t>
  </si>
  <si>
    <t>chld2_age_months</t>
  </si>
  <si>
    <t>c308b</t>
  </si>
  <si>
    <t>c308b_chld2_age_months</t>
  </si>
  <si>
    <t>chld2_age_yrs</t>
  </si>
  <si>
    <t>c307b</t>
  </si>
  <si>
    <t>c307b_chld2_age_yrs</t>
  </si>
  <si>
    <t>chld2_gender</t>
  </si>
  <si>
    <t>c306b</t>
  </si>
  <si>
    <t>c306b_chld2_gender</t>
  </si>
  <si>
    <t>ageyrs2</t>
  </si>
  <si>
    <t>${c305b_hhold_child} &gt; 1 and ${c305b_hhold_child} != 999</t>
  </si>
  <si>
    <t>SECOND CHILD:</t>
  </si>
  <si>
    <t>childb</t>
  </si>
  <si>
    <t>If child had diarrhea today, yesterday, or day before yesterday, please select "yes" for past week.</t>
  </si>
  <si>
    <t>chld1_drhea_pastwk</t>
  </si>
  <si>
    <t>c315a</t>
  </si>
  <si>
    <t>c315a_chld1_drhea_pastwk</t>
  </si>
  <si>
    <t>chld1_drhea_bfoystrday</t>
  </si>
  <si>
    <t>c314a</t>
  </si>
  <si>
    <t>c314a_chld1_drhea_bfoystrday</t>
  </si>
  <si>
    <t>chld1_drhea_ystrday</t>
  </si>
  <si>
    <t>c313a</t>
  </si>
  <si>
    <t>c313a_chld1_drhea_ystrday</t>
  </si>
  <si>
    <t>chld1_drhea_today</t>
  </si>
  <si>
    <t>c312a</t>
  </si>
  <si>
    <t>c312a_chld1_drhea_today</t>
  </si>
  <si>
    <t>${c311a_chld1_drhea_past2wks}=1</t>
  </si>
  <si>
    <t>diarh1</t>
  </si>
  <si>
    <t>chld1_drhea_past2wks</t>
  </si>
  <si>
    <t>c311a</t>
  </si>
  <si>
    <t>c311a_chld1_drhea_past2wks</t>
  </si>
  <si>
    <t>chld1_brstfdg</t>
  </si>
  <si>
    <t>c310a</t>
  </si>
  <si>
    <t>c310a_chld1_brstfdg</t>
  </si>
  <si>
    <t>${c308a_chld1_age_months} &lt; 1</t>
  </si>
  <si>
    <t>chld1_age_wks</t>
  </si>
  <si>
    <t>c309a</t>
  </si>
  <si>
    <t>c309a_chld1_age_wks</t>
  </si>
  <si>
    <t>${c307a_chld1_age_yrs} &lt; 1</t>
  </si>
  <si>
    <t>chld1_age_months</t>
  </si>
  <si>
    <t>c308a</t>
  </si>
  <si>
    <t>c308a_chld1_age_months</t>
  </si>
  <si>
    <t>chld1_age_yrs</t>
  </si>
  <si>
    <t>c307a</t>
  </si>
  <si>
    <t>c307a_chld1_age_yrs</t>
  </si>
  <si>
    <t>chld1_gender</t>
  </si>
  <si>
    <t>c306a</t>
  </si>
  <si>
    <t>c306a_chld1_gender</t>
  </si>
  <si>
    <t>ageyrs1</t>
  </si>
  <si>
    <t>${c305b_hhold_child} &gt; 0 and ${c305b_hhold_child} != 999</t>
  </si>
  <si>
    <t>FIRST CHILD:</t>
  </si>
  <si>
    <t>childa</t>
  </si>
  <si>
    <t>Must be less than # people in household.</t>
  </si>
  <si>
    <t>.&lt;=${c302b_hhold_ppl}</t>
  </si>
  <si>
    <t>How many children under 5 live in this HOUSEHOLD?</t>
  </si>
  <si>
    <t>hhold_child</t>
  </si>
  <si>
    <t>c305b</t>
  </si>
  <si>
    <t>c305b_hhold_child</t>
  </si>
  <si>
    <t>Must be less than # people in compound.</t>
  </si>
  <si>
    <t>.&lt;=${c302a_cmpd_ppl}</t>
  </si>
  <si>
    <t>How many children under 5 live in this compound?</t>
  </si>
  <si>
    <t>cmpd_child</t>
  </si>
  <si>
    <t>c305a</t>
  </si>
  <si>
    <t>c305a_cmpd_child</t>
  </si>
  <si>
    <t>CHILDREN:</t>
  </si>
  <si>
    <t>u5</t>
  </si>
  <si>
    <t>How many females of all ages live in this HOUSEHOLD?</t>
  </si>
  <si>
    <t>hhold_female</t>
  </si>
  <si>
    <t>c304b</t>
  </si>
  <si>
    <t>c304b_hhold_female</t>
  </si>
  <si>
    <t>How many females of all ages live in this compound?</t>
  </si>
  <si>
    <t>cmpd_female</t>
  </si>
  <si>
    <t>c304a</t>
  </si>
  <si>
    <t>c304a_cmpd_female</t>
  </si>
  <si>
    <t>WOMEN:</t>
  </si>
  <si>
    <t>women</t>
  </si>
  <si>
    <t>How many males of all ages live in this HOUSEHOLD?</t>
  </si>
  <si>
    <t>hhold_male</t>
  </si>
  <si>
    <t>c303b</t>
  </si>
  <si>
    <t>c303b_hhold_male</t>
  </si>
  <si>
    <t>How many males of all ages live in this compound?</t>
  </si>
  <si>
    <t>cmpd_male</t>
  </si>
  <si>
    <t>c303a</t>
  </si>
  <si>
    <t>c303a_cmpd_male</t>
  </si>
  <si>
    <t>MEN:</t>
  </si>
  <si>
    <t>men</t>
  </si>
  <si>
    <t>How many people of all ages live in this HOUSEHOLD?</t>
  </si>
  <si>
    <t>hhold_ppl</t>
  </si>
  <si>
    <t>c302b</t>
  </si>
  <si>
    <t>c302b_hhold_ppl</t>
  </si>
  <si>
    <t>How many people of all ages live in this compound?</t>
  </si>
  <si>
    <t>cmpd_ppl</t>
  </si>
  <si>
    <t>c302a</t>
  </si>
  <si>
    <t>c302a_cmpd_ppl</t>
  </si>
  <si>
    <t>How many households are in this compound?</t>
  </si>
  <si>
    <t>cmpd_hhold</t>
  </si>
  <si>
    <t>c301</t>
  </si>
  <si>
    <t>c301_cmpd_hhold</t>
  </si>
  <si>
    <t xml:space="preserve">${c201_get_watr_dispsource} = 1 and ${c109_resp_consent} = 1 </t>
  </si>
  <si>
    <t>s3</t>
  </si>
  <si>
    <t>SECTION 3: DEMOGRAPHIC AND HEALTH INFORMATION</t>
  </si>
  <si>
    <t>S0SIe</t>
  </si>
  <si>
    <t>c_fa2</t>
  </si>
  <si>
    <t>Cattle:</t>
  </si>
  <si>
    <t>boma_cattle</t>
  </si>
  <si>
    <t>c209d</t>
  </si>
  <si>
    <t>c209d_boma_cattle</t>
  </si>
  <si>
    <t>Sheep and Goats:</t>
  </si>
  <si>
    <t>boma_sheep_goats</t>
  </si>
  <si>
    <t>c209c</t>
  </si>
  <si>
    <t>c209c_boma_sheep_goats</t>
  </si>
  <si>
    <t>Radios:</t>
  </si>
  <si>
    <t>boma_radios</t>
  </si>
  <si>
    <t>c209b</t>
  </si>
  <si>
    <t>c209b_boma_radios</t>
  </si>
  <si>
    <t>Mobiles:</t>
  </si>
  <si>
    <t>boma_mobiles</t>
  </si>
  <si>
    <t>c209a</t>
  </si>
  <si>
    <t>c209a_boma_mobiles</t>
  </si>
  <si>
    <t>ASK: How many of each of the following does your compound own?</t>
  </si>
  <si>
    <t>note2_1</t>
  </si>
  <si>
    <t>assets</t>
  </si>
  <si>
    <t>Choose only one answer.</t>
  </si>
  <si>
    <t>OBSERVE: Material of respondent's roof.</t>
  </si>
  <si>
    <t>boma_roof</t>
  </si>
  <si>
    <t>c208c</t>
  </si>
  <si>
    <t>c208c_boma_roof</t>
  </si>
  <si>
    <t>select_one bomaroof or_other</t>
  </si>
  <si>
    <t>OBSERVE: Material of respondent's floor.</t>
  </si>
  <si>
    <t>boma_floor</t>
  </si>
  <si>
    <t>c208b</t>
  </si>
  <si>
    <t>c208b_boma_floor</t>
  </si>
  <si>
    <t>select_one bomafloor or_other</t>
  </si>
  <si>
    <t>OBSERVE: Material of respondent's walls.</t>
  </si>
  <si>
    <t>boma_walls</t>
  </si>
  <si>
    <t>c208a</t>
  </si>
  <si>
    <t>c208a_boma_walls</t>
  </si>
  <si>
    <t>select_one bomawalls or_other</t>
  </si>
  <si>
    <t>wealth</t>
  </si>
  <si>
    <t>Please ask selected community members about their radio listening habits</t>
  </si>
  <si>
    <t>note_radio</t>
  </si>
  <si>
    <t>${c207_pri_source_info} = 9</t>
  </si>
  <si>
    <t>pri_source_info_ngo</t>
  </si>
  <si>
    <t>c207a</t>
  </si>
  <si>
    <t>c207a_pri_source_info_ngo</t>
  </si>
  <si>
    <t>What is your primary source of information about water treatment and safe water practices?</t>
  </si>
  <si>
    <t>pri_source_info</t>
  </si>
  <si>
    <t>c207</t>
  </si>
  <si>
    <t>c207_pri_source_info</t>
  </si>
  <si>
    <t>select_one infosource or_other</t>
  </si>
  <si>
    <t>ASK: Is the female head of house able to read the newspaper?</t>
  </si>
  <si>
    <t>read_nwspper_female</t>
  </si>
  <si>
    <t>c206b</t>
  </si>
  <si>
    <t>c206b_read_nwspper_female</t>
  </si>
  <si>
    <t>select_one yesnofemale</t>
  </si>
  <si>
    <t>ASK: Is the male head of house able to read the newspaper?</t>
  </si>
  <si>
    <t>read_nwspper_male</t>
  </si>
  <si>
    <t>c206a</t>
  </si>
  <si>
    <t>c206a_read_nwspper_male</t>
  </si>
  <si>
    <t>select_one yesnomale</t>
  </si>
  <si>
    <t>ASK: What level of schooling have you completed?</t>
  </si>
  <si>
    <t>resp_schling</t>
  </si>
  <si>
    <t>c205</t>
  </si>
  <si>
    <t>c205_resp_schling</t>
  </si>
  <si>
    <t>select_one schooling or_other</t>
  </si>
  <si>
    <t>OBSERVE: Choose respondent's gender.</t>
  </si>
  <si>
    <t>resp_gender</t>
  </si>
  <si>
    <t>c203</t>
  </si>
  <si>
    <t>c203_resp_gender</t>
  </si>
  <si>
    <t>${c201_get_watr_dispsource} = 1</t>
  </si>
  <si>
    <t>In minutes - Please write 999 if the respondent does not know.</t>
  </si>
  <si>
    <t>ASK: How long does it take to go to the waterpoint with the blue machine, collect water, and come back?</t>
  </si>
  <si>
    <t>walk_disp</t>
  </si>
  <si>
    <t>c202</t>
  </si>
  <si>
    <t>c202_walk_disp</t>
  </si>
  <si>
    <t>${c201_get_watr_dispsource} != 1</t>
  </si>
  <si>
    <t>Do not read choices, and select only one answer.</t>
  </si>
  <si>
    <t>ASK: Why do you not use this waterpoint right now?</t>
  </si>
  <si>
    <t>get_watr_dispsource_whynot</t>
  </si>
  <si>
    <t>c201a</t>
  </si>
  <si>
    <t>c201a_get_watr_dispsource_whynot</t>
  </si>
  <si>
    <t>select_multiple sourcewhynot or_other</t>
  </si>
  <si>
    <t>ASK: Where does your household regularly fetch drinking water?</t>
  </si>
  <si>
    <t>get_watr_dispsource</t>
  </si>
  <si>
    <t>c201</t>
  </si>
  <si>
    <t>c201_get_watr_dispsource</t>
  </si>
  <si>
    <t>s2</t>
  </si>
  <si>
    <t>SECTION 2: GENERAL HOUSEHOLD CHARACTERISTICS</t>
  </si>
  <si>
    <t>S0SId</t>
  </si>
  <si>
    <t>c_fa1</t>
  </si>
  <si>
    <t>The number has to be 10 digits. If no number, please type 999.</t>
  </si>
  <si>
    <t>regex(.,'^[:digit:]{10}$') or .='999'</t>
  </si>
  <si>
    <t>Contact Details:</t>
  </si>
  <si>
    <t>cmpd_contact</t>
  </si>
  <si>
    <t>c112e</t>
  </si>
  <si>
    <t>c112e_cmpd_contact</t>
  </si>
  <si>
    <t>Clan Name of compound Head:</t>
  </si>
  <si>
    <t>cmpd_clan_name</t>
  </si>
  <si>
    <t>c112d</t>
  </si>
  <si>
    <t>c112d_cmpd_clan_name</t>
  </si>
  <si>
    <t>Name 2:</t>
  </si>
  <si>
    <t>cmpd_name2</t>
  </si>
  <si>
    <t>c112c</t>
  </si>
  <si>
    <t>c112c_cmpd_name2</t>
  </si>
  <si>
    <t>Name 1:</t>
  </si>
  <si>
    <t>cmpd_name1</t>
  </si>
  <si>
    <t>c112b</t>
  </si>
  <si>
    <t>c112b_cmpd_name1</t>
  </si>
  <si>
    <t>Family Name:</t>
  </si>
  <si>
    <t>cmpd_fam_name</t>
  </si>
  <si>
    <t>c112a</t>
  </si>
  <si>
    <t>c112a_cmpd_fam_name</t>
  </si>
  <si>
    <t>ASK: Could you please give me some information about the head of the compound or boma where you stay?</t>
  </si>
  <si>
    <t>note19</t>
  </si>
  <si>
    <t>cmpd</t>
  </si>
  <si>
    <t>The number has to be 11 digits.</t>
  </si>
  <si>
    <t>regex(.,'^[:digit:]{11}$')</t>
  </si>
  <si>
    <t>Compound ID from Randomized List:</t>
  </si>
  <si>
    <t>cmpd_id</t>
  </si>
  <si>
    <t>c111</t>
  </si>
  <si>
    <t>c111_cmpd_id</t>
  </si>
  <si>
    <t>Respondent Family and Given Name:</t>
  </si>
  <si>
    <t>resp_name</t>
  </si>
  <si>
    <t>c110</t>
  </si>
  <si>
    <t>c110_resp_name</t>
  </si>
  <si>
    <t>resp</t>
  </si>
  <si>
    <t>${c109_resp_consent} = 0</t>
  </si>
  <si>
    <t>note1_9</t>
  </si>
  <si>
    <t>consent</t>
  </si>
  <si>
    <t>grp_conset</t>
  </si>
  <si>
    <t>Consent given?</t>
  </si>
  <si>
    <t>ASK: Would you be willing to volunteer about 30 minutes of your time to speak with me about water treatment in your compound?</t>
  </si>
  <si>
    <t>resp_consent</t>
  </si>
  <si>
    <t>c109</t>
  </si>
  <si>
    <t>c109_resp_consent</t>
  </si>
  <si>
    <t xml:space="preserve">READ: I will keep everything that you tell me entirely private and will not talk to other people about what you say. I ask that you speak honestly, since we are just interested in collecting information - there are no "right" or "wrong" answers. If you have any questions, you can contact DSW.   </t>
  </si>
  <si>
    <t>note1_8</t>
  </si>
  <si>
    <t>READ: I would like to ask questions to help DSW understand how water treatment at community waterpoints is working and if there are other areas we can help.  I’d like to talk to the person who usually collects water for your compound or the mother of the youngest child in your compound.  Is this person here?</t>
  </si>
  <si>
    <t>note1_7</t>
  </si>
  <si>
    <t xml:space="preserve">READ: Hello.  How are you?  I am [name] from DSW, a nonprofit development organization.  DSW works on programs for community water treatment.  </t>
  </si>
  <si>
    <t>note1_6</t>
  </si>
  <si>
    <t xml:space="preserve">Read the following paragraph in the respondent's preferred language and ask if he/she agrees to participate. Ask the guide to wait outside in the compound and ensure that the guide does not go to alert other compounds.  </t>
  </si>
  <si>
    <t>note1_5</t>
  </si>
  <si>
    <t>${c100a_spot_wpt_usable} = 0 or ${c100b_spot_tank_in_disp} = 0 or ${c100c_spot_cl_in_tank} = 0</t>
  </si>
  <si>
    <t>FA: Has this problem with the water source/dispenser/empty tank lasted for more than two weeks?</t>
  </si>
  <si>
    <t>spot_prob_2wks</t>
  </si>
  <si>
    <t>c100d</t>
  </si>
  <si>
    <t>c100d_spot_prob_2wks</t>
  </si>
  <si>
    <t>${c100b_spot_tank_in_disp} = 1</t>
  </si>
  <si>
    <t>FA: During the dispenser spot check, was there chlorine in the tank?</t>
  </si>
  <si>
    <t>spot_cl_in_tank</t>
  </si>
  <si>
    <t>c100c</t>
  </si>
  <si>
    <t>c100c_spot_cl_in_tank</t>
  </si>
  <si>
    <t>FA: During the dispenser spot check, was the tank in the dispenser?</t>
  </si>
  <si>
    <t>spot_tank_in_disp</t>
  </si>
  <si>
    <t>c100b</t>
  </si>
  <si>
    <t>c100b_spot_tank_in_disp</t>
  </si>
  <si>
    <t>${c100a_spot_wpt_usable} = 0</t>
  </si>
  <si>
    <t>FA: When was the waterpoint broken?</t>
  </si>
  <si>
    <t>spot_wpt_notusable</t>
  </si>
  <si>
    <t>c100ai</t>
  </si>
  <si>
    <t>c100ai_spot_wpt_notusable</t>
  </si>
  <si>
    <t>select_one wptbroken</t>
  </si>
  <si>
    <t>FA: During the dispenser spot check, was the water source in usable and functional?</t>
  </si>
  <si>
    <t>spot_wpt_usable</t>
  </si>
  <si>
    <t>c100a</t>
  </si>
  <si>
    <t>c100a_spot_wpt_usable</t>
  </si>
  <si>
    <t>season</t>
  </si>
  <si>
    <t>c108</t>
  </si>
  <si>
    <t>c108_season</t>
  </si>
  <si>
    <t>Please find your current location.</t>
  </si>
  <si>
    <t>GPS Coordinate:</t>
  </si>
  <si>
    <t>wpt_gps</t>
  </si>
  <si>
    <t>c107</t>
  </si>
  <si>
    <t>c107_wpt_gps</t>
  </si>
  <si>
    <t>geopoint</t>
  </si>
  <si>
    <t>${calc_WP2_3}=''</t>
  </si>
  <si>
    <t>Waterpoint ID not selected or entered!</t>
  </si>
  <si>
    <t>Please go back and select a Waterpoint ID, or enter one that is missing from the list!</t>
  </si>
  <si>
    <t>WP2_3</t>
  </si>
  <si>
    <t>nte</t>
  </si>
  <si>
    <t>nte_WP2_3</t>
  </si>
  <si>
    <t>concat(${bin_WP2}, ${int_WP3})</t>
  </si>
  <si>
    <t>calc</t>
  </si>
  <si>
    <t>calc_WP2_3</t>
  </si>
  <si>
    <t>calculate</t>
  </si>
  <si>
    <t>WP3</t>
  </si>
  <si>
    <t>grp_WP3</t>
  </si>
  <si>
    <t>Other Waterpoint ID:</t>
  </si>
  <si>
    <t>int</t>
  </si>
  <si>
    <t>int_WP3</t>
  </si>
  <si>
    <t>Waterpoint ID:</t>
  </si>
  <si>
    <t>WP2</t>
  </si>
  <si>
    <t>bin</t>
  </si>
  <si>
    <t>bin_WP2</t>
  </si>
  <si>
    <t>select_one wptid</t>
  </si>
  <si>
    <t>Waterpoint ID</t>
  </si>
  <si>
    <t>grp_WP2</t>
  </si>
  <si>
    <t>${calc_WP1}=''</t>
  </si>
  <si>
    <t>Waterpoint Name not selected or entered!</t>
  </si>
  <si>
    <t>Please go back and select a Waterpoint Name, or enter one that is missing from the list!</t>
  </si>
  <si>
    <t>WP1</t>
  </si>
  <si>
    <t>nte_WP1</t>
  </si>
  <si>
    <t>concat(${bin_WP1}, ${txt_WP1other})</t>
  </si>
  <si>
    <t>calc_WP1</t>
  </si>
  <si>
    <t>grp_WP1</t>
  </si>
  <si>
    <t>Other Waterpoint Name:</t>
  </si>
  <si>
    <t>WP1other</t>
  </si>
  <si>
    <t>txt</t>
  </si>
  <si>
    <t>txt_WP1other</t>
  </si>
  <si>
    <t>Waterpoint Name:</t>
  </si>
  <si>
    <t>bin_WP1</t>
  </si>
  <si>
    <t>select_one wptnme</t>
  </si>
  <si>
    <t>Waterpoint Name</t>
  </si>
  <si>
    <t>S0SIc</t>
  </si>
  <si>
    <t>grp_S0SIb</t>
  </si>
  <si>
    <t>3. Test and record chlorine concentration in drinking water.</t>
  </si>
  <si>
    <t>note1_4</t>
  </si>
  <si>
    <t>2. Obtain consent and complete questionnaire.</t>
  </si>
  <si>
    <t>note1_3</t>
  </si>
  <si>
    <t>1. Record site information where community member uses the dispenser.</t>
  </si>
  <si>
    <t>note1_2</t>
  </si>
  <si>
    <t>Field Team: Thank you very much for your hard work.  please complete the following tasks:</t>
  </si>
  <si>
    <t>note1_1</t>
  </si>
  <si>
    <t>SECTION 1: WATERPOINT AND RESPONDENT INFORMATION</t>
  </si>
  <si>
    <t>${c019b_panel_survey_hhold} = 1</t>
  </si>
  <si>
    <t>Was this respondent interviewed in previous survey rounds?</t>
  </si>
  <si>
    <t>panel_same_respondent</t>
  </si>
  <si>
    <t>c019cii</t>
  </si>
  <si>
    <t>c019cii_panel_same_respondent</t>
  </si>
  <si>
    <t>In which Rounds was this particular household previously surveyed?</t>
  </si>
  <si>
    <t>panel_survey_hhold_round</t>
  </si>
  <si>
    <t>c019c</t>
  </si>
  <si>
    <t>c019c_panel_survey_hhold_round</t>
  </si>
  <si>
    <t>select_multiple panelround or_other</t>
  </si>
  <si>
    <t>${c018b_special_activ_survey_type} = 7</t>
  </si>
  <si>
    <t>Has this particular household been previously surveyed?</t>
  </si>
  <si>
    <t>panel_survey_hhold</t>
  </si>
  <si>
    <t>c019b</t>
  </si>
  <si>
    <t>c019b_panel_survey_hhold</t>
  </si>
  <si>
    <t>What Panel Round is this survey?</t>
  </si>
  <si>
    <t>panel_survey</t>
  </si>
  <si>
    <t>c019a</t>
  </si>
  <si>
    <t>c019a_panel_survey</t>
  </si>
  <si>
    <t>select_one panelround or_other</t>
  </si>
  <si>
    <t>${c018a_survey_activity} = 2</t>
  </si>
  <si>
    <t>What kind of "Special Activity" survey is this?</t>
  </si>
  <si>
    <t>special_activ_survey_type</t>
  </si>
  <si>
    <t>c018b</t>
  </si>
  <si>
    <t>c018b_special_activ_survey_type</t>
  </si>
  <si>
    <t>select_one specialactiv or_other</t>
  </si>
  <si>
    <t>What kind of survey activity is this?</t>
  </si>
  <si>
    <t>survey_activity</t>
  </si>
  <si>
    <t>c018a</t>
  </si>
  <si>
    <t>c018a_survey_activity</t>
  </si>
  <si>
    <t>select_one surveyactiv</t>
  </si>
  <si>
    <t>S0SIb</t>
  </si>
  <si>
    <t>Village Name not selected or entered!</t>
  </si>
  <si>
    <t>Please go back and select a Village Name, or enter one that is missing from the list!</t>
  </si>
  <si>
    <t>Other Village Name:</t>
  </si>
  <si>
    <t>SI8other</t>
  </si>
  <si>
    <t>Village Name:</t>
  </si>
  <si>
    <t>select_one vill</t>
  </si>
  <si>
    <t>Village</t>
  </si>
  <si>
    <t>Parish Name not selected or entered!</t>
  </si>
  <si>
    <t>Please go back and select a Parish Name, or enter one that is missing from the list!</t>
  </si>
  <si>
    <t>Other Parish Name:</t>
  </si>
  <si>
    <t>Parish Name:</t>
  </si>
  <si>
    <t>select_one par</t>
  </si>
  <si>
    <t>Parish</t>
  </si>
  <si>
    <t>SECTION 0: SURVEY INFORMATION</t>
  </si>
  <si>
    <t>S0SIa</t>
  </si>
  <si>
    <t>Sub-County Name not selected or entered!</t>
  </si>
  <si>
    <t>Please go back and select a Sub-County Name, or enter one that is missing from the list!</t>
  </si>
  <si>
    <t>Other Sub-County Name:</t>
  </si>
  <si>
    <t>Sub-County Name:</t>
  </si>
  <si>
    <t>select_one sbcnty</t>
  </si>
  <si>
    <t>Sub-County</t>
  </si>
  <si>
    <t>County Name not selected or entered!</t>
  </si>
  <si>
    <t>Please go back and select a County Name, or enter one that is missing from the list!</t>
  </si>
  <si>
    <t>Other County Name:</t>
  </si>
  <si>
    <t>County Name:</t>
  </si>
  <si>
    <t>select_one cnty</t>
  </si>
  <si>
    <t>County</t>
  </si>
  <si>
    <t>Manual Entry. Swipe and move on if not known.</t>
  </si>
  <si>
    <t>District:</t>
  </si>
  <si>
    <t>Program not selected or entered!</t>
  </si>
  <si>
    <t>Please go back and select a Program, or enter one that is missing from the list!</t>
  </si>
  <si>
    <t>Other Program:</t>
  </si>
  <si>
    <t>Program:</t>
  </si>
  <si>
    <t>select_one prog</t>
  </si>
  <si>
    <t>Program</t>
  </si>
  <si>
    <t>Please enter the ID of the person administering the survey.</t>
  </si>
  <si>
    <t>Surveyor ID:</t>
  </si>
  <si>
    <t>surveyor_id</t>
  </si>
  <si>
    <t>c007</t>
  </si>
  <si>
    <t>c007_surveyor_id</t>
  </si>
  <si>
    <t>Please enter the name of the person administering the survey.</t>
  </si>
  <si>
    <t>Surveyor Name:</t>
  </si>
  <si>
    <t>surveyor_name</t>
  </si>
  <si>
    <t>c006</t>
  </si>
  <si>
    <t>c006_surveyor_name</t>
  </si>
  <si>
    <t>Targeted Backcheck Survey</t>
  </si>
  <si>
    <t>STHS</t>
  </si>
  <si>
    <t>nte_STHS</t>
  </si>
  <si>
    <t>dev</t>
  </si>
  <si>
    <t>id</t>
  </si>
  <si>
    <t>id_dev</t>
  </si>
  <si>
    <t>deviceid</t>
  </si>
  <si>
    <t>tme</t>
  </si>
  <si>
    <t>strt</t>
  </si>
  <si>
    <t>strt_tme</t>
  </si>
  <si>
    <t>start</t>
  </si>
  <si>
    <t>dte</t>
  </si>
  <si>
    <t>to</t>
  </si>
  <si>
    <t>to_dte</t>
  </si>
  <si>
    <t>today</t>
  </si>
  <si>
    <t>set form id</t>
  </si>
  <si>
    <t>set form title</t>
  </si>
  <si>
    <t>response_note</t>
  </si>
  <si>
    <t>media:video</t>
  </si>
  <si>
    <t>media:audio</t>
  </si>
  <si>
    <t>media:image</t>
  </si>
  <si>
    <t>repeat_count</t>
  </si>
  <si>
    <t>calculation</t>
  </si>
  <si>
    <t>read only</t>
  </si>
  <si>
    <t>required message</t>
  </si>
  <si>
    <t>required</t>
  </si>
  <si>
    <t>disabled</t>
  </si>
  <si>
    <t>relevance</t>
  </si>
  <si>
    <t>constraint message</t>
  </si>
  <si>
    <t>constraint</t>
  </si>
  <si>
    <t>appearance</t>
  </si>
  <si>
    <t>default</t>
  </si>
  <si>
    <t>hint</t>
  </si>
  <si>
    <t>label</t>
  </si>
  <si>
    <t>intuitive name</t>
  </si>
  <si>
    <t>code name</t>
  </si>
  <si>
    <t>name</t>
  </si>
  <si>
    <t>type</t>
  </si>
  <si>
    <t>Shifting Well</t>
  </si>
  <si>
    <t>watersourcetype</t>
  </si>
  <si>
    <t>River, stream, or other flowing water source</t>
  </si>
  <si>
    <t>Dam</t>
  </si>
  <si>
    <t>Lake, pond, or other standing water source</t>
  </si>
  <si>
    <t>Bottled water</t>
  </si>
  <si>
    <t>Unprotected Spring</t>
  </si>
  <si>
    <t>Unprotected Well</t>
  </si>
  <si>
    <t>Rainwater Collection</t>
  </si>
  <si>
    <t>Protected Spring</t>
  </si>
  <si>
    <t>Protected Dug Well</t>
  </si>
  <si>
    <t>Borehole</t>
  </si>
  <si>
    <t>1 "1 Municipal Water Supply" 3 "3 Borehole" 4 "4 Protected Dug Well" 5 "5 Protected Spring" 6 "6 Rainwater Collection" 7 "7 Unprotected Well" 8 "8 Unprotected Spring" 10 "10 Bottled Water" 12 "12 Lake, pond, or other standing water source" 13 "13 Dam" 14 "14 River, stream, or other flowing water source" 15 "15 Shifting well" -996 "-996 Other"</t>
  </si>
  <si>
    <t>Municipal Water Supply</t>
  </si>
  <si>
    <t>Don't know</t>
  </si>
  <si>
    <t>wptbroken</t>
  </si>
  <si>
    <t>Since the month before last</t>
  </si>
  <si>
    <t>Since last month</t>
  </si>
  <si>
    <t>In the past 30 days, but not this week</t>
  </si>
  <si>
    <t>Sometime this week</t>
  </si>
  <si>
    <t>Piki rider</t>
  </si>
  <si>
    <t>translator</t>
  </si>
  <si>
    <t>Community member</t>
  </si>
  <si>
    <t>CHW</t>
  </si>
  <si>
    <t>Village elder</t>
  </si>
  <si>
    <t>Assistant promoter</t>
  </si>
  <si>
    <t>Promoter</t>
  </si>
  <si>
    <t>English</t>
  </si>
  <si>
    <t>language</t>
  </si>
  <si>
    <t>Lusamba</t>
  </si>
  <si>
    <t>Luganda</t>
  </si>
  <si>
    <t>Lusoga</t>
  </si>
  <si>
    <t>Lugishu</t>
  </si>
  <si>
    <t>Kiswahili</t>
  </si>
  <si>
    <t>Luo</t>
  </si>
  <si>
    <t>Tanzania</t>
  </si>
  <si>
    <t>country</t>
  </si>
  <si>
    <t>Malawi</t>
  </si>
  <si>
    <t>Uganda</t>
  </si>
  <si>
    <t>Kenya</t>
  </si>
  <si>
    <t>Special Activity Survey</t>
  </si>
  <si>
    <t>surveyactiv</t>
  </si>
  <si>
    <t>Standard Survey</t>
  </si>
  <si>
    <t>Round 6 (Sixth Additional Visit after initial survey)</t>
  </si>
  <si>
    <t>panelround</t>
  </si>
  <si>
    <t>Round 5 (Fifth Additional Visit after initial survey)</t>
  </si>
  <si>
    <t>Round 4 (Fourth Additional Visit after initial survey)</t>
  </si>
  <si>
    <t>Round 3 (Third Additional Visit after initial survey)</t>
  </si>
  <si>
    <t>Round 2 (Second Additional Visit after initial survey)</t>
  </si>
  <si>
    <t>Round 1 (First Additional Visit after initial survey)</t>
  </si>
  <si>
    <t>Promoter Refresher Training</t>
  </si>
  <si>
    <t>specialactiv</t>
  </si>
  <si>
    <t>Promoter Initial Training</t>
  </si>
  <si>
    <t>Panel Survey</t>
  </si>
  <si>
    <t>Women's Group Boosting Adoption Endline</t>
  </si>
  <si>
    <t>Women's Group Boosting Adoption Baseline</t>
  </si>
  <si>
    <t>Church Boosting Adoption Endline</t>
  </si>
  <si>
    <t>Church Boosting Adoption Baseline</t>
  </si>
  <si>
    <t>School Boosting Adoption Endline</t>
  </si>
  <si>
    <t>School Boosting Adoption Baseline</t>
  </si>
  <si>
    <t>Yes</t>
  </si>
  <si>
    <t>yesnomale</t>
  </si>
  <si>
    <t>No</t>
  </si>
  <si>
    <t>No male head of household</t>
  </si>
  <si>
    <t>yesnofemale</t>
  </si>
  <si>
    <t>No female head of household</t>
  </si>
  <si>
    <t>yesnodk</t>
  </si>
  <si>
    <t>yesno5</t>
  </si>
  <si>
    <t>DK</t>
  </si>
  <si>
    <t>yesno</t>
  </si>
  <si>
    <t>Whole life</t>
  </si>
  <si>
    <t>yearslived</t>
  </si>
  <si>
    <t>Full time</t>
  </si>
  <si>
    <t>workhours</t>
  </si>
  <si>
    <t>Part time</t>
  </si>
  <si>
    <t>Call/SMS the customer service line</t>
  </si>
  <si>
    <t>whocontact</t>
  </si>
  <si>
    <t>Call/tell OAF</t>
  </si>
  <si>
    <t>Call/tell NGO:</t>
  </si>
  <si>
    <t>Call/tell School</t>
  </si>
  <si>
    <t>Call/tell Health Facility</t>
  </si>
  <si>
    <t>Call/tell DSW/IPA</t>
  </si>
  <si>
    <t>Call/tell CHW</t>
  </si>
  <si>
    <t>Try to fix it myself</t>
  </si>
  <si>
    <t>Nothing</t>
  </si>
  <si>
    <t>Key is lost</t>
  </si>
  <si>
    <t>wherekey</t>
  </si>
  <si>
    <t>Key is stored somewhere else (different house, private place, etc.)</t>
  </si>
  <si>
    <t>Someone else in the community has it (husband, wife, etc.)</t>
  </si>
  <si>
    <t>Other promoter/assistant promoter has it</t>
  </si>
  <si>
    <t>No jerricans left</t>
  </si>
  <si>
    <t>wherejerrican</t>
  </si>
  <si>
    <t>Jerricans are stored in a private place</t>
  </si>
  <si>
    <t>Someone else in the community stores them (husband, wife, etc.)</t>
  </si>
  <si>
    <t>Other promoter/assistant promoter stores them</t>
  </si>
  <si>
    <t>Chlorine Dispenser</t>
  </si>
  <si>
    <t>watertreatment</t>
  </si>
  <si>
    <t>Solar Disinfection</t>
  </si>
  <si>
    <t>Boiled</t>
  </si>
  <si>
    <t>Filtered</t>
  </si>
  <si>
    <t>PUR</t>
  </si>
  <si>
    <t>Aquatabs</t>
  </si>
  <si>
    <t>WaterGuard</t>
  </si>
  <si>
    <t>From another source</t>
  </si>
  <si>
    <t>watersource</t>
  </si>
  <si>
    <t>Rainwater</t>
  </si>
  <si>
    <t>From the waterpoint with the chlorine dispenser</t>
  </si>
  <si>
    <t>Water treated or filtered</t>
  </si>
  <si>
    <t>watersafe</t>
  </si>
  <si>
    <t>Water warm</t>
  </si>
  <si>
    <t>Water from tap</t>
  </si>
  <si>
    <t>Water free from bacteria</t>
  </si>
  <si>
    <t>Water clear</t>
  </si>
  <si>
    <t>Water not treated or filtered</t>
  </si>
  <si>
    <t>waternotsafe</t>
  </si>
  <si>
    <t>Water from contaminated source</t>
  </si>
  <si>
    <t>Water has bacteria</t>
  </si>
  <si>
    <t>Water dirty or cloudy</t>
  </si>
  <si>
    <t>Directly from tap with tank</t>
  </si>
  <si>
    <t>waterdrawn</t>
  </si>
  <si>
    <t>Directly from the LifeStraw Filter</t>
  </si>
  <si>
    <t>From a water storage container</t>
  </si>
  <si>
    <t>Don't know - water taken from another room</t>
  </si>
  <si>
    <t>Over 3 days ago</t>
  </si>
  <si>
    <t>watercollected</t>
  </si>
  <si>
    <t>3 days ago</t>
  </si>
  <si>
    <t>2 days ago</t>
  </si>
  <si>
    <t>Yesterday morning</t>
  </si>
  <si>
    <t>Yesterday afternoon</t>
  </si>
  <si>
    <t>Today</t>
  </si>
  <si>
    <t>Another relative</t>
  </si>
  <si>
    <t>watercollectby</t>
  </si>
  <si>
    <t>Spouse of respondent</t>
  </si>
  <si>
    <t>A child under age 18</t>
  </si>
  <si>
    <t>The respondent</t>
  </si>
  <si>
    <t>Two turns</t>
  </si>
  <si>
    <t>turns</t>
  </si>
  <si>
    <t>One turn</t>
  </si>
  <si>
    <t>Clear</t>
  </si>
  <si>
    <t>turbidity</t>
  </si>
  <si>
    <t>Tea With No Milk</t>
  </si>
  <si>
    <t>Tea With Milk</t>
  </si>
  <si>
    <t>After refilling</t>
  </si>
  <si>
    <t>tankreturn</t>
  </si>
  <si>
    <t>After replacement of cap or lid</t>
  </si>
  <si>
    <t>After repair of dispenser or tank</t>
  </si>
  <si>
    <t>After community re-education meeting</t>
  </si>
  <si>
    <t>When community agrees to respect dispenser</t>
  </si>
  <si>
    <t>When source is fixed/in use</t>
  </si>
  <si>
    <t>To refill it</t>
  </si>
  <si>
    <t>tankremoved</t>
  </si>
  <si>
    <t>Dispenser missing lid</t>
  </si>
  <si>
    <t>Dispenser broken</t>
  </si>
  <si>
    <t>Tank broken</t>
  </si>
  <si>
    <t>Tank missing cap</t>
  </si>
  <si>
    <t>Vandalism or improper use of dispenser</t>
  </si>
  <si>
    <t>People are misusing chlorine</t>
  </si>
  <si>
    <t>Children are misusing chlorine</t>
  </si>
  <si>
    <t>Source dry, awaiting repair, or not in use</t>
  </si>
  <si>
    <t>Greater than 3/4 of a tank</t>
  </si>
  <si>
    <t>tanklevel</t>
  </si>
  <si>
    <t>Between 1/2 and 3/4 of a tank</t>
  </si>
  <si>
    <t>Between 1/4 and 1/2 of a tank</t>
  </si>
  <si>
    <t>Less than 1/4 of a tank</t>
  </si>
  <si>
    <t>5L</t>
  </si>
  <si>
    <t>tank</t>
  </si>
  <si>
    <t>3L</t>
  </si>
  <si>
    <t>Don't know/Can't access</t>
  </si>
  <si>
    <t>The respondent uses harvested rainwater</t>
  </si>
  <si>
    <t>sourcewhynot</t>
  </si>
  <si>
    <t>The respondent never uses the water source</t>
  </si>
  <si>
    <t>The respondent only uses only in dry season</t>
  </si>
  <si>
    <t>The water source dried up and the respondent stopped fetching water there</t>
  </si>
  <si>
    <t>The source has high turbidity (tea with milk)</t>
  </si>
  <si>
    <t>sourceprob</t>
  </si>
  <si>
    <t>The landowner does not allow community members to fetch water there</t>
  </si>
  <si>
    <t>The water level or flow rate is very low</t>
  </si>
  <si>
    <t>The pump or spring is broken or in need of repair</t>
  </si>
  <si>
    <t>The waterpoint is dry</t>
  </si>
  <si>
    <t>Diploma or Bachelors</t>
  </si>
  <si>
    <t>schooling</t>
  </si>
  <si>
    <t>Secondary school certificate</t>
  </si>
  <si>
    <t>Some secondary school</t>
  </si>
  <si>
    <t>Primary school certificate</t>
  </si>
  <si>
    <t>Some primary school</t>
  </si>
  <si>
    <t>No school</t>
  </si>
  <si>
    <t>Ensures that the water source is clean</t>
  </si>
  <si>
    <t>promwhygood</t>
  </si>
  <si>
    <t>Does a good job of refilling the dispenser</t>
  </si>
  <si>
    <t>Communicates very well</t>
  </si>
  <si>
    <t>Knows very much about chlorine</t>
  </si>
  <si>
    <t>Is available when I have questions</t>
  </si>
  <si>
    <t>Teaches/encourages me to use the dispenser</t>
  </si>
  <si>
    <t>The water source and the dispenser are dirty</t>
  </si>
  <si>
    <t>promwhybad</t>
  </si>
  <si>
    <t>I found the dispenser empty many times</t>
  </si>
  <si>
    <t>Does not communicate very well</t>
  </si>
  <si>
    <t>Not knowledgeable about chlorine</t>
  </si>
  <si>
    <t>Never available</t>
  </si>
  <si>
    <t>Never teaches me how to use the dispenser</t>
  </si>
  <si>
    <t>He/she has never ever told me about the dispenser</t>
  </si>
  <si>
    <t>promtalked</t>
  </si>
  <si>
    <t>Daily or almost daily</t>
  </si>
  <si>
    <t>Weekly</t>
  </si>
  <si>
    <t>Monthly</t>
  </si>
  <si>
    <t>He/she hasn't told me about the dispenser in the past 30 days</t>
  </si>
  <si>
    <t>Never ever - I've never seen or talked with this person</t>
  </si>
  <si>
    <t>promseen</t>
  </si>
  <si>
    <t>Not in the past 30 days</t>
  </si>
  <si>
    <t>Chlorine causes people to be sick or have stomachaches</t>
  </si>
  <si>
    <t>promrumor</t>
  </si>
  <si>
    <t>The chlorine supply will be finished soon</t>
  </si>
  <si>
    <t>Certain religions should not use chlorine</t>
  </si>
  <si>
    <t>The chlorine dispenser doesn't have chlorine in it or does not make water safe to drink</t>
  </si>
  <si>
    <t>Chlorine makes women infertile or causes birth defects</t>
  </si>
  <si>
    <t>Call OAF to have them sort out the issues</t>
  </si>
  <si>
    <t>promresolution</t>
  </si>
  <si>
    <t>Call DSW/IPA to have them sort out the issues</t>
  </si>
  <si>
    <t>Tell the dispenser committee to resolve the issues</t>
  </si>
  <si>
    <t>Ignore the issues</t>
  </si>
  <si>
    <t>Resolve these issues myself and talk with community members</t>
  </si>
  <si>
    <t>Community members are misusing chlorine</t>
  </si>
  <si>
    <t>promreception</t>
  </si>
  <si>
    <t>Landowner preventing access to the dispenser</t>
  </si>
  <si>
    <t>People vandalizing the dispenser or stealing the cap or lid</t>
  </si>
  <si>
    <t>People drain or steal chlorine to take it to their home to use</t>
  </si>
  <si>
    <t>People do not like the taste or smell of chlorine</t>
  </si>
  <si>
    <t>People say that chlorine gives them a stomachache</t>
  </si>
  <si>
    <t>Community members do not trust the dispenser</t>
  </si>
  <si>
    <t>Community members have spread rumors about the dispenser</t>
  </si>
  <si>
    <t>People have threatened the dispenser or me</t>
  </si>
  <si>
    <t>Padlock rusted</t>
  </si>
  <si>
    <t>promprob</t>
  </si>
  <si>
    <t>Stickers peeling or torn from the dispenser</t>
  </si>
  <si>
    <t>Tank cap or dispenser lid broken or stolen</t>
  </si>
  <si>
    <t>Dispenser damaged or broken</t>
  </si>
  <si>
    <t>Chlorine not dispensing properly</t>
  </si>
  <si>
    <t>OAF Field Officer</t>
  </si>
  <si>
    <t>promoter</t>
  </si>
  <si>
    <t>OAF Committee Member</t>
  </si>
  <si>
    <t>Assistant Promoter</t>
  </si>
  <si>
    <t>A community member or relative who is an OAF member</t>
  </si>
  <si>
    <t>promorg</t>
  </si>
  <si>
    <t>Another OAF Committee Member, Facilitator, or Field Officer</t>
  </si>
  <si>
    <t>An NGO</t>
  </si>
  <si>
    <t>Public health technician (PHT) or MoPHS Staff</t>
  </si>
  <si>
    <t>School representative</t>
  </si>
  <si>
    <t>A DSW/IPA staff member</t>
  </si>
  <si>
    <t>Another neighbor or relative</t>
  </si>
  <si>
    <t xml:space="preserve"> Chief, assistant chief, or village elder</t>
  </si>
  <si>
    <t>Health facility</t>
  </si>
  <si>
    <t>Assistant promoter (In OAF, is assistant refiller)</t>
  </si>
  <si>
    <t>Very poor</t>
  </si>
  <si>
    <t>promgood</t>
  </si>
  <si>
    <t>Poor</t>
  </si>
  <si>
    <t>Average, just okay, or not bad</t>
  </si>
  <si>
    <t>Good</t>
  </si>
  <si>
    <t>Very good</t>
  </si>
  <si>
    <t>Never</t>
  </si>
  <si>
    <t>promfreq</t>
  </si>
  <si>
    <t>The month before last</t>
  </si>
  <si>
    <t>Last month</t>
  </si>
  <si>
    <t>This week</t>
  </si>
  <si>
    <t>Don't know/Don't remember</t>
  </si>
  <si>
    <t>Spoke about the dispenser at the OAF group meeting</t>
  </si>
  <si>
    <t>promactiv</t>
  </si>
  <si>
    <t>Refilled the dispenser</t>
  </si>
  <si>
    <t>Organized a community meeting about dispenser</t>
  </si>
  <si>
    <t>MWT1</t>
  </si>
  <si>
    <t>Spoke about the dispenser at a baraza</t>
  </si>
  <si>
    <t>Spoke about the dispenser at church or at a funeral</t>
  </si>
  <si>
    <t>Visited the waterpoint and encouraged people there to use dispenser</t>
  </si>
  <si>
    <t>Visited the homes of community members and encouraged them to use the dispenser</t>
  </si>
  <si>
    <t>OAF representative</t>
  </si>
  <si>
    <t>promaccompany</t>
  </si>
  <si>
    <t>No one,  I conducted these activities alone</t>
  </si>
  <si>
    <t>Members of the dispenser or water committee</t>
  </si>
  <si>
    <t>DSW/IPA</t>
  </si>
  <si>
    <t>leadership</t>
  </si>
  <si>
    <t>Other OAF Committee Member, Facilitator, or Field Officer</t>
  </si>
  <si>
    <t>Waterpoint committee</t>
  </si>
  <si>
    <t>Dispenser committee</t>
  </si>
  <si>
    <t>Village Elder</t>
  </si>
  <si>
    <t>Landowner</t>
  </si>
  <si>
    <t>Promoter or Assistant Promoter [OAF - the OAF Committee Member for this Waterpoint]</t>
  </si>
  <si>
    <t>20L Jerrican</t>
  </si>
  <si>
    <t>jerrican</t>
  </si>
  <si>
    <t>10L Jerrican</t>
  </si>
  <si>
    <t>5L Jerrican</t>
  </si>
  <si>
    <t>Water Committee</t>
  </si>
  <si>
    <t>infosource</t>
  </si>
  <si>
    <t>Newspaper</t>
  </si>
  <si>
    <t>OAF Committee Member, Facilitator, or Field Officer</t>
  </si>
  <si>
    <t>NGO</t>
  </si>
  <si>
    <t>Village elder or local government</t>
  </si>
  <si>
    <t>Chlorine dispenser promoter</t>
  </si>
  <si>
    <t>Church</t>
  </si>
  <si>
    <t>Schools in my area</t>
  </si>
  <si>
    <t>My neighbors and relatives</t>
  </si>
  <si>
    <t>Radio</t>
  </si>
  <si>
    <t>Generation 3.5 (Reinforced plastic)</t>
  </si>
  <si>
    <t>gen</t>
  </si>
  <si>
    <t>Generation 3 (Plastic)</t>
  </si>
  <si>
    <t>Generation 2 (Metal)</t>
  </si>
  <si>
    <t>BioSand filter</t>
  </si>
  <si>
    <t>filtertype</t>
  </si>
  <si>
    <t>Clay filter</t>
  </si>
  <si>
    <t>Common sieve</t>
  </si>
  <si>
    <t>Tea bag / tea sieve</t>
  </si>
  <si>
    <t>Cloth</t>
  </si>
  <si>
    <t>LifeStraw filter</t>
  </si>
  <si>
    <t>Female</t>
  </si>
  <si>
    <t>female</t>
  </si>
  <si>
    <t>Male</t>
  </si>
  <si>
    <t>Rinse jerrican</t>
  </si>
  <si>
    <t>Add chlorine</t>
  </si>
  <si>
    <t>Fill jerrican with water</t>
  </si>
  <si>
    <t>Other</t>
  </si>
  <si>
    <t>None</t>
  </si>
  <si>
    <t>dispempty</t>
  </si>
  <si>
    <t>Use other water treatment options</t>
  </si>
  <si>
    <t>Call/tell NGO</t>
  </si>
  <si>
    <t>Call/tell school</t>
  </si>
  <si>
    <t>Call/tell health facility</t>
  </si>
  <si>
    <t>Call/tell promoter or assistant promoter [OAF - Committee Member]</t>
  </si>
  <si>
    <t>2 turns</t>
  </si>
  <si>
    <t>dispdosing</t>
  </si>
  <si>
    <t>1 turn</t>
  </si>
  <si>
    <t>I was not at home to check the dispenser</t>
  </si>
  <si>
    <t>delivprob</t>
  </si>
  <si>
    <t>I did not have the number to call the office for a refill</t>
  </si>
  <si>
    <t>The padlock was rusted or missing</t>
  </si>
  <si>
    <t>There was no lid/cap on the dispenser</t>
  </si>
  <si>
    <t>label define yesnomale -999 "-999 - No male head of household" 0 "0 - No" 1 "1 - Yes"</t>
  </si>
  <si>
    <t>I did not know the dispenser was empty or that I needed chlorine</t>
  </si>
  <si>
    <t>label define yesnofemale -999 "-999 - No female head of household" 0 "0 - No" 1 "1 - Yes"</t>
  </si>
  <si>
    <t>There were no more chlorine refills to distribute</t>
  </si>
  <si>
    <t>label define yesnodk -999 "-999 - Don't know" 0 "0 - No" 1 "1 - Yes"</t>
  </si>
  <si>
    <t>I was refused a chlorine refill</t>
  </si>
  <si>
    <t>label define yesno5 -999 "-999 - DK" 0 "0 - No" 1 "1 - Yes"</t>
  </si>
  <si>
    <t>The chlorine refill was misused or damaged</t>
  </si>
  <si>
    <t>label define yesno 0 "0 - No" 1 "1 - Yes"</t>
  </si>
  <si>
    <t>The chlorine delivery was delayed or did not occur</t>
  </si>
  <si>
    <t>label define yearslived -999 "-999 - Don't know" -998 "-998 - Whole life"</t>
  </si>
  <si>
    <t>I forgot to request chlorine</t>
  </si>
  <si>
    <t>label define workhours 0 "0 - No" 1 "1 - Part time" 2 "2 - Full time"</t>
  </si>
  <si>
    <t>Pouring or tap</t>
  </si>
  <si>
    <t>contdipper</t>
  </si>
  <si>
    <t>label define whocontact 1 "1 - Nothing" 2 "2 - Try to fix it myself" 3 "3 - Call/tell CHW" 4 "4 - Call/tell DSW/IPA" 5 "5 - Call/tell Health Facility" 6 "6 - Call/tell School" 7 "7 - Call/tell NGO:" 8 "8 - Call/tell OAF" 9 "9 - Call/SMS the customer service line"</t>
  </si>
  <si>
    <t>Dipping</t>
  </si>
  <si>
    <t>label define wherekey 1 "1 - Other promoter/assistant promoter has it" 2 "2 - Someone else in the community has it (husband, wife, etc.)" 3 "3 - Key is stored somewhere else (different house, private place, etc.)" 4 "4 - Key is lost"</t>
  </si>
  <si>
    <t>Open</t>
  </si>
  <si>
    <t>contcover</t>
  </si>
  <si>
    <t>label define wherejerrican 1 "1 - Other promoter/assistant promoter stores them" 2 "2 - Someone else in the community stores them (husband, wife, etc.)" 3 "3 - Jerricans are stored in a private place" 4 "4 - No jerricans left"</t>
  </si>
  <si>
    <t>Enclosed</t>
  </si>
  <si>
    <t>label define watertreatment 1 "1 - WaterGuard" 2 "2 - Aquatabs" 3 "3 - PUR" 4 "4 - Filtered" 5 "5 - Boiled" 6 "6 - Solar Disinfection" 7 "7 - Chlorine Dispenser"</t>
  </si>
  <si>
    <t>Lid</t>
  </si>
  <si>
    <t>label define watersource 1 "1 - From the waterpoint with the chlorine dispenser" 2 "2 - Rainwater" 3 "3 - From another source"</t>
  </si>
  <si>
    <t>Other plastic container</t>
  </si>
  <si>
    <t>cont</t>
  </si>
  <si>
    <t>label define watersafe 1 "1 - Water clear" 2 "2 - Water free from bacteria" 3 "3 - Water from tap" 4 "4 - Water warm" 5 "5 - Water treated or filtered"</t>
  </si>
  <si>
    <t>Bucket</t>
  </si>
  <si>
    <t>label define waternotsafe 1 "1 - Water dirty or cloudy" 2 "2 - Water has bacteria" 3 "3 - Water from contaminated source" 4 "4 - Water not treated or filtered"</t>
  </si>
  <si>
    <t>Jerrican</t>
  </si>
  <si>
    <t>label define waterdrawn -998 "-998 - Don't know - water taken from another room" 1 "1 - From a water storage container" 2 "2 - Directly from the LifeStraw Filter" 3 "3 - Directly from tap with tank"</t>
  </si>
  <si>
    <t>Clay pot</t>
  </si>
  <si>
    <t>label define watercollected -999 "-999 - Don't know" 1 "1 - Today" 2 "2 - Yesterday afternoon" 3 "3 - Yesterday morning" 4 "4 - 2 days ago" 5 "5 - 3 days ago" 6 "6 - Over 3 days ago"</t>
  </si>
  <si>
    <t>ACTIVE burial committee</t>
  </si>
  <si>
    <t>communitygroup</t>
  </si>
  <si>
    <t>label define watercollectby 1 "1 - The respondent" 2 "2 - A child under age 18" 3 "3 - Spouse of respondent" 4 "4 - Another relative"</t>
  </si>
  <si>
    <t>ACTIVE prayer or Bible study group</t>
  </si>
  <si>
    <t>label define turns -999 "-999 - Don't know" 1 "1 - One turn" 2 "2 - Two turns"</t>
  </si>
  <si>
    <t>ACTIVE credit, savings or insurance group (e.g. cooperatives, merry-go-rounds, etc)</t>
  </si>
  <si>
    <t>label define turbidity 1 "1 - Tea With Milk" 2 "2 - Tea With No Milk" 3 "3 - Clear"</t>
  </si>
  <si>
    <t>ACTIVE women's group</t>
  </si>
  <si>
    <t>label define tankreturn -999 "-999 - Don't know" 1 "1 - When source is fixed/in use" 2 "2 - When community agrees to respect dispenser" 3 "3 - After community re-education meeting" 4 "4 - After repair of dispenser or tank" 5 "5 - After replacement of cap or lid" 6 "6 - After refilling"</t>
  </si>
  <si>
    <t>Chlorine causes sickness or stomachache</t>
  </si>
  <si>
    <t>clwhynot</t>
  </si>
  <si>
    <t>label define tankremoved -999 "-999 - Don't know" 1 "1 - Source dry, awaiting repair, or not in use" 2 "2 - Children are misusing chlorine" 3 "3 - People are misusing chlorine" 4 "4 - Vandalism or improper use of dispenser" 5 "5 - Tank missing cap" 6 "6 - Tank broken" 7 "7 - Dispenser broken" 8 "8 - Dispenser missing lid" 9 "9 - To refill it"</t>
  </si>
  <si>
    <t>I was not allowed to use the dispenser</t>
  </si>
  <si>
    <t>label define tanklevel 1 "1 - Less than 1/4 of a tank" 2 "2 - Between 1/4 and 1/2 of a tank" 3 "3 - Between 1/2 and 3/4 of a tank" 4 "4 - Greater than 3/4 of a tank"</t>
  </si>
  <si>
    <t>Someone else collected, might not have treated</t>
  </si>
  <si>
    <t>label define tank -999 "-999 - Don't know/Can't access" 1 "1 - 3L" 2 "2 - 5L"</t>
  </si>
  <si>
    <t>Someone else collected and didn't treat</t>
  </si>
  <si>
    <t>label define sourcewhynot 1 "1 - The water source dried up and the respondent stopped fetching water there" 2 "2 - The respondent only uses only in dry season" 3 "3 - The respondent never uses the water source" 4 "4 - The respondent uses harvested rainwater"</t>
  </si>
  <si>
    <t>Treated water using something else</t>
  </si>
  <si>
    <t>label define sourceprob 1 "1 - The waterpoint is dry" 2 "2 - The pump or spring is broken or in need of repair" 3 "3 - The water level or flow rate is very low" 4 "4 - The landowner does not allow community members to fetch water there" 5 "5 - The source has high turbidity (tea with milk)"</t>
  </si>
  <si>
    <t>Dispenser was unusable or out of chlorine</t>
  </si>
  <si>
    <t>label define schooling -999 "-999 - Don't know" 1 "1 - No school" 2 "2 - Some primary school" 3 "3 - Primary school certificate" 4 "4 - Some secondary school" 5 "5 - Secondary school certificate" 6 "6 - Diploma or Bachelors"</t>
  </si>
  <si>
    <t>Forgot to treat</t>
  </si>
  <si>
    <t>label define promwhygood -999 "-999 - Don't know" 1 "1 - Teaches/encourages me to use the dispenser" 2 "2 - Is available when I have questions" 3 "3 - Knows very much about chlorine" 4 "4 - Communicates very well" 5 "5 - Does a good job of refilling the dispenser" 6 "6 - Ensures that the water source is clean"</t>
  </si>
  <si>
    <t>Do not trust that chlorine is safe to use</t>
  </si>
  <si>
    <t>label define promwhybad -999 "-999 - Don't know" 1 "1 - Never teaches me how to use the dispenser" 2 "2 - Never available" 3 "3 - Not knowledgeable about chlorine" 4 "4 - Does not communicate very well" 5 "5 - I found the dispenser empty many times" 6 "6 - The water source and the dispenser are dirty"</t>
  </si>
  <si>
    <t>Do not know how</t>
  </si>
  <si>
    <t>label define promtalked -999 "-999 - Don't know" 1 "1 - He/she hasn't told me about the dispenser in the past 30 days" 2 "2 - Monthly" 3 "3 - Weekly" 4 "4 - Daily or almost daily" 5 "5 - He/she has never ever told me about the dispenser"</t>
  </si>
  <si>
    <t>Taste or smell of chlorine</t>
  </si>
  <si>
    <t>label define promseen -999 "-999 - Don't know" 1 "1 - Not in the past 30 days" 2 "2 - Monthly" 3 "3 - Weekly" 4 "4 - Daily or almost daily" 5 "5 - Never ever - I've never seen or talked with this person"</t>
  </si>
  <si>
    <t>label define promrumor 1 "1 - Chlorine makes women infertile or causes birth defects" 2 "2 - The chlorine dispenser doesn't have chlorine in it or does not make water safe to drink" 3 "3 - Certain religions should not use chlorine" 4 "4 - The chlorine supply will be finished soon" 5 "5 - Chlorine causes people to be sick or have stomachaches"</t>
  </si>
  <si>
    <t>Someone told me I should use it</t>
  </si>
  <si>
    <t>clwhy</t>
  </si>
  <si>
    <t>label define promresolution 1 "1 - Resolve these issues myself and talk with community members" 2 "2 - Ignore the issues" 3 "3 - Tell the dispenser committee to resolve the issues" 4 "4 - Call DSW/IPA to have them sort out the issues" 5 "5 - Call OAF to have them sort out the issues"</t>
  </si>
  <si>
    <t>My family requests it</t>
  </si>
  <si>
    <t>label define promreception 1 "1 - People have threatened the dispenser or me" 2 "2 - Community members have spread rumors about the dispenser" 3 "3 - Community members do not trust the dispenser" 4 "4 - People say that chlorine gives them a stomachache" 5 "5 - People do not like the taste or smell of chlorine" 6 "6 - People drain or steal chlorine to take it to their home to use" 7 "7 - People vandalizing the dispenser or stealing the cap or lid" 8 "8 - Landowner preventing access to the dispenser" 9 "9 - Children are misusing chlorine" 10 "10 - Community members are misusing chlorine"</t>
  </si>
  <si>
    <t>I pay for chlorine so should use it</t>
  </si>
  <si>
    <t>label define promprob 1 "1 - Chlorine not dispensing properly" 2 "2 - Vandalism or improper use of dispenser" 3 "3 - Dispenser damaged or broken" 4 "4 - Children are misusing chlorine" 5 "5 - Tank cap or dispenser lid broken or stolen" 6 "6 - Stickers peeling or torn from the dispenser" 7 "7 - Padlock rusted"</t>
  </si>
  <si>
    <t>I like the taste</t>
  </si>
  <si>
    <t>label define promoter 0 "0 - Assistant Promoter" 1 "1 - Promoter" 2 "2 - CHW" 3 "3 - OAF Committee Member" 4 "4 - OAF Field Officer"</t>
  </si>
  <si>
    <t>Chlorine makes my water safe to drink</t>
  </si>
  <si>
    <t>label define promorg -999 "-999 - Don't know" 1 "1 - CHW" 2 "2 - Promoter" 3 "3 - Assistant promoter (In OAF, is assistant refiller)" 4 "4 - Health facility" 5 "5 -  Chief, assistant chief, or village elder" 6 "6 - Another neighbor or relative" 7 "7 - A DSW/IPA staff member" 8 "8 - School representative" 9 "9 - Public health technician (PHT) or MoPHS Staff" 10 "10 - An NGO" 11 "11 - Another OAF Committee Member, Facilitator, or Field Officer" 12 "12 - A community member or relative who is an OAF member"</t>
  </si>
  <si>
    <t>Brown</t>
  </si>
  <si>
    <t>cltest</t>
  </si>
  <si>
    <t>label define promgood -999 "-999 - Don't know" 1 "1 - Very good" 2 "2 - Good" 3 "3 - Average, just okay, or not bad" 4 "4 - Poor" 5 "5 - Very poor"</t>
  </si>
  <si>
    <t>Clear/No color</t>
  </si>
  <si>
    <t>label define promfreq -999 "-999 - Don't know/Don't remember" 1 "1 - This week" 2 "2 - In the past 30 days, but not this week" 3 "3 - Last month" 4 "4 - The month before last" 5 "5 - Never"</t>
  </si>
  <si>
    <t>Pink</t>
  </si>
  <si>
    <t>label define promactiv 1 "1 - Visited the homes of community members and encouraged them to use the dispenser" 2 "2 - Visited the waterpoint and encouraged people there to use dispenser" 3 "3 - Spoke about the dispenser at church or at a funeral" 4 "4 - Spoke about the dispenser at a baraza" 5 "5 - Organized a community meeting about dispenser" 6 "6 - Refilled the dispenser" 7 "7 - Spoke about the dispenser at the OAF group meeting"</t>
  </si>
  <si>
    <t>Light Pink</t>
  </si>
  <si>
    <t>label define promaccompany 1 "1 - CHW" 2 "2 - Members of the dispenser or water committee" 3 "3 - Assistant Promoter" 4 "4 - Village elder" 5 "5 - No one,  I conducted these activities alone" 6 "6 - OAF representative"</t>
  </si>
  <si>
    <t>I could not access the dispenser because I did not have a key</t>
  </si>
  <si>
    <t>clsamplenot</t>
  </si>
  <si>
    <t>label define leadership 1 "1 - Promoter or Assistant Promoter [OAF - the OAF Committee Member for this Waterpoint]" 2 "2 - Landowner" 3 "3 - Village Elder" 4 "4 - CHW" 5 "5 - Dispenser committee" 6 "6 - Waterpoint committee" 7 "7 - Other OAF Committee Member, Facilitator, or Field Officer" 8 "8 - A community member or relative who is an OAF member" 9 "9 - DSW/IPA"</t>
  </si>
  <si>
    <t>I was not asked to bring a chlorine sample in a vial</t>
  </si>
  <si>
    <t>Feeding livestock</t>
  </si>
  <si>
    <t>Washing</t>
  </si>
  <si>
    <t>Bathing</t>
  </si>
  <si>
    <t>Leah: 6 Nov 2013</t>
  </si>
  <si>
    <t>Drinking</t>
  </si>
  <si>
    <t>label define jerrican -999 "-999 - Don't know" 5 "5 - 5L Jerrican" 10 "10 - 10L Jerrican" 20 "20 - 20L Jerrican"</t>
  </si>
  <si>
    <t>Good for hygiene</t>
  </si>
  <si>
    <t>clbenefit</t>
  </si>
  <si>
    <t>label define infosource -999 "-999 - Don't know" 2 "2 - CHW" 3 "3 - Radio" 4 "4 - My neighbors and relatives" 5 "5 - Schools in my area" 6 "6 - Church" 7 "7 - Chlorine dispenser promoter" 8 "8 - Village elder or local government" 9 "9 - NGO" 10 "10 - DSW/IPA" 11 "11 - OAF Committee Member, Facilitator, or Field Officer" 12 "12 - A community member or relative who is an OAF member" 13 "13 - Newspaper" 14 "14 - Water Committee"</t>
  </si>
  <si>
    <t>Good for elderly health</t>
  </si>
  <si>
    <t>label define gen 2 "2 - Generation 2 (Metal)" 3 "3 - Generation 3 (Plastic)" 3.5 "3.5 - Generation 3.5 (Reinforced plastic)"</t>
  </si>
  <si>
    <t>Good for children's health</t>
  </si>
  <si>
    <t>label define filtertype 1 "1 - LifeStraw filter" 2 "2 - Cloth" 3 "3 - Tea bag / tea sieve" 4 "4 - Common sieve" 5 "5 - Clay filter" 6 "6 - BioSand filter"</t>
  </si>
  <si>
    <t>Fights disease</t>
  </si>
  <si>
    <t>label define female 0 "0 - Male" 1 "1 - Female"</t>
  </si>
  <si>
    <t>Prevents parasites/worms</t>
  </si>
  <si>
    <t>label define dispsteps -999 "-999 - Don't know" -998 "-998 - None" -996 "-996 - Other" 1 "1 - Fill jerrican with water" 2 "2 - Add chlorine" 3 "3 - Rinse jerrican"</t>
  </si>
  <si>
    <t>Prevents vomiting</t>
  </si>
  <si>
    <t>label define dispempty -999 "-999 - Don't know" 1 "1 - Nothing" 2 "2 - Call/tell promoter or assistant promoter [OAF - Committee Member]" 3 "3 - Call/tell CHW" 4 "4 - Call/tell DSW/IPA" 5 "5 - Call/tell health facility" 6 "6 - Call/tell school" 7 "7 - Call/tell NGO" 8 "8 - Use other water treatment options" 9 "9 - Call/tell OAF" 10 "10 - Call/SMS the customer service line"</t>
  </si>
  <si>
    <t>Prevents stomachache</t>
  </si>
  <si>
    <t>label define dispdosing -999 "-999 - Don't know" 1 "1 - 1 turn" 2 "2 - 2 turns"</t>
  </si>
  <si>
    <t>Prevents cholera</t>
  </si>
  <si>
    <t>label define delivprob 1 "1 - I forgot to request chlorine" 2 "2 - The chlorine delivery was delayed or did not occur" 3 "3 - The chlorine refill was misused or damaged" 4 "4 - I was refused a chlorine refill" 5 "5 - There were no more chlorine refills to distribute" 6 "6 - I did not know the dispenser was empty or that I needed chlorine" 7 "7 - There was no lid/cap on the dispenser" 8 "8 - The padlock was rusted or missing" 9 "9 - I did not have the number to call the office for a refill" 10 "10 - I was not at home to check the dispenser"</t>
  </si>
  <si>
    <t>Prevents sickness</t>
  </si>
  <si>
    <t>label define contdipper 1 "1 - Dipping" 2 "2 - Pouring or tap"</t>
  </si>
  <si>
    <t>Prevents diarrhea</t>
  </si>
  <si>
    <t>label define contcover 1 "1 - Lid" 2 "2 - Enclosed" 3 "3 - Open"</t>
  </si>
  <si>
    <t>Makes water safe</t>
  </si>
  <si>
    <t>label define cont 1 "1 - Clay pot" 2 "2 - Jerrican" 3 "3 - Bucket" 4 "4 - Other plastic container"</t>
  </si>
  <si>
    <t>Kills bacteria/germs in water</t>
  </si>
  <si>
    <t>label define communitygroup 1 "1 - ACTIVE women's group" 2 "2 - ACTIVE credit, savings or insurance group (e.g. cooperatives, merry-go-rounds, etc)" 3 "3 - ACTIVE prayer or Bible study group" 4 "4 - ACTIVE burial committee"</t>
  </si>
  <si>
    <t>VCT Counsellor</t>
  </si>
  <si>
    <t>chwvct</t>
  </si>
  <si>
    <t>label define clwhynot -999 "-999 - Don't know" 1 "1 - Taste or smell of chlorine" 2 "2 - Do not know how" 3 "3 - Do not trust that chlorine is safe to use" 4 "4 - Forgot to treat" 5 "5 - Dispenser was unusable or out of chlorine" 6 "6 - Treated water using something else" 7 "7 - Someone else collected and didn't treat" 8 "8 - Someone else collected, might not have treated" 9 "9 - I was not allowed to use the dispenser" 10 "10 - Chlorine causes sickness or stomachache"</t>
  </si>
  <si>
    <t>label define clwhy 1 "1 - Chlorine makes my water safe to drink" 2 "2 - I like the taste" 3 "3 - I pay for chlorine so should use it" 4 "4 - My family requests it" 5 "5 - Someone told me I should use it"</t>
  </si>
  <si>
    <t>label define cltest 1 "1 - Light Pink" 2 "2 - Pink" 3 "3 - Clear/No color" 4 "4 - Brown"</t>
  </si>
  <si>
    <t>Plants or Grass</t>
  </si>
  <si>
    <t>bomawalls</t>
  </si>
  <si>
    <t>label define clsamplenot 1 "1 - I was not asked to bring a chlorine sample in a vial" 2 "2 - I could not access the dispenser because I did not have a key"</t>
  </si>
  <si>
    <t>Mud</t>
  </si>
  <si>
    <t>label define clbenefit 1 "1 - Kills bacteria/germs in water" 2 "2 - Makes water safe" 3 "3 - Prevents diarrhea" 4 "4 - Prevents sickness" 5 "5 - Prevents cholera" 6 "6 - Prevents stomachache" 7 "7 - Prevents vomiting" 8 "8 - Prevents parasites/worms" 9 "9 - Fights disease" 10 "10 - Good for children's health" 11 "11 - Good for elderly health" 12 "12 - Good for hygiene"</t>
  </si>
  <si>
    <t>Concrete</t>
  </si>
  <si>
    <t>label define chwvct 0 "0 - No" 1 "1 - CHW" 2 "2 - VCT Counsellor"</t>
  </si>
  <si>
    <t>Grass or plants</t>
  </si>
  <si>
    <t>bomaroof</t>
  </si>
  <si>
    <t>label define bomawalls 1 "1 - Concrete" 2 "2 - Mud" 3 "3 - Plants or Grass"</t>
  </si>
  <si>
    <t>Iron</t>
  </si>
  <si>
    <t>label define bomaroof 1 "1 - Iron" 2 "2 - Grass or plants"</t>
  </si>
  <si>
    <t>Sand or Dirt</t>
  </si>
  <si>
    <t>bomafloor</t>
  </si>
  <si>
    <t>label define bomafloor 1 "1 - Concrete" 2 "2 - Sand or Dirt"</t>
  </si>
  <si>
    <t>"</t>
  </si>
  <si>
    <t>None(0%)</t>
  </si>
  <si>
    <t>amnt_cl_prim_use</t>
  </si>
  <si>
    <t>A little(10%)</t>
  </si>
  <si>
    <t>Some(25%)</t>
  </si>
  <si>
    <t>About Half(50%)</t>
  </si>
  <si>
    <t>Most(75%)</t>
  </si>
  <si>
    <t>Almost all(90%)</t>
  </si>
  <si>
    <t>All(100%)</t>
  </si>
  <si>
    <t>Label Define (Single)</t>
  </si>
  <si>
    <t>Label Define</t>
  </si>
  <si>
    <t>Entries in List</t>
  </si>
  <si>
    <t>waterpointname</t>
  </si>
  <si>
    <t xml:space="preserve">village </t>
  </si>
  <si>
    <t>parishes</t>
  </si>
  <si>
    <t>subcounty</t>
  </si>
  <si>
    <t>county</t>
  </si>
  <si>
    <t>list name</t>
  </si>
  <si>
    <t>Has it rained in the past seven days?</t>
  </si>
  <si>
    <t>c108a_days_rain</t>
  </si>
  <si>
    <t>c108a</t>
  </si>
  <si>
    <t>days_rain</t>
  </si>
  <si>
    <t>How would you describe the amount of rain on the day that rained the heaviest in the last 7 days</t>
  </si>
  <si>
    <t>In the last seven days, how many days has it rained?</t>
  </si>
  <si>
    <t>select_one rainamount</t>
  </si>
  <si>
    <t>c108c</t>
  </si>
  <si>
    <t>c108c_days_rain</t>
  </si>
  <si>
    <t>rain_amount</t>
  </si>
  <si>
    <t>Very Heavy rain</t>
  </si>
  <si>
    <t>medium rain (collectable but not Much)</t>
  </si>
  <si>
    <t>Very small rain (not collectable at home)</t>
  </si>
  <si>
    <t>Only a few minutes drizzles</t>
  </si>
  <si>
    <t>Did this child have diarrhea In the past seven days?</t>
  </si>
  <si>
    <t>In the past 7 days?</t>
  </si>
  <si>
    <t>In the past week 7 days?</t>
  </si>
  <si>
    <t>In the past 7 Days?</t>
  </si>
  <si>
    <t>ASK: Have you chlorinated your drinking water from the dispenser in the past 7 dyas?</t>
  </si>
  <si>
    <t>search('US005_Comm_MNF_v08')</t>
  </si>
  <si>
    <t>search('US005_Comm_MNF_v08', 'matches', 'waterpointnameid', ${bin_WP1})</t>
  </si>
  <si>
    <t>US005_MNF_v08</t>
  </si>
  <si>
    <t>prog</t>
  </si>
  <si>
    <t>programid</t>
  </si>
  <si>
    <t>program</t>
  </si>
  <si>
    <t>cnty</t>
  </si>
  <si>
    <t>countyid</t>
  </si>
  <si>
    <t>sbcnty</t>
  </si>
  <si>
    <t>subcountyid</t>
  </si>
  <si>
    <t>par</t>
  </si>
  <si>
    <t>parishid</t>
  </si>
  <si>
    <t>parish</t>
  </si>
  <si>
    <t>vill</t>
  </si>
  <si>
    <t>villageid</t>
  </si>
  <si>
    <t>village</t>
  </si>
  <si>
    <t>wptnme</t>
  </si>
  <si>
    <t>waterpointnameid</t>
  </si>
  <si>
    <t>wptid</t>
  </si>
  <si>
    <t>waterpointid</t>
  </si>
  <si>
    <t>waterpoint</t>
  </si>
  <si>
    <t>rainamount</t>
  </si>
  <si>
    <t>note9</t>
  </si>
  <si>
    <t>${c108_season}=1</t>
  </si>
  <si>
    <t>c011</t>
  </si>
  <si>
    <t>prgrm</t>
  </si>
  <si>
    <t>c011other</t>
  </si>
  <si>
    <t>txt_c011other</t>
  </si>
  <si>
    <t>grp_c011</t>
  </si>
  <si>
    <t>${calc_c011}=''</t>
  </si>
  <si>
    <t>calc_c011</t>
  </si>
  <si>
    <t>nte_c011</t>
  </si>
  <si>
    <t>grp_c012</t>
  </si>
  <si>
    <t>c012</t>
  </si>
  <si>
    <t>txt_c012other</t>
  </si>
  <si>
    <t>c012other</t>
  </si>
  <si>
    <t>calc_c012</t>
  </si>
  <si>
    <t>nte_c012</t>
  </si>
  <si>
    <t>${calc_c012}=''</t>
  </si>
  <si>
    <t>c011a</t>
  </si>
  <si>
    <t>txt_c011a</t>
  </si>
  <si>
    <t>c013_subcounty</t>
  </si>
  <si>
    <t>grp_c013</t>
  </si>
  <si>
    <t>c013</t>
  </si>
  <si>
    <t>txt_c013other</t>
  </si>
  <si>
    <t>c013other</t>
  </si>
  <si>
    <t>calc_c013</t>
  </si>
  <si>
    <t>nte_c013</t>
  </si>
  <si>
    <t>${calc_c013}=''</t>
  </si>
  <si>
    <t>concat(${c013_subcounty}, ${txt_c013other})</t>
  </si>
  <si>
    <t>search('US005_Comm_MNF_v08', 'matches', 'subcountyid', ${c013_subcounty})</t>
  </si>
  <si>
    <t>c016</t>
  </si>
  <si>
    <t>c017</t>
  </si>
  <si>
    <t>nte_c016</t>
  </si>
  <si>
    <t>calc_c016</t>
  </si>
  <si>
    <t>grp_c016</t>
  </si>
  <si>
    <t>txt_c016other</t>
  </si>
  <si>
    <t>SI6other</t>
  </si>
  <si>
    <t>${calc_c016}=''</t>
  </si>
  <si>
    <t>c017_vil</t>
  </si>
  <si>
    <t>nte_c017</t>
  </si>
  <si>
    <t>calc_c017</t>
  </si>
  <si>
    <t>grp_c017</t>
  </si>
  <si>
    <t>txt_c017other</t>
  </si>
  <si>
    <t>c016_parish</t>
  </si>
  <si>
    <t>concat(${c016_parish}, ${txt_c016other})</t>
  </si>
  <si>
    <t>c012_county</t>
  </si>
  <si>
    <t>concat(${c011_prgrm}, ${txt_c011other})</t>
  </si>
  <si>
    <t>c011_prgrm</t>
  </si>
  <si>
    <t>concat(${c017_vil}, ${txt_c017other})</t>
  </si>
  <si>
    <t>${calc_c017}=''</t>
  </si>
  <si>
    <t>search('US005_Comm_MNF_v08', 'matches', 'programid', ${c011_prgrm})</t>
  </si>
  <si>
    <t>search('US005_Comm_MNF_v08', 'matches', 'countyid', ${c012_county})</t>
  </si>
  <si>
    <t>search('US005_Comm_MNF_v08', 'matches', 'parishid', ${c016_parish})</t>
  </si>
  <si>
    <t>search('US005_Comm_MNF_v08', 'matches', 'villageid', ${c017_vil})</t>
  </si>
  <si>
    <t>concat(${c012_county}, ${txt_c012other})</t>
  </si>
  <si>
    <t>US005_Comm_MNF_v08_Test</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</si>
</sst>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sz val="10"/>
      <color theme="1"/>
      <name val="Calibri"/>
      <family val="2"/>
      <scheme val="minor"/>
    </font>
    <font>
      <sz val="10"/>
      <color indexed="8"/>
      <name val="Calibri"/>
      <family val="2"/>
    </font>
    <font>
      <b/>
      <sz val="10"/>
      <color indexed="8"/>
      <name val="Calibri"/>
      <family val="2"/>
    </font>
    <font>
      <b/>
      <sz val="10"/>
      <name val="Calibri"/>
      <family val="2"/>
    </font>
    <font>
      <b/>
      <sz val="11"/>
      <color indexed="8"/>
      <name val="Calibri"/>
      <family val="2"/>
      <scheme val="minor"/>
    </font>
    <font>
      <sz val="10"/>
      <color rgb="FF000000"/>
      <name val="Calibri"/>
      <family val="2"/>
    </font>
    <font>
      <sz val="10"/>
      <color indexed="8"/>
      <name val="Calibri"/>
      <family val="2"/>
      <scheme val="minor"/>
    </font>
    <font>
      <sz val="10"/>
      <color rgb="FF222222"/>
      <name val="Calibri"/>
      <family val="2"/>
      <scheme val="minor"/>
    </font>
    <font>
      <sz val="10"/>
      <color rgb="FF000000"/>
      <name val="Calibri"/>
      <family val="2"/>
      <scheme val="minor"/>
    </font>
    <font>
      <sz val="10"/>
      <name val="Calibri"/>
      <family val="2"/>
      <scheme val="minor"/>
    </font>
    <font>
      <sz val="10"/>
      <color theme="0"/>
      <name val="Calibri"/>
      <family val="2"/>
      <scheme val="minor"/>
    </font>
    <font>
      <sz val="10"/>
      <color indexed="9"/>
      <name val="Calibri"/>
      <family val="2"/>
      <scheme val="minor"/>
    </font>
    <font>
      <b/>
      <sz val="10"/>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s>
  <borders count="5">
    <border>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s>
  <cellStyleXfs count="1">
    <xf numFmtId="0" fontId="0" fillId="0" borderId="0"/>
  </cellStyleXfs>
  <cellXfs count="51">
    <xf numFmtId="0" fontId="0" fillId="0" borderId="0" xfId="0"/>
    <xf numFmtId="0" fontId="2" fillId="2" borderId="1" xfId="0" applyFont="1" applyFill="1" applyBorder="1"/>
    <xf numFmtId="0" fontId="3" fillId="2" borderId="1" xfId="0" applyFont="1" applyFill="1" applyBorder="1"/>
    <xf numFmtId="0" fontId="2" fillId="3" borderId="1" xfId="0" applyFont="1" applyFill="1" applyBorder="1"/>
    <xf numFmtId="0" fontId="3" fillId="5" borderId="1" xfId="0" applyFont="1" applyFill="1" applyBorder="1"/>
    <xf numFmtId="0" fontId="2" fillId="5" borderId="1" xfId="0" applyFont="1" applyFill="1" applyBorder="1"/>
    <xf numFmtId="0" fontId="4" fillId="4" borderId="1" xfId="0" applyFont="1" applyFill="1" applyBorder="1"/>
    <xf numFmtId="0" fontId="5" fillId="0" borderId="1" xfId="0" applyFont="1" applyFill="1" applyBorder="1" applyAlignment="1">
      <alignment wrapText="1"/>
    </xf>
    <xf numFmtId="0" fontId="5" fillId="0" borderId="1" xfId="0" applyFont="1" applyFill="1" applyBorder="1"/>
    <xf numFmtId="0" fontId="1" fillId="0" borderId="0" xfId="0" applyFont="1" applyFill="1"/>
    <xf numFmtId="0" fontId="6" fillId="0" borderId="0" xfId="0" applyFont="1" applyFill="1" applyBorder="1" applyAlignment="1"/>
    <xf numFmtId="0" fontId="5" fillId="4" borderId="1" xfId="0" applyFont="1" applyFill="1" applyBorder="1"/>
    <xf numFmtId="0" fontId="3" fillId="3" borderId="1" xfId="0" applyFont="1" applyFill="1" applyBorder="1" applyAlignment="1">
      <alignment wrapText="1"/>
    </xf>
    <xf numFmtId="0" fontId="3" fillId="3" borderId="1" xfId="0" applyFont="1" applyFill="1" applyBorder="1"/>
    <xf numFmtId="0" fontId="3" fillId="0" borderId="1" xfId="0" applyFont="1" applyFill="1" applyBorder="1"/>
    <xf numFmtId="0" fontId="2" fillId="0" borderId="1" xfId="0" applyFont="1" applyFill="1" applyBorder="1"/>
    <xf numFmtId="0" fontId="5" fillId="4" borderId="1" xfId="0" applyFont="1" applyFill="1" applyBorder="1" applyAlignment="1">
      <alignment wrapText="1"/>
    </xf>
    <xf numFmtId="0" fontId="2" fillId="0" borderId="0" xfId="0" applyFont="1"/>
    <xf numFmtId="0" fontId="2" fillId="0" borderId="0" xfId="0" applyFont="1" applyAlignment="1">
      <alignment horizontal="right"/>
    </xf>
    <xf numFmtId="0" fontId="7" fillId="5" borderId="0" xfId="0" applyFont="1" applyFill="1" applyBorder="1"/>
    <xf numFmtId="0" fontId="3" fillId="5" borderId="1" xfId="0" applyFont="1" applyFill="1" applyBorder="1" applyAlignment="1"/>
    <xf numFmtId="0" fontId="8" fillId="0" borderId="0" xfId="0" applyFont="1" applyFill="1"/>
    <xf numFmtId="0" fontId="2" fillId="0" borderId="0" xfId="0" applyFont="1" applyFill="1"/>
    <xf numFmtId="0" fontId="8" fillId="0" borderId="2" xfId="0" applyFont="1" applyFill="1" applyBorder="1" applyAlignment="1"/>
    <xf numFmtId="0" fontId="8" fillId="0" borderId="1" xfId="0" applyFont="1" applyFill="1" applyBorder="1" applyAlignment="1"/>
    <xf numFmtId="0" fontId="9" fillId="0" borderId="0" xfId="0" applyFont="1" applyFill="1"/>
    <xf numFmtId="0" fontId="10" fillId="0" borderId="3" xfId="0" applyFont="1" applyFill="1" applyBorder="1" applyAlignment="1"/>
    <xf numFmtId="0" fontId="10" fillId="0" borderId="2" xfId="0" applyFont="1" applyFill="1" applyBorder="1" applyAlignment="1"/>
    <xf numFmtId="0" fontId="10" fillId="0" borderId="1" xfId="0" applyFont="1" applyFill="1" applyBorder="1" applyAlignment="1"/>
    <xf numFmtId="0" fontId="11" fillId="0" borderId="2" xfId="0" applyFont="1" applyFill="1" applyBorder="1"/>
    <xf numFmtId="0" fontId="10" fillId="0" borderId="1" xfId="0" applyFont="1" applyFill="1" applyBorder="1"/>
    <xf numFmtId="0" fontId="10" fillId="0" borderId="2" xfId="0" applyFont="1" applyFill="1" applyBorder="1"/>
    <xf numFmtId="0" fontId="8" fillId="0" borderId="3" xfId="0" applyFont="1" applyFill="1" applyBorder="1" applyAlignment="1"/>
    <xf numFmtId="0" fontId="8" fillId="0" borderId="2" xfId="0" applyFont="1" applyFill="1" applyBorder="1"/>
    <xf numFmtId="0" fontId="8" fillId="0" borderId="1" xfId="0" applyFont="1" applyFill="1" applyBorder="1"/>
    <xf numFmtId="0" fontId="8" fillId="0" borderId="3" xfId="0" applyFont="1" applyFill="1" applyBorder="1"/>
    <xf numFmtId="0" fontId="8" fillId="6" borderId="0" xfId="0" applyFont="1" applyFill="1"/>
    <xf numFmtId="0" fontId="2" fillId="6" borderId="0" xfId="0" applyFont="1" applyFill="1"/>
    <xf numFmtId="0" fontId="8" fillId="6" borderId="1" xfId="0" applyFont="1" applyFill="1" applyBorder="1"/>
    <xf numFmtId="0" fontId="0" fillId="6" borderId="0" xfId="0" applyFill="1"/>
    <xf numFmtId="0" fontId="8" fillId="6" borderId="1" xfId="0" applyFont="1" applyFill="1" applyBorder="1" applyAlignment="1"/>
    <xf numFmtId="0" fontId="2" fillId="6" borderId="1" xfId="0" applyFont="1" applyFill="1" applyBorder="1"/>
    <xf numFmtId="0" fontId="8" fillId="7" borderId="0" xfId="0" applyFont="1" applyFill="1"/>
    <xf numFmtId="0" fontId="12" fillId="7" borderId="0" xfId="0" applyFont="1" applyFill="1"/>
    <xf numFmtId="0" fontId="13" fillId="7" borderId="4" xfId="0" applyFont="1" applyFill="1" applyBorder="1" applyAlignment="1"/>
    <xf numFmtId="0" fontId="13" fillId="7" borderId="1" xfId="0" applyFont="1" applyFill="1" applyBorder="1" applyAlignment="1"/>
    <xf numFmtId="0" fontId="1" fillId="0" borderId="0" xfId="0" applyFont="1"/>
    <xf numFmtId="0" fontId="4" fillId="2" borderId="1" xfId="0" applyFont="1" applyFill="1" applyBorder="1"/>
    <xf numFmtId="0" fontId="5" fillId="2" borderId="1" xfId="0" applyFont="1" applyFill="1" applyBorder="1"/>
    <xf numFmtId="0" fontId="14" fillId="2" borderId="1" xfId="0" applyFont="1" applyFill="1" applyBorder="1"/>
    <xf numFmtId="0" fontId="0" fillId="0" borderId="0" xfId="0" applyAlignment="1">
      <alignment vertical="center"/>
    </xf>
  </cellXfs>
  <cellStyles count="1">
    <cellStyle name="Normal" xfId="0" builtinId="0"/>
  </cellStyles>
  <dxfs count="156">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96"/>
  <sheetViews>
    <sheetView tabSelected="1" zoomScale="85" zoomScaleNormal="85" workbookViewId="0">
      <selection activeCell="B2" sqref="B2"/>
    </sheetView>
  </sheetViews>
  <sheetFormatPr defaultRowHeight="15" x14ac:dyDescent="0.25"/>
  <cols>
    <col min="1" max="1" width="14.5703125" customWidth="1"/>
  </cols>
  <sheetData>
    <row r="1" spans="1:22" x14ac:dyDescent="0.25">
      <c r="A1" t="s">
        <v>1144</v>
      </c>
      <c r="B1" t="s">
        <v>1143</v>
      </c>
      <c r="C1" t="s">
        <v>1142</v>
      </c>
      <c r="D1" t="s">
        <v>1141</v>
      </c>
      <c r="E1" t="s">
        <v>1140</v>
      </c>
      <c r="F1" t="s">
        <v>1139</v>
      </c>
      <c r="G1" t="s">
        <v>1138</v>
      </c>
      <c r="H1" t="s">
        <v>1137</v>
      </c>
      <c r="I1" t="s">
        <v>1136</v>
      </c>
      <c r="J1" t="s">
        <v>1135</v>
      </c>
      <c r="K1" t="s">
        <v>1134</v>
      </c>
      <c r="L1" t="s">
        <v>1133</v>
      </c>
      <c r="M1" t="s">
        <v>1132</v>
      </c>
      <c r="N1" t="s">
        <v>1131</v>
      </c>
      <c r="O1" t="s">
        <v>1130</v>
      </c>
      <c r="P1" t="s">
        <v>1129</v>
      </c>
      <c r="Q1" t="s">
        <v>1128</v>
      </c>
      <c r="R1" t="s">
        <v>1127</v>
      </c>
      <c r="S1" t="s">
        <v>1126</v>
      </c>
      <c r="T1" t="s">
        <v>1125</v>
      </c>
      <c r="U1" t="s">
        <v>10</v>
      </c>
      <c r="V1" t="s">
        <v>1124</v>
      </c>
    </row>
    <row r="2" spans="1:22" x14ac:dyDescent="0.25">
      <c r="A2" t="s">
        <v>1123</v>
      </c>
      <c r="B2" t="s">
        <v>1731</v>
      </c>
    </row>
    <row r="3" spans="1:22" x14ac:dyDescent="0.25">
      <c r="A3" t="s">
        <v>1122</v>
      </c>
      <c r="B3" t="s">
        <v>1657</v>
      </c>
    </row>
    <row r="4" spans="1:22" x14ac:dyDescent="0.25">
      <c r="A4" t="s">
        <v>1121</v>
      </c>
      <c r="B4" t="s">
        <v>1120</v>
      </c>
      <c r="C4" t="s">
        <v>1119</v>
      </c>
      <c r="D4" t="s">
        <v>1118</v>
      </c>
    </row>
    <row r="5" spans="1:22" x14ac:dyDescent="0.25">
      <c r="A5" t="s">
        <v>1117</v>
      </c>
      <c r="B5" t="s">
        <v>1116</v>
      </c>
      <c r="C5" t="s">
        <v>1115</v>
      </c>
      <c r="D5" t="s">
        <v>1114</v>
      </c>
    </row>
    <row r="6" spans="1:22" x14ac:dyDescent="0.25">
      <c r="A6" t="s">
        <v>1113</v>
      </c>
      <c r="B6" t="s">
        <v>1112</v>
      </c>
      <c r="C6" t="s">
        <v>1111</v>
      </c>
      <c r="D6" t="s">
        <v>1110</v>
      </c>
    </row>
    <row r="7" spans="1:22" x14ac:dyDescent="0.25">
      <c r="A7" t="s">
        <v>10</v>
      </c>
      <c r="B7" t="s">
        <v>1109</v>
      </c>
      <c r="C7" t="s">
        <v>985</v>
      </c>
      <c r="D7" t="s">
        <v>1108</v>
      </c>
      <c r="E7" t="s">
        <v>1107</v>
      </c>
    </row>
    <row r="8" spans="1:22" s="46" customFormat="1" x14ac:dyDescent="0.25">
      <c r="A8" s="10" t="s">
        <v>32</v>
      </c>
      <c r="B8" s="10" t="str">
        <f>IF(IF(D8&lt;&gt;"",CONCATENATE(C8,"_",D8),C8)&lt;&gt;0, IF(D8&lt;&gt;"",CONCATENATE(C8,"_",D8),C8), "")</f>
        <v>grp_S0SIa</v>
      </c>
      <c r="C8" s="9" t="s">
        <v>75</v>
      </c>
      <c r="D8" s="10" t="s">
        <v>1076</v>
      </c>
      <c r="E8" s="9" t="s">
        <v>1075</v>
      </c>
      <c r="F8" s="9"/>
      <c r="G8" s="9"/>
      <c r="H8" s="9"/>
      <c r="I8" s="9"/>
      <c r="J8" s="9"/>
      <c r="K8" s="9"/>
      <c r="L8" s="9"/>
      <c r="M8" s="9"/>
      <c r="N8" s="9"/>
      <c r="O8" s="9"/>
      <c r="P8" s="9"/>
      <c r="Q8" s="9"/>
      <c r="R8" s="9"/>
      <c r="S8" s="9"/>
      <c r="T8" s="9"/>
      <c r="U8" s="9"/>
      <c r="V8" s="9"/>
    </row>
    <row r="9" spans="1:22" x14ac:dyDescent="0.25">
      <c r="A9" t="s">
        <v>6</v>
      </c>
      <c r="B9" t="s">
        <v>1106</v>
      </c>
      <c r="C9" t="s">
        <v>1105</v>
      </c>
      <c r="D9" t="s">
        <v>1104</v>
      </c>
      <c r="E9" t="s">
        <v>1103</v>
      </c>
      <c r="F9" t="s">
        <v>1102</v>
      </c>
    </row>
    <row r="10" spans="1:22" x14ac:dyDescent="0.25">
      <c r="A10" t="s">
        <v>6</v>
      </c>
      <c r="B10" t="s">
        <v>1101</v>
      </c>
      <c r="C10" t="s">
        <v>1100</v>
      </c>
      <c r="D10" t="s">
        <v>1099</v>
      </c>
      <c r="E10" t="s">
        <v>1098</v>
      </c>
      <c r="F10" t="s">
        <v>1097</v>
      </c>
    </row>
    <row r="11" spans="1:22" s="46" customFormat="1" x14ac:dyDescent="0.25">
      <c r="A11" s="10" t="s">
        <v>3</v>
      </c>
      <c r="B11" s="10" t="str">
        <f>IF(IF(D11&lt;&gt;"",CONCATENATE(C11,"_",D11),C11)&lt;&gt;0, IF(D11&lt;&gt;"",CONCATENATE(C11,"_",D11),C11), "")</f>
        <v>grp_S0SIa</v>
      </c>
      <c r="C11" s="9" t="s">
        <v>75</v>
      </c>
      <c r="D11" s="9" t="s">
        <v>1076</v>
      </c>
      <c r="E11" s="9"/>
      <c r="F11" s="9"/>
      <c r="G11" s="9"/>
      <c r="H11" s="9"/>
      <c r="I11" s="9"/>
      <c r="J11" s="9"/>
      <c r="K11" s="9"/>
      <c r="L11" s="9"/>
      <c r="M11" s="9"/>
      <c r="N11" s="9"/>
      <c r="O11" s="9"/>
      <c r="P11" s="9"/>
      <c r="Q11" s="9"/>
      <c r="R11" s="9"/>
      <c r="S11" s="9"/>
      <c r="T11" s="9"/>
      <c r="U11" s="9"/>
      <c r="V11" s="9"/>
    </row>
    <row r="12" spans="1:22" s="46" customFormat="1" x14ac:dyDescent="0.25">
      <c r="A12" s="46" t="s">
        <v>32</v>
      </c>
      <c r="B12" s="46" t="s">
        <v>1683</v>
      </c>
      <c r="C12" s="46" t="s">
        <v>75</v>
      </c>
      <c r="D12" s="46" t="s">
        <v>1679</v>
      </c>
      <c r="E12" s="46" t="s">
        <v>1096</v>
      </c>
      <c r="H12" s="46" t="s">
        <v>29</v>
      </c>
    </row>
    <row r="13" spans="1:22" x14ac:dyDescent="0.25">
      <c r="A13" t="s">
        <v>1095</v>
      </c>
      <c r="B13" t="s">
        <v>1723</v>
      </c>
      <c r="C13" t="s">
        <v>1680</v>
      </c>
      <c r="D13" t="s">
        <v>1679</v>
      </c>
      <c r="E13" t="s">
        <v>1094</v>
      </c>
      <c r="H13" t="s">
        <v>1655</v>
      </c>
    </row>
    <row r="14" spans="1:22" x14ac:dyDescent="0.25">
      <c r="A14" t="s">
        <v>6</v>
      </c>
      <c r="B14" t="s">
        <v>1682</v>
      </c>
      <c r="C14" t="s">
        <v>1013</v>
      </c>
      <c r="D14" t="s">
        <v>1681</v>
      </c>
      <c r="E14" t="s">
        <v>1093</v>
      </c>
    </row>
    <row r="15" spans="1:22" s="46" customFormat="1" x14ac:dyDescent="0.25">
      <c r="A15" s="46" t="s">
        <v>3</v>
      </c>
      <c r="B15" s="46" t="s">
        <v>1683</v>
      </c>
      <c r="C15" s="46" t="s">
        <v>75</v>
      </c>
      <c r="D15" s="46" t="s">
        <v>1679</v>
      </c>
    </row>
    <row r="16" spans="1:22" x14ac:dyDescent="0.25">
      <c r="A16" t="s">
        <v>990</v>
      </c>
      <c r="B16" t="s">
        <v>1685</v>
      </c>
      <c r="C16" t="s">
        <v>988</v>
      </c>
      <c r="D16" s="46" t="s">
        <v>1679</v>
      </c>
      <c r="P16" t="s">
        <v>1722</v>
      </c>
    </row>
    <row r="17" spans="1:16" x14ac:dyDescent="0.25">
      <c r="A17" t="s">
        <v>10</v>
      </c>
      <c r="B17" t="s">
        <v>1686</v>
      </c>
      <c r="C17" t="s">
        <v>985</v>
      </c>
      <c r="D17" s="46" t="s">
        <v>1679</v>
      </c>
      <c r="E17" t="s">
        <v>1092</v>
      </c>
      <c r="F17" t="s">
        <v>1091</v>
      </c>
      <c r="K17" t="s">
        <v>1684</v>
      </c>
      <c r="M17" t="s">
        <v>17</v>
      </c>
    </row>
    <row r="18" spans="1:16" x14ac:dyDescent="0.25">
      <c r="A18" t="s">
        <v>6</v>
      </c>
      <c r="B18" t="s">
        <v>1695</v>
      </c>
      <c r="C18" t="s">
        <v>1013</v>
      </c>
      <c r="D18" s="46" t="s">
        <v>1694</v>
      </c>
      <c r="E18" t="s">
        <v>1090</v>
      </c>
      <c r="F18" t="s">
        <v>1089</v>
      </c>
    </row>
    <row r="19" spans="1:16" s="46" customFormat="1" x14ac:dyDescent="0.25">
      <c r="A19" s="46" t="s">
        <v>32</v>
      </c>
      <c r="B19" s="46" t="s">
        <v>1687</v>
      </c>
      <c r="C19" s="46" t="s">
        <v>75</v>
      </c>
      <c r="D19" s="46" t="s">
        <v>1688</v>
      </c>
      <c r="E19" s="46" t="s">
        <v>1088</v>
      </c>
      <c r="H19" s="46" t="s">
        <v>29</v>
      </c>
    </row>
    <row r="20" spans="1:16" x14ac:dyDescent="0.25">
      <c r="A20" t="s">
        <v>1087</v>
      </c>
      <c r="B20" t="s">
        <v>1721</v>
      </c>
      <c r="C20" t="s">
        <v>1634</v>
      </c>
      <c r="D20" t="s">
        <v>1688</v>
      </c>
      <c r="E20" t="s">
        <v>1086</v>
      </c>
      <c r="H20" t="s">
        <v>1726</v>
      </c>
    </row>
    <row r="21" spans="1:16" x14ac:dyDescent="0.25">
      <c r="A21" t="s">
        <v>6</v>
      </c>
      <c r="B21" t="s">
        <v>1689</v>
      </c>
      <c r="C21" t="s">
        <v>1013</v>
      </c>
      <c r="D21" t="s">
        <v>1690</v>
      </c>
      <c r="E21" t="s">
        <v>1085</v>
      </c>
    </row>
    <row r="22" spans="1:16" s="46" customFormat="1" x14ac:dyDescent="0.25">
      <c r="A22" s="46" t="s">
        <v>3</v>
      </c>
      <c r="B22" s="46" t="s">
        <v>1687</v>
      </c>
      <c r="C22" s="46" t="s">
        <v>75</v>
      </c>
      <c r="D22" s="46" t="s">
        <v>1688</v>
      </c>
    </row>
    <row r="23" spans="1:16" x14ac:dyDescent="0.25">
      <c r="A23" t="s">
        <v>990</v>
      </c>
      <c r="B23" t="s">
        <v>1691</v>
      </c>
      <c r="C23" t="s">
        <v>988</v>
      </c>
      <c r="D23" t="s">
        <v>1688</v>
      </c>
      <c r="P23" t="s">
        <v>1730</v>
      </c>
    </row>
    <row r="24" spans="1:16" x14ac:dyDescent="0.25">
      <c r="A24" t="s">
        <v>10</v>
      </c>
      <c r="B24" t="s">
        <v>1692</v>
      </c>
      <c r="C24" t="s">
        <v>985</v>
      </c>
      <c r="D24" t="s">
        <v>1688</v>
      </c>
      <c r="E24" t="s">
        <v>1084</v>
      </c>
      <c r="F24" t="s">
        <v>1083</v>
      </c>
      <c r="K24" t="s">
        <v>1693</v>
      </c>
      <c r="M24" t="s">
        <v>17</v>
      </c>
    </row>
    <row r="25" spans="1:16" s="46" customFormat="1" x14ac:dyDescent="0.25">
      <c r="A25" s="46" t="s">
        <v>32</v>
      </c>
      <c r="B25" s="46" t="s">
        <v>1697</v>
      </c>
      <c r="C25" s="46" t="s">
        <v>75</v>
      </c>
      <c r="D25" s="46" t="s">
        <v>1698</v>
      </c>
      <c r="E25" s="46" t="s">
        <v>1082</v>
      </c>
      <c r="H25" s="46" t="s">
        <v>29</v>
      </c>
    </row>
    <row r="26" spans="1:16" x14ac:dyDescent="0.25">
      <c r="A26" t="s">
        <v>1081</v>
      </c>
      <c r="B26" t="s">
        <v>1696</v>
      </c>
      <c r="C26" t="s">
        <v>1633</v>
      </c>
      <c r="D26" t="s">
        <v>1698</v>
      </c>
      <c r="E26" t="s">
        <v>1080</v>
      </c>
      <c r="H26" t="s">
        <v>1727</v>
      </c>
    </row>
    <row r="27" spans="1:16" x14ac:dyDescent="0.25">
      <c r="A27" t="s">
        <v>6</v>
      </c>
      <c r="B27" t="s">
        <v>1699</v>
      </c>
      <c r="C27" t="s">
        <v>1013</v>
      </c>
      <c r="D27" t="s">
        <v>1700</v>
      </c>
      <c r="E27" t="s">
        <v>1079</v>
      </c>
    </row>
    <row r="28" spans="1:16" s="46" customFormat="1" x14ac:dyDescent="0.25">
      <c r="A28" s="46" t="s">
        <v>3</v>
      </c>
      <c r="B28" s="46" t="s">
        <v>1697</v>
      </c>
      <c r="C28" s="46" t="s">
        <v>75</v>
      </c>
      <c r="D28" s="46" t="s">
        <v>1698</v>
      </c>
    </row>
    <row r="29" spans="1:16" x14ac:dyDescent="0.25">
      <c r="A29" t="s">
        <v>990</v>
      </c>
      <c r="B29" t="s">
        <v>1701</v>
      </c>
      <c r="C29" t="s">
        <v>988</v>
      </c>
      <c r="D29" t="s">
        <v>1698</v>
      </c>
      <c r="P29" t="s">
        <v>1704</v>
      </c>
    </row>
    <row r="30" spans="1:16" x14ac:dyDescent="0.25">
      <c r="A30" t="s">
        <v>10</v>
      </c>
      <c r="B30" t="s">
        <v>1702</v>
      </c>
      <c r="C30" t="s">
        <v>985</v>
      </c>
      <c r="D30" t="s">
        <v>1698</v>
      </c>
      <c r="E30" t="s">
        <v>1078</v>
      </c>
      <c r="F30" t="s">
        <v>1077</v>
      </c>
      <c r="K30" t="s">
        <v>1703</v>
      </c>
      <c r="M30" t="s">
        <v>17</v>
      </c>
    </row>
    <row r="31" spans="1:16" s="46" customFormat="1" x14ac:dyDescent="0.25">
      <c r="A31" s="46" t="s">
        <v>32</v>
      </c>
      <c r="B31" s="46" t="s">
        <v>1020</v>
      </c>
      <c r="C31" s="46" t="s">
        <v>75</v>
      </c>
      <c r="D31" s="46" t="s">
        <v>1061</v>
      </c>
      <c r="E31" s="46" t="s">
        <v>1075</v>
      </c>
    </row>
    <row r="32" spans="1:16" s="46" customFormat="1" x14ac:dyDescent="0.25">
      <c r="A32" s="46" t="s">
        <v>32</v>
      </c>
      <c r="B32" s="46" t="s">
        <v>1710</v>
      </c>
      <c r="C32" s="46" t="s">
        <v>75</v>
      </c>
      <c r="D32" s="46" t="s">
        <v>1706</v>
      </c>
      <c r="E32" s="46" t="s">
        <v>1074</v>
      </c>
      <c r="H32" s="46" t="s">
        <v>29</v>
      </c>
    </row>
    <row r="33" spans="1:16" x14ac:dyDescent="0.25">
      <c r="A33" t="s">
        <v>1073</v>
      </c>
      <c r="B33" t="s">
        <v>1719</v>
      </c>
      <c r="C33" t="s">
        <v>998</v>
      </c>
      <c r="D33" s="46" t="s">
        <v>1706</v>
      </c>
      <c r="E33" t="s">
        <v>1072</v>
      </c>
      <c r="H33" t="s">
        <v>1705</v>
      </c>
    </row>
    <row r="34" spans="1:16" x14ac:dyDescent="0.25">
      <c r="A34" t="s">
        <v>6</v>
      </c>
      <c r="B34" t="s">
        <v>1711</v>
      </c>
      <c r="C34" t="s">
        <v>1013</v>
      </c>
      <c r="D34" t="s">
        <v>1712</v>
      </c>
      <c r="E34" t="s">
        <v>1071</v>
      </c>
    </row>
    <row r="35" spans="1:16" s="46" customFormat="1" x14ac:dyDescent="0.25">
      <c r="A35" s="46" t="s">
        <v>3</v>
      </c>
      <c r="B35" s="46" t="s">
        <v>1710</v>
      </c>
      <c r="C35" s="46" t="s">
        <v>75</v>
      </c>
      <c r="D35" s="46" t="s">
        <v>1706</v>
      </c>
    </row>
    <row r="36" spans="1:16" x14ac:dyDescent="0.25">
      <c r="A36" t="s">
        <v>990</v>
      </c>
      <c r="B36" t="s">
        <v>1709</v>
      </c>
      <c r="C36" t="s">
        <v>988</v>
      </c>
      <c r="D36" t="s">
        <v>1706</v>
      </c>
      <c r="P36" t="s">
        <v>1720</v>
      </c>
    </row>
    <row r="37" spans="1:16" x14ac:dyDescent="0.25">
      <c r="A37" t="s">
        <v>10</v>
      </c>
      <c r="B37" t="s">
        <v>1708</v>
      </c>
      <c r="C37" t="s">
        <v>985</v>
      </c>
      <c r="D37" t="s">
        <v>1706</v>
      </c>
      <c r="E37" t="s">
        <v>1070</v>
      </c>
      <c r="F37" t="s">
        <v>1069</v>
      </c>
      <c r="K37" t="s">
        <v>1713</v>
      </c>
      <c r="M37" t="s">
        <v>17</v>
      </c>
    </row>
    <row r="38" spans="1:16" s="46" customFormat="1" x14ac:dyDescent="0.25">
      <c r="A38" s="46" t="s">
        <v>32</v>
      </c>
      <c r="B38" s="46" t="s">
        <v>1717</v>
      </c>
      <c r="C38" s="46" t="s">
        <v>75</v>
      </c>
      <c r="D38" s="46" t="s">
        <v>1707</v>
      </c>
      <c r="E38" s="46" t="s">
        <v>1068</v>
      </c>
      <c r="H38" s="46" t="s">
        <v>29</v>
      </c>
    </row>
    <row r="39" spans="1:16" x14ac:dyDescent="0.25">
      <c r="A39" t="s">
        <v>1067</v>
      </c>
      <c r="B39" t="s">
        <v>1714</v>
      </c>
      <c r="C39" t="s">
        <v>998</v>
      </c>
      <c r="D39" t="s">
        <v>1707</v>
      </c>
      <c r="E39" t="s">
        <v>1066</v>
      </c>
      <c r="H39" t="s">
        <v>1728</v>
      </c>
    </row>
    <row r="40" spans="1:16" x14ac:dyDescent="0.25">
      <c r="A40" t="s">
        <v>6</v>
      </c>
      <c r="B40" t="s">
        <v>1718</v>
      </c>
      <c r="C40" t="s">
        <v>1013</v>
      </c>
      <c r="D40" t="s">
        <v>1065</v>
      </c>
      <c r="E40" t="s">
        <v>1064</v>
      </c>
    </row>
    <row r="41" spans="1:16" s="46" customFormat="1" x14ac:dyDescent="0.25">
      <c r="A41" s="46" t="s">
        <v>3</v>
      </c>
      <c r="B41" s="46" t="s">
        <v>1717</v>
      </c>
      <c r="C41" s="46" t="s">
        <v>75</v>
      </c>
      <c r="D41" s="46" t="s">
        <v>1707</v>
      </c>
    </row>
    <row r="42" spans="1:16" x14ac:dyDescent="0.25">
      <c r="A42" t="s">
        <v>990</v>
      </c>
      <c r="B42" t="s">
        <v>1716</v>
      </c>
      <c r="C42" t="s">
        <v>988</v>
      </c>
      <c r="D42" t="s">
        <v>1707</v>
      </c>
      <c r="P42" t="s">
        <v>1724</v>
      </c>
    </row>
    <row r="43" spans="1:16" x14ac:dyDescent="0.25">
      <c r="A43" t="s">
        <v>10</v>
      </c>
      <c r="B43" t="s">
        <v>1715</v>
      </c>
      <c r="C43" t="s">
        <v>985</v>
      </c>
      <c r="D43" t="s">
        <v>1707</v>
      </c>
      <c r="E43" t="s">
        <v>1063</v>
      </c>
      <c r="F43" t="s">
        <v>1062</v>
      </c>
      <c r="K43" t="s">
        <v>1725</v>
      </c>
      <c r="M43" t="s">
        <v>17</v>
      </c>
    </row>
    <row r="44" spans="1:16" s="46" customFormat="1" x14ac:dyDescent="0.25">
      <c r="A44" s="46" t="s">
        <v>3</v>
      </c>
      <c r="B44" s="46" t="s">
        <v>1020</v>
      </c>
      <c r="C44" s="46" t="s">
        <v>75</v>
      </c>
      <c r="D44" s="46" t="s">
        <v>1061</v>
      </c>
    </row>
    <row r="45" spans="1:16" x14ac:dyDescent="0.25">
      <c r="A45" t="s">
        <v>1060</v>
      </c>
      <c r="B45" t="s">
        <v>1059</v>
      </c>
      <c r="C45" t="s">
        <v>1058</v>
      </c>
      <c r="D45" t="s">
        <v>1057</v>
      </c>
      <c r="E45" t="s">
        <v>1056</v>
      </c>
      <c r="M45" t="s">
        <v>17</v>
      </c>
    </row>
    <row r="46" spans="1:16" x14ac:dyDescent="0.25">
      <c r="A46" t="s">
        <v>1055</v>
      </c>
      <c r="B46" t="s">
        <v>1054</v>
      </c>
      <c r="C46" t="s">
        <v>1053</v>
      </c>
      <c r="D46" t="s">
        <v>1052</v>
      </c>
      <c r="E46" t="s">
        <v>1051</v>
      </c>
      <c r="K46" t="s">
        <v>1050</v>
      </c>
      <c r="M46" t="s">
        <v>17</v>
      </c>
    </row>
    <row r="47" spans="1:16" x14ac:dyDescent="0.25">
      <c r="A47" t="s">
        <v>1049</v>
      </c>
      <c r="B47" t="s">
        <v>1048</v>
      </c>
      <c r="C47" t="s">
        <v>1047</v>
      </c>
      <c r="D47" t="s">
        <v>1046</v>
      </c>
      <c r="E47" t="s">
        <v>1045</v>
      </c>
      <c r="K47" t="s">
        <v>1040</v>
      </c>
      <c r="M47" t="s">
        <v>17</v>
      </c>
    </row>
    <row r="48" spans="1:16" x14ac:dyDescent="0.25">
      <c r="A48" t="s">
        <v>44</v>
      </c>
      <c r="B48" t="s">
        <v>1044</v>
      </c>
      <c r="C48" t="s">
        <v>1043</v>
      </c>
      <c r="D48" t="s">
        <v>1042</v>
      </c>
      <c r="E48" t="s">
        <v>1041</v>
      </c>
      <c r="K48" t="s">
        <v>1040</v>
      </c>
      <c r="M48" t="s">
        <v>17</v>
      </c>
    </row>
    <row r="49" spans="1:22" x14ac:dyDescent="0.25">
      <c r="A49" t="s">
        <v>1039</v>
      </c>
      <c r="B49" t="s">
        <v>1038</v>
      </c>
      <c r="C49" t="s">
        <v>1037</v>
      </c>
      <c r="D49" t="s">
        <v>1036</v>
      </c>
      <c r="E49" t="s">
        <v>1035</v>
      </c>
      <c r="K49" t="s">
        <v>1030</v>
      </c>
      <c r="M49" t="s">
        <v>17</v>
      </c>
    </row>
    <row r="50" spans="1:22" x14ac:dyDescent="0.25">
      <c r="A50" t="s">
        <v>44</v>
      </c>
      <c r="B50" t="s">
        <v>1034</v>
      </c>
      <c r="C50" t="s">
        <v>1033</v>
      </c>
      <c r="D50" t="s">
        <v>1032</v>
      </c>
      <c r="E50" t="s">
        <v>1031</v>
      </c>
      <c r="K50" t="s">
        <v>1030</v>
      </c>
    </row>
    <row r="51" spans="1:22" s="46" customFormat="1" x14ac:dyDescent="0.25"/>
    <row r="52" spans="1:22" s="46" customFormat="1" x14ac:dyDescent="0.25">
      <c r="A52" s="10" t="s">
        <v>32</v>
      </c>
      <c r="B52" s="10" t="str">
        <f>IF(IF(D52&lt;&gt;"",CONCATENATE(C52,"_",D52),C52)&lt;&gt;0, IF(D52&lt;&gt;"",CONCATENATE(C52,"_",D52),C52), "")</f>
        <v>grp_S0SIc</v>
      </c>
      <c r="C52" s="9" t="s">
        <v>75</v>
      </c>
      <c r="D52" s="10" t="s">
        <v>1019</v>
      </c>
      <c r="E52" s="9" t="s">
        <v>1029</v>
      </c>
      <c r="F52" s="9"/>
      <c r="G52" s="9"/>
      <c r="H52" s="9"/>
      <c r="I52" s="9"/>
      <c r="J52" s="9"/>
      <c r="K52" s="9"/>
      <c r="L52" s="9"/>
      <c r="M52" s="9"/>
      <c r="N52" s="9"/>
      <c r="O52" s="9"/>
      <c r="P52" s="9"/>
      <c r="Q52" s="9"/>
      <c r="R52" s="9"/>
      <c r="S52" s="9"/>
      <c r="T52" s="9"/>
      <c r="U52" s="9"/>
      <c r="V52" s="9"/>
    </row>
    <row r="53" spans="1:22" x14ac:dyDescent="0.25">
      <c r="A53" t="s">
        <v>10</v>
      </c>
      <c r="B53" t="s">
        <v>1028</v>
      </c>
      <c r="C53" t="s">
        <v>1028</v>
      </c>
      <c r="E53" t="s">
        <v>1027</v>
      </c>
    </row>
    <row r="54" spans="1:22" x14ac:dyDescent="0.25">
      <c r="A54" t="s">
        <v>10</v>
      </c>
      <c r="B54" t="s">
        <v>1026</v>
      </c>
      <c r="C54" t="s">
        <v>1026</v>
      </c>
      <c r="E54" t="s">
        <v>1025</v>
      </c>
    </row>
    <row r="55" spans="1:22" x14ac:dyDescent="0.25">
      <c r="A55" t="s">
        <v>10</v>
      </c>
      <c r="B55" t="s">
        <v>1024</v>
      </c>
      <c r="C55" t="s">
        <v>1024</v>
      </c>
      <c r="E55" t="s">
        <v>1023</v>
      </c>
    </row>
    <row r="56" spans="1:22" x14ac:dyDescent="0.25">
      <c r="A56" t="s">
        <v>10</v>
      </c>
      <c r="B56" t="s">
        <v>1022</v>
      </c>
      <c r="C56" t="s">
        <v>1022</v>
      </c>
      <c r="E56" t="s">
        <v>1021</v>
      </c>
    </row>
    <row r="57" spans="1:22" s="46" customFormat="1" x14ac:dyDescent="0.25">
      <c r="A57" s="46" t="s">
        <v>3</v>
      </c>
      <c r="B57" s="46" t="s">
        <v>1020</v>
      </c>
      <c r="C57" s="46" t="s">
        <v>75</v>
      </c>
      <c r="D57" s="46" t="s">
        <v>1019</v>
      </c>
    </row>
    <row r="58" spans="1:22" s="46" customFormat="1" x14ac:dyDescent="0.25">
      <c r="A58" s="46" t="s">
        <v>32</v>
      </c>
      <c r="B58" s="46" t="s">
        <v>1010</v>
      </c>
      <c r="C58" s="46" t="s">
        <v>75</v>
      </c>
      <c r="D58" s="46" t="s">
        <v>1006</v>
      </c>
      <c r="E58" s="46" t="s">
        <v>1018</v>
      </c>
      <c r="H58" s="46" t="s">
        <v>29</v>
      </c>
    </row>
    <row r="59" spans="1:22" x14ac:dyDescent="0.25">
      <c r="A59" t="s">
        <v>1017</v>
      </c>
      <c r="B59" t="s">
        <v>1016</v>
      </c>
      <c r="C59" t="s">
        <v>998</v>
      </c>
      <c r="D59" t="s">
        <v>1006</v>
      </c>
      <c r="E59" t="s">
        <v>1015</v>
      </c>
      <c r="H59" t="s">
        <v>1729</v>
      </c>
    </row>
    <row r="60" spans="1:22" x14ac:dyDescent="0.25">
      <c r="A60" t="s">
        <v>6</v>
      </c>
      <c r="B60" t="s">
        <v>1014</v>
      </c>
      <c r="C60" t="s">
        <v>1013</v>
      </c>
      <c r="D60" t="s">
        <v>1012</v>
      </c>
      <c r="E60" t="s">
        <v>1011</v>
      </c>
    </row>
    <row r="61" spans="1:22" s="46" customFormat="1" x14ac:dyDescent="0.25">
      <c r="A61" s="46" t="s">
        <v>3</v>
      </c>
      <c r="B61" s="46" t="s">
        <v>1010</v>
      </c>
      <c r="C61" s="46" t="s">
        <v>75</v>
      </c>
      <c r="D61" s="46" t="s">
        <v>1006</v>
      </c>
    </row>
    <row r="62" spans="1:22" x14ac:dyDescent="0.25">
      <c r="A62" t="s">
        <v>990</v>
      </c>
      <c r="B62" t="s">
        <v>1009</v>
      </c>
      <c r="C62" t="s">
        <v>988</v>
      </c>
      <c r="D62" t="s">
        <v>1006</v>
      </c>
      <c r="P62" t="s">
        <v>1008</v>
      </c>
    </row>
    <row r="63" spans="1:22" x14ac:dyDescent="0.25">
      <c r="A63" t="s">
        <v>10</v>
      </c>
      <c r="B63" t="s">
        <v>1007</v>
      </c>
      <c r="C63" t="s">
        <v>985</v>
      </c>
      <c r="D63" t="s">
        <v>1006</v>
      </c>
      <c r="E63" t="s">
        <v>1005</v>
      </c>
      <c r="F63" t="s">
        <v>1004</v>
      </c>
      <c r="K63" t="s">
        <v>1003</v>
      </c>
      <c r="M63" t="s">
        <v>17</v>
      </c>
    </row>
    <row r="64" spans="1:22" s="46" customFormat="1" x14ac:dyDescent="0.25">
      <c r="A64" s="46" t="s">
        <v>32</v>
      </c>
      <c r="B64" s="46" t="s">
        <v>1002</v>
      </c>
      <c r="C64" s="46" t="s">
        <v>75</v>
      </c>
      <c r="D64" s="46" t="s">
        <v>997</v>
      </c>
      <c r="E64" s="46" t="s">
        <v>1001</v>
      </c>
      <c r="H64" s="46" t="s">
        <v>29</v>
      </c>
    </row>
    <row r="65" spans="1:16" x14ac:dyDescent="0.25">
      <c r="A65" t="s">
        <v>1000</v>
      </c>
      <c r="B65" t="s">
        <v>999</v>
      </c>
      <c r="C65" t="s">
        <v>998</v>
      </c>
      <c r="D65" t="s">
        <v>997</v>
      </c>
      <c r="E65" t="s">
        <v>996</v>
      </c>
      <c r="H65" t="s">
        <v>1656</v>
      </c>
    </row>
    <row r="66" spans="1:16" x14ac:dyDescent="0.25">
      <c r="A66" t="s">
        <v>134</v>
      </c>
      <c r="B66" t="s">
        <v>995</v>
      </c>
      <c r="C66" t="s">
        <v>994</v>
      </c>
      <c r="D66" t="s">
        <v>991</v>
      </c>
      <c r="E66" t="s">
        <v>993</v>
      </c>
    </row>
    <row r="67" spans="1:16" s="46" customFormat="1" x14ac:dyDescent="0.25">
      <c r="A67" s="46" t="s">
        <v>3</v>
      </c>
      <c r="B67" s="46" t="s">
        <v>992</v>
      </c>
      <c r="C67" s="46" t="s">
        <v>75</v>
      </c>
      <c r="D67" s="46" t="s">
        <v>991</v>
      </c>
    </row>
    <row r="68" spans="1:16" x14ac:dyDescent="0.25">
      <c r="A68" t="s">
        <v>990</v>
      </c>
      <c r="B68" t="s">
        <v>989</v>
      </c>
      <c r="C68" t="s">
        <v>988</v>
      </c>
      <c r="D68" t="s">
        <v>984</v>
      </c>
      <c r="P68" t="s">
        <v>987</v>
      </c>
    </row>
    <row r="69" spans="1:16" x14ac:dyDescent="0.25">
      <c r="A69" t="s">
        <v>10</v>
      </c>
      <c r="B69" t="s">
        <v>986</v>
      </c>
      <c r="C69" t="s">
        <v>985</v>
      </c>
      <c r="D69" t="s">
        <v>984</v>
      </c>
      <c r="E69" t="s">
        <v>983</v>
      </c>
      <c r="F69" t="s">
        <v>982</v>
      </c>
      <c r="K69" t="s">
        <v>981</v>
      </c>
      <c r="M69" t="s">
        <v>17</v>
      </c>
    </row>
    <row r="70" spans="1:16" x14ac:dyDescent="0.25">
      <c r="A70" t="s">
        <v>980</v>
      </c>
      <c r="B70" t="s">
        <v>979</v>
      </c>
      <c r="C70" t="s">
        <v>978</v>
      </c>
      <c r="D70" t="s">
        <v>977</v>
      </c>
      <c r="E70" t="s">
        <v>976</v>
      </c>
      <c r="F70" t="s">
        <v>975</v>
      </c>
    </row>
    <row r="71" spans="1:16" x14ac:dyDescent="0.25">
      <c r="A71" t="s">
        <v>204</v>
      </c>
      <c r="B71" t="s">
        <v>974</v>
      </c>
      <c r="C71" t="s">
        <v>973</v>
      </c>
      <c r="D71" t="s">
        <v>972</v>
      </c>
      <c r="E71" t="s">
        <v>1636</v>
      </c>
      <c r="M71" t="s">
        <v>17</v>
      </c>
    </row>
    <row r="72" spans="1:16" x14ac:dyDescent="0.25">
      <c r="A72" t="s">
        <v>6</v>
      </c>
      <c r="B72" t="s">
        <v>1637</v>
      </c>
      <c r="C72" t="s">
        <v>1638</v>
      </c>
      <c r="D72" t="s">
        <v>1639</v>
      </c>
      <c r="E72" t="s">
        <v>1641</v>
      </c>
      <c r="K72" t="s">
        <v>1678</v>
      </c>
      <c r="M72" t="s">
        <v>17</v>
      </c>
    </row>
    <row r="73" spans="1:16" x14ac:dyDescent="0.25">
      <c r="A73" t="s">
        <v>1642</v>
      </c>
      <c r="B73" t="s">
        <v>1644</v>
      </c>
      <c r="C73" t="s">
        <v>1643</v>
      </c>
      <c r="D73" t="s">
        <v>1645</v>
      </c>
      <c r="E73" t="s">
        <v>1640</v>
      </c>
      <c r="M73" t="s">
        <v>17</v>
      </c>
    </row>
    <row r="74" spans="1:16" x14ac:dyDescent="0.25">
      <c r="A74" t="s">
        <v>204</v>
      </c>
      <c r="B74" t="s">
        <v>971</v>
      </c>
      <c r="C74" t="s">
        <v>970</v>
      </c>
      <c r="D74" t="s">
        <v>969</v>
      </c>
      <c r="E74" t="s">
        <v>968</v>
      </c>
      <c r="M74" t="s">
        <v>17</v>
      </c>
    </row>
    <row r="75" spans="1:16" x14ac:dyDescent="0.25">
      <c r="A75" t="s">
        <v>967</v>
      </c>
      <c r="B75" t="s">
        <v>966</v>
      </c>
      <c r="C75" t="s">
        <v>965</v>
      </c>
      <c r="D75" t="s">
        <v>964</v>
      </c>
      <c r="E75" t="s">
        <v>963</v>
      </c>
      <c r="K75" s="15" t="s">
        <v>962</v>
      </c>
    </row>
    <row r="76" spans="1:16" x14ac:dyDescent="0.25">
      <c r="A76" t="s">
        <v>204</v>
      </c>
      <c r="B76" t="s">
        <v>961</v>
      </c>
      <c r="C76" t="s">
        <v>960</v>
      </c>
      <c r="D76" t="s">
        <v>959</v>
      </c>
      <c r="E76" t="s">
        <v>958</v>
      </c>
      <c r="K76" s="5"/>
      <c r="M76" t="s">
        <v>17</v>
      </c>
    </row>
    <row r="77" spans="1:16" x14ac:dyDescent="0.25">
      <c r="A77" t="s">
        <v>204</v>
      </c>
      <c r="B77" t="s">
        <v>957</v>
      </c>
      <c r="C77" t="s">
        <v>956</v>
      </c>
      <c r="D77" t="s">
        <v>955</v>
      </c>
      <c r="E77" t="s">
        <v>954</v>
      </c>
      <c r="K77" s="5" t="s">
        <v>953</v>
      </c>
      <c r="M77" t="s">
        <v>17</v>
      </c>
    </row>
    <row r="78" spans="1:16" x14ac:dyDescent="0.25">
      <c r="A78" t="s">
        <v>204</v>
      </c>
      <c r="B78" t="s">
        <v>952</v>
      </c>
      <c r="C78" t="s">
        <v>951</v>
      </c>
      <c r="D78" t="s">
        <v>950</v>
      </c>
      <c r="E78" t="s">
        <v>949</v>
      </c>
      <c r="K78" s="5" t="s">
        <v>948</v>
      </c>
      <c r="M78" t="s">
        <v>17</v>
      </c>
    </row>
    <row r="79" spans="1:16" x14ac:dyDescent="0.25">
      <c r="A79" t="s">
        <v>10</v>
      </c>
      <c r="B79" t="s">
        <v>947</v>
      </c>
      <c r="C79" t="s">
        <v>947</v>
      </c>
      <c r="E79" t="s">
        <v>946</v>
      </c>
    </row>
    <row r="80" spans="1:16" s="46" customFormat="1" x14ac:dyDescent="0.25">
      <c r="A80" s="46" t="s">
        <v>32</v>
      </c>
      <c r="B80" s="46" t="s">
        <v>934</v>
      </c>
      <c r="C80" s="46" t="s">
        <v>75</v>
      </c>
      <c r="D80" s="46" t="s">
        <v>933</v>
      </c>
      <c r="E80" s="46" t="s">
        <v>933</v>
      </c>
      <c r="H80" s="46" t="s">
        <v>29</v>
      </c>
    </row>
    <row r="81" spans="1:13" x14ac:dyDescent="0.25">
      <c r="A81" t="s">
        <v>10</v>
      </c>
      <c r="B81" t="s">
        <v>945</v>
      </c>
      <c r="C81" t="s">
        <v>945</v>
      </c>
      <c r="E81" t="s">
        <v>944</v>
      </c>
    </row>
    <row r="82" spans="1:13" x14ac:dyDescent="0.25">
      <c r="A82" t="s">
        <v>10</v>
      </c>
      <c r="B82" t="s">
        <v>943</v>
      </c>
      <c r="C82" t="s">
        <v>943</v>
      </c>
      <c r="E82" t="s">
        <v>942</v>
      </c>
    </row>
    <row r="83" spans="1:13" x14ac:dyDescent="0.25">
      <c r="A83" t="s">
        <v>10</v>
      </c>
      <c r="B83" t="s">
        <v>941</v>
      </c>
      <c r="C83" t="s">
        <v>941</v>
      </c>
      <c r="E83" t="s">
        <v>940</v>
      </c>
    </row>
    <row r="84" spans="1:13" x14ac:dyDescent="0.25">
      <c r="A84" t="s">
        <v>44</v>
      </c>
      <c r="B84" t="s">
        <v>939</v>
      </c>
      <c r="C84" t="s">
        <v>938</v>
      </c>
      <c r="D84" t="s">
        <v>937</v>
      </c>
      <c r="E84" t="s">
        <v>936</v>
      </c>
      <c r="F84" t="s">
        <v>935</v>
      </c>
      <c r="M84" t="s">
        <v>17</v>
      </c>
    </row>
    <row r="85" spans="1:13" s="46" customFormat="1" x14ac:dyDescent="0.25">
      <c r="A85" s="46" t="s">
        <v>3</v>
      </c>
      <c r="B85" s="46" t="s">
        <v>934</v>
      </c>
      <c r="C85" s="46" t="s">
        <v>75</v>
      </c>
      <c r="D85" s="46" t="s">
        <v>933</v>
      </c>
    </row>
    <row r="86" spans="1:13" x14ac:dyDescent="0.25">
      <c r="A86" t="s">
        <v>10</v>
      </c>
      <c r="B86" t="s">
        <v>932</v>
      </c>
      <c r="C86" t="s">
        <v>932</v>
      </c>
      <c r="E86" t="s">
        <v>1</v>
      </c>
      <c r="K86" t="s">
        <v>931</v>
      </c>
    </row>
    <row r="87" spans="1:13" s="46" customFormat="1" x14ac:dyDescent="0.25">
      <c r="A87" s="46" t="s">
        <v>32</v>
      </c>
      <c r="B87" s="46" t="s">
        <v>930</v>
      </c>
      <c r="C87" s="46" t="s">
        <v>930</v>
      </c>
      <c r="K87" s="46" t="s">
        <v>0</v>
      </c>
    </row>
    <row r="88" spans="1:13" x14ac:dyDescent="0.25">
      <c r="A88" t="s">
        <v>6</v>
      </c>
      <c r="B88" t="s">
        <v>929</v>
      </c>
      <c r="C88" t="s">
        <v>928</v>
      </c>
      <c r="D88" t="s">
        <v>927</v>
      </c>
      <c r="E88" t="s">
        <v>926</v>
      </c>
      <c r="M88" t="s">
        <v>17</v>
      </c>
    </row>
    <row r="89" spans="1:13" x14ac:dyDescent="0.25">
      <c r="A89" t="s">
        <v>6</v>
      </c>
      <c r="B89" t="s">
        <v>925</v>
      </c>
      <c r="C89" t="s">
        <v>924</v>
      </c>
      <c r="D89" t="s">
        <v>923</v>
      </c>
      <c r="E89" t="s">
        <v>922</v>
      </c>
      <c r="I89" t="s">
        <v>921</v>
      </c>
      <c r="J89" t="s">
        <v>920</v>
      </c>
      <c r="M89" t="s">
        <v>17</v>
      </c>
    </row>
    <row r="90" spans="1:13" s="46" customFormat="1" x14ac:dyDescent="0.25">
      <c r="A90" s="46" t="s">
        <v>3</v>
      </c>
      <c r="B90" s="46" t="s">
        <v>2</v>
      </c>
    </row>
    <row r="91" spans="1:13" s="46" customFormat="1" x14ac:dyDescent="0.25">
      <c r="A91" s="46" t="s">
        <v>32</v>
      </c>
      <c r="B91" s="46" t="s">
        <v>919</v>
      </c>
      <c r="C91" s="46" t="s">
        <v>919</v>
      </c>
      <c r="K91" s="46" t="s">
        <v>0</v>
      </c>
    </row>
    <row r="92" spans="1:13" x14ac:dyDescent="0.25">
      <c r="A92" t="s">
        <v>10</v>
      </c>
      <c r="B92" t="s">
        <v>918</v>
      </c>
      <c r="C92" t="s">
        <v>918</v>
      </c>
      <c r="E92" t="s">
        <v>917</v>
      </c>
    </row>
    <row r="93" spans="1:13" x14ac:dyDescent="0.25">
      <c r="A93" t="s">
        <v>6</v>
      </c>
      <c r="B93" t="s">
        <v>916</v>
      </c>
      <c r="C93" t="s">
        <v>915</v>
      </c>
      <c r="D93" t="s">
        <v>914</v>
      </c>
      <c r="E93" t="s">
        <v>913</v>
      </c>
    </row>
    <row r="94" spans="1:13" x14ac:dyDescent="0.25">
      <c r="A94" t="s">
        <v>6</v>
      </c>
      <c r="B94" t="s">
        <v>912</v>
      </c>
      <c r="C94" t="s">
        <v>911</v>
      </c>
      <c r="D94" t="s">
        <v>910</v>
      </c>
      <c r="E94" t="s">
        <v>909</v>
      </c>
    </row>
    <row r="95" spans="1:13" x14ac:dyDescent="0.25">
      <c r="A95" t="s">
        <v>6</v>
      </c>
      <c r="B95" t="s">
        <v>908</v>
      </c>
      <c r="C95" t="s">
        <v>907</v>
      </c>
      <c r="D95" t="s">
        <v>906</v>
      </c>
      <c r="E95" t="s">
        <v>905</v>
      </c>
    </row>
    <row r="96" spans="1:13" x14ac:dyDescent="0.25">
      <c r="A96" t="s">
        <v>6</v>
      </c>
      <c r="B96" t="s">
        <v>904</v>
      </c>
      <c r="C96" t="s">
        <v>903</v>
      </c>
      <c r="D96" t="s">
        <v>902</v>
      </c>
      <c r="E96" t="s">
        <v>901</v>
      </c>
    </row>
    <row r="97" spans="1:22" x14ac:dyDescent="0.25">
      <c r="A97" t="s">
        <v>6</v>
      </c>
      <c r="B97" t="s">
        <v>900</v>
      </c>
      <c r="C97" t="s">
        <v>899</v>
      </c>
      <c r="D97" t="s">
        <v>898</v>
      </c>
      <c r="E97" t="s">
        <v>897</v>
      </c>
      <c r="I97" s="5" t="s">
        <v>896</v>
      </c>
      <c r="J97" s="4" t="s">
        <v>895</v>
      </c>
    </row>
    <row r="98" spans="1:22" s="46" customFormat="1" x14ac:dyDescent="0.25">
      <c r="A98" s="46" t="s">
        <v>3</v>
      </c>
      <c r="B98" s="46" t="s">
        <v>2</v>
      </c>
    </row>
    <row r="99" spans="1:22" x14ac:dyDescent="0.25">
      <c r="A99" t="s">
        <v>6</v>
      </c>
      <c r="B99" t="s">
        <v>894</v>
      </c>
      <c r="C99" t="s">
        <v>894</v>
      </c>
      <c r="E99" t="s">
        <v>4</v>
      </c>
    </row>
    <row r="100" spans="1:22" s="46" customFormat="1" x14ac:dyDescent="0.25">
      <c r="A100" s="10" t="s">
        <v>32</v>
      </c>
      <c r="B100" s="10" t="str">
        <f>IF(IF(D100&lt;&gt;"",CONCATENATE(C100,"_",D100),C100)&lt;&gt;0, IF(D100&lt;&gt;"",CONCATENATE(C100,"_",D100),C100), "")</f>
        <v>grp_S0SId</v>
      </c>
      <c r="C100" s="9" t="s">
        <v>75</v>
      </c>
      <c r="D100" s="10" t="s">
        <v>893</v>
      </c>
      <c r="E100" s="9" t="s">
        <v>892</v>
      </c>
      <c r="F100" s="9"/>
      <c r="G100" s="9"/>
      <c r="H100" s="9"/>
      <c r="I100" s="9"/>
      <c r="J100" s="9"/>
      <c r="K100" s="9"/>
      <c r="L100" s="9"/>
      <c r="M100" s="9"/>
      <c r="N100" s="9"/>
      <c r="O100" s="9"/>
      <c r="P100" s="9"/>
      <c r="Q100" s="9"/>
      <c r="R100" s="9"/>
      <c r="S100" s="9"/>
      <c r="T100" s="9"/>
      <c r="U100" s="9"/>
      <c r="V100" s="9"/>
    </row>
    <row r="101" spans="1:22" s="46" customFormat="1" x14ac:dyDescent="0.25">
      <c r="A101" s="46" t="s">
        <v>32</v>
      </c>
      <c r="B101" s="46" t="s">
        <v>891</v>
      </c>
      <c r="C101" s="46" t="s">
        <v>891</v>
      </c>
      <c r="K101" s="46" t="s">
        <v>0</v>
      </c>
    </row>
    <row r="102" spans="1:22" x14ac:dyDescent="0.25">
      <c r="A102" t="s">
        <v>381</v>
      </c>
      <c r="B102" t="s">
        <v>890</v>
      </c>
      <c r="C102" t="s">
        <v>889</v>
      </c>
      <c r="D102" t="s">
        <v>888</v>
      </c>
      <c r="E102" t="s">
        <v>887</v>
      </c>
      <c r="H102" t="s">
        <v>17</v>
      </c>
    </row>
    <row r="103" spans="1:22" x14ac:dyDescent="0.25">
      <c r="A103" t="s">
        <v>886</v>
      </c>
      <c r="B103" t="s">
        <v>885</v>
      </c>
      <c r="C103" t="s">
        <v>884</v>
      </c>
      <c r="D103" t="s">
        <v>883</v>
      </c>
      <c r="E103" t="s">
        <v>882</v>
      </c>
      <c r="F103" t="s">
        <v>881</v>
      </c>
      <c r="H103" t="s">
        <v>17</v>
      </c>
      <c r="K103" t="s">
        <v>880</v>
      </c>
    </row>
    <row r="104" spans="1:22" x14ac:dyDescent="0.25">
      <c r="A104" t="s">
        <v>134</v>
      </c>
      <c r="B104" t="s">
        <v>879</v>
      </c>
      <c r="C104" t="s">
        <v>878</v>
      </c>
      <c r="D104" t="s">
        <v>877</v>
      </c>
      <c r="E104" t="s">
        <v>876</v>
      </c>
      <c r="F104" t="s">
        <v>875</v>
      </c>
      <c r="H104" t="s">
        <v>17</v>
      </c>
      <c r="K104" t="s">
        <v>874</v>
      </c>
    </row>
    <row r="105" spans="1:22" x14ac:dyDescent="0.25">
      <c r="A105" t="s">
        <v>485</v>
      </c>
      <c r="B105" t="s">
        <v>873</v>
      </c>
      <c r="C105" t="s">
        <v>872</v>
      </c>
      <c r="D105" t="s">
        <v>871</v>
      </c>
      <c r="E105" t="s">
        <v>870</v>
      </c>
      <c r="H105" t="s">
        <v>17</v>
      </c>
    </row>
    <row r="106" spans="1:22" x14ac:dyDescent="0.25">
      <c r="A106" t="s">
        <v>869</v>
      </c>
      <c r="B106" t="s">
        <v>868</v>
      </c>
      <c r="C106" t="s">
        <v>867</v>
      </c>
      <c r="D106" t="s">
        <v>866</v>
      </c>
      <c r="E106" t="s">
        <v>865</v>
      </c>
      <c r="H106" t="s">
        <v>17</v>
      </c>
    </row>
    <row r="107" spans="1:22" x14ac:dyDescent="0.25">
      <c r="A107" t="s">
        <v>864</v>
      </c>
      <c r="B107" t="s">
        <v>863</v>
      </c>
      <c r="C107" t="s">
        <v>862</v>
      </c>
      <c r="D107" t="s">
        <v>861</v>
      </c>
      <c r="E107" t="s">
        <v>860</v>
      </c>
      <c r="H107" t="s">
        <v>17</v>
      </c>
    </row>
    <row r="108" spans="1:22" x14ac:dyDescent="0.25">
      <c r="A108" t="s">
        <v>859</v>
      </c>
      <c r="B108" t="s">
        <v>858</v>
      </c>
      <c r="C108" t="s">
        <v>857</v>
      </c>
      <c r="D108" t="s">
        <v>856</v>
      </c>
      <c r="E108" t="s">
        <v>855</v>
      </c>
      <c r="H108" t="s">
        <v>17</v>
      </c>
    </row>
    <row r="109" spans="1:22" x14ac:dyDescent="0.25">
      <c r="A109" t="s">
        <v>854</v>
      </c>
      <c r="B109" t="s">
        <v>853</v>
      </c>
      <c r="C109" t="s">
        <v>852</v>
      </c>
      <c r="D109" t="s">
        <v>851</v>
      </c>
      <c r="E109" t="s">
        <v>850</v>
      </c>
      <c r="H109" t="s">
        <v>17</v>
      </c>
    </row>
    <row r="110" spans="1:22" x14ac:dyDescent="0.25">
      <c r="A110" t="s">
        <v>6</v>
      </c>
      <c r="B110" t="s">
        <v>849</v>
      </c>
      <c r="C110" t="s">
        <v>848</v>
      </c>
      <c r="D110" t="s">
        <v>847</v>
      </c>
      <c r="E110" t="s">
        <v>101</v>
      </c>
      <c r="H110" t="s">
        <v>17</v>
      </c>
      <c r="K110" t="s">
        <v>846</v>
      </c>
    </row>
    <row r="111" spans="1:22" x14ac:dyDescent="0.25">
      <c r="A111" t="s">
        <v>10</v>
      </c>
      <c r="B111" t="s">
        <v>845</v>
      </c>
      <c r="C111" t="s">
        <v>845</v>
      </c>
      <c r="E111" t="s">
        <v>844</v>
      </c>
    </row>
    <row r="112" spans="1:22" s="46" customFormat="1" x14ac:dyDescent="0.25">
      <c r="A112" s="46" t="s">
        <v>3</v>
      </c>
      <c r="B112" s="46" t="s">
        <v>2</v>
      </c>
    </row>
    <row r="113" spans="1:22" s="46" customFormat="1" x14ac:dyDescent="0.25">
      <c r="A113" s="46" t="s">
        <v>32</v>
      </c>
      <c r="B113" s="46" t="s">
        <v>843</v>
      </c>
      <c r="C113" s="46" t="s">
        <v>843</v>
      </c>
    </row>
    <row r="114" spans="1:22" x14ac:dyDescent="0.25">
      <c r="A114" t="s">
        <v>842</v>
      </c>
      <c r="B114" t="s">
        <v>841</v>
      </c>
      <c r="C114" t="s">
        <v>840</v>
      </c>
      <c r="D114" t="s">
        <v>839</v>
      </c>
      <c r="E114" t="s">
        <v>838</v>
      </c>
      <c r="F114" t="s">
        <v>827</v>
      </c>
      <c r="H114" t="s">
        <v>17</v>
      </c>
    </row>
    <row r="115" spans="1:22" x14ac:dyDescent="0.25">
      <c r="A115" t="s">
        <v>837</v>
      </c>
      <c r="B115" t="s">
        <v>836</v>
      </c>
      <c r="C115" t="s">
        <v>835</v>
      </c>
      <c r="D115" t="s">
        <v>834</v>
      </c>
      <c r="E115" t="s">
        <v>833</v>
      </c>
      <c r="F115" t="s">
        <v>827</v>
      </c>
      <c r="H115" t="s">
        <v>17</v>
      </c>
    </row>
    <row r="116" spans="1:22" x14ac:dyDescent="0.25">
      <c r="A116" t="s">
        <v>832</v>
      </c>
      <c r="B116" t="s">
        <v>831</v>
      </c>
      <c r="C116" t="s">
        <v>830</v>
      </c>
      <c r="D116" t="s">
        <v>829</v>
      </c>
      <c r="E116" t="s">
        <v>828</v>
      </c>
      <c r="F116" t="s">
        <v>827</v>
      </c>
      <c r="H116" t="s">
        <v>17</v>
      </c>
    </row>
    <row r="117" spans="1:22" s="46" customFormat="1" x14ac:dyDescent="0.25">
      <c r="A117" s="46" t="s">
        <v>3</v>
      </c>
      <c r="B117" s="46" t="s">
        <v>2</v>
      </c>
    </row>
    <row r="118" spans="1:22" s="46" customFormat="1" x14ac:dyDescent="0.25">
      <c r="A118" s="46" t="s">
        <v>32</v>
      </c>
      <c r="B118" s="46" t="s">
        <v>826</v>
      </c>
      <c r="C118" s="46" t="s">
        <v>826</v>
      </c>
    </row>
    <row r="119" spans="1:22" x14ac:dyDescent="0.25">
      <c r="A119" t="s">
        <v>10</v>
      </c>
      <c r="B119" t="s">
        <v>825</v>
      </c>
      <c r="C119" t="s">
        <v>825</v>
      </c>
      <c r="E119" t="s">
        <v>824</v>
      </c>
      <c r="F119" t="s">
        <v>238</v>
      </c>
    </row>
    <row r="120" spans="1:22" x14ac:dyDescent="0.25">
      <c r="A120" t="s">
        <v>134</v>
      </c>
      <c r="B120" t="s">
        <v>823</v>
      </c>
      <c r="C120" t="s">
        <v>822</v>
      </c>
      <c r="D120" t="s">
        <v>821</v>
      </c>
      <c r="E120" t="s">
        <v>820</v>
      </c>
      <c r="H120" t="s">
        <v>17</v>
      </c>
    </row>
    <row r="121" spans="1:22" x14ac:dyDescent="0.25">
      <c r="A121" t="s">
        <v>134</v>
      </c>
      <c r="B121" t="s">
        <v>819</v>
      </c>
      <c r="C121" t="s">
        <v>818</v>
      </c>
      <c r="D121" t="s">
        <v>817</v>
      </c>
      <c r="E121" t="s">
        <v>816</v>
      </c>
      <c r="H121" t="s">
        <v>17</v>
      </c>
    </row>
    <row r="122" spans="1:22" x14ac:dyDescent="0.25">
      <c r="A122" t="s">
        <v>134</v>
      </c>
      <c r="B122" t="s">
        <v>815</v>
      </c>
      <c r="C122" t="s">
        <v>814</v>
      </c>
      <c r="D122" t="s">
        <v>813</v>
      </c>
      <c r="E122" t="s">
        <v>812</v>
      </c>
      <c r="H122" t="s">
        <v>17</v>
      </c>
    </row>
    <row r="123" spans="1:22" x14ac:dyDescent="0.25">
      <c r="A123" t="s">
        <v>134</v>
      </c>
      <c r="B123" t="s">
        <v>811</v>
      </c>
      <c r="C123" t="s">
        <v>810</v>
      </c>
      <c r="D123" t="s">
        <v>809</v>
      </c>
      <c r="E123" t="s">
        <v>808</v>
      </c>
      <c r="H123" t="s">
        <v>17</v>
      </c>
    </row>
    <row r="124" spans="1:22" s="46" customFormat="1" x14ac:dyDescent="0.25">
      <c r="A124" s="46" t="s">
        <v>3</v>
      </c>
      <c r="B124" s="46" t="s">
        <v>2</v>
      </c>
    </row>
    <row r="125" spans="1:22" x14ac:dyDescent="0.25">
      <c r="A125" t="s">
        <v>6</v>
      </c>
      <c r="B125" t="s">
        <v>807</v>
      </c>
      <c r="C125" t="s">
        <v>807</v>
      </c>
      <c r="E125" t="s">
        <v>4</v>
      </c>
    </row>
    <row r="126" spans="1:22" s="46" customFormat="1" x14ac:dyDescent="0.25">
      <c r="A126" s="46" t="s">
        <v>3</v>
      </c>
      <c r="B126" s="46" t="s">
        <v>2</v>
      </c>
    </row>
    <row r="127" spans="1:22" x14ac:dyDescent="0.25">
      <c r="A127" s="10" t="s">
        <v>32</v>
      </c>
      <c r="B127" s="10" t="str">
        <f>IF(IF(D127&lt;&gt;"",CONCATENATE(C127,"_",D127),C127)&lt;&gt;0, IF(D127&lt;&gt;"",CONCATENATE(C127,"_",D127),C127), "")</f>
        <v>grp_S0SIe</v>
      </c>
      <c r="C127" s="9" t="s">
        <v>75</v>
      </c>
      <c r="D127" s="10" t="s">
        <v>806</v>
      </c>
      <c r="E127" s="9" t="s">
        <v>805</v>
      </c>
      <c r="F127" s="9"/>
      <c r="G127" s="9"/>
      <c r="H127" s="9"/>
      <c r="I127" s="9"/>
      <c r="J127" s="9"/>
      <c r="K127" s="9"/>
      <c r="L127" s="9"/>
      <c r="M127" s="9"/>
      <c r="N127" s="9"/>
      <c r="O127" s="9"/>
      <c r="P127" s="9"/>
      <c r="Q127" s="9"/>
      <c r="R127" s="9"/>
      <c r="S127" s="9"/>
      <c r="T127" s="9"/>
      <c r="U127" s="9"/>
      <c r="V127" s="9"/>
    </row>
    <row r="128" spans="1:22" s="46" customFormat="1" x14ac:dyDescent="0.25">
      <c r="A128" s="46" t="s">
        <v>32</v>
      </c>
      <c r="B128" s="46" t="s">
        <v>804</v>
      </c>
      <c r="C128" s="46" t="s">
        <v>804</v>
      </c>
      <c r="K128" s="46" t="s">
        <v>803</v>
      </c>
    </row>
    <row r="129" spans="1:10" x14ac:dyDescent="0.25">
      <c r="A129" t="s">
        <v>134</v>
      </c>
      <c r="B129" t="s">
        <v>802</v>
      </c>
      <c r="C129" t="s">
        <v>801</v>
      </c>
      <c r="D129" t="s">
        <v>800</v>
      </c>
      <c r="E129" t="s">
        <v>799</v>
      </c>
    </row>
    <row r="130" spans="1:10" x14ac:dyDescent="0.25">
      <c r="A130" t="s">
        <v>134</v>
      </c>
      <c r="B130" t="s">
        <v>798</v>
      </c>
      <c r="C130" t="s">
        <v>797</v>
      </c>
      <c r="D130" t="s">
        <v>796</v>
      </c>
      <c r="E130" t="s">
        <v>795</v>
      </c>
    </row>
    <row r="131" spans="1:10" x14ac:dyDescent="0.25">
      <c r="A131" t="s">
        <v>134</v>
      </c>
      <c r="B131" t="s">
        <v>794</v>
      </c>
      <c r="C131" t="s">
        <v>793</v>
      </c>
      <c r="D131" t="s">
        <v>792</v>
      </c>
      <c r="E131" t="s">
        <v>791</v>
      </c>
      <c r="I131" t="s">
        <v>764</v>
      </c>
      <c r="J131" t="s">
        <v>763</v>
      </c>
    </row>
    <row r="132" spans="1:10" s="46" customFormat="1" x14ac:dyDescent="0.25">
      <c r="A132" s="46" t="s">
        <v>3</v>
      </c>
      <c r="B132" s="46" t="s">
        <v>2</v>
      </c>
    </row>
    <row r="133" spans="1:10" s="46" customFormat="1" x14ac:dyDescent="0.25">
      <c r="A133" s="46" t="s">
        <v>32</v>
      </c>
      <c r="B133" s="46" t="s">
        <v>790</v>
      </c>
      <c r="C133" s="46" t="s">
        <v>790</v>
      </c>
      <c r="E133" s="46" t="s">
        <v>789</v>
      </c>
    </row>
    <row r="134" spans="1:10" x14ac:dyDescent="0.25">
      <c r="A134" t="s">
        <v>134</v>
      </c>
      <c r="B134" t="s">
        <v>788</v>
      </c>
      <c r="C134" t="s">
        <v>787</v>
      </c>
      <c r="D134" t="s">
        <v>786</v>
      </c>
      <c r="E134" t="s">
        <v>785</v>
      </c>
      <c r="I134" t="s">
        <v>764</v>
      </c>
      <c r="J134" t="s">
        <v>763</v>
      </c>
    </row>
    <row r="135" spans="1:10" x14ac:dyDescent="0.25">
      <c r="A135" t="s">
        <v>134</v>
      </c>
      <c r="B135" t="s">
        <v>784</v>
      </c>
      <c r="C135" t="s">
        <v>783</v>
      </c>
      <c r="D135" t="s">
        <v>782</v>
      </c>
      <c r="E135" t="s">
        <v>781</v>
      </c>
      <c r="I135" t="s">
        <v>758</v>
      </c>
      <c r="J135" t="s">
        <v>757</v>
      </c>
    </row>
    <row r="136" spans="1:10" s="46" customFormat="1" x14ac:dyDescent="0.25">
      <c r="A136" s="46" t="s">
        <v>3</v>
      </c>
      <c r="B136" s="46" t="s">
        <v>2</v>
      </c>
    </row>
    <row r="137" spans="1:10" s="46" customFormat="1" x14ac:dyDescent="0.25">
      <c r="A137" s="46" t="s">
        <v>32</v>
      </c>
      <c r="B137" s="46" t="s">
        <v>780</v>
      </c>
      <c r="C137" s="46" t="s">
        <v>780</v>
      </c>
      <c r="E137" s="46" t="s">
        <v>779</v>
      </c>
    </row>
    <row r="138" spans="1:10" x14ac:dyDescent="0.25">
      <c r="A138" t="s">
        <v>134</v>
      </c>
      <c r="B138" t="s">
        <v>778</v>
      </c>
      <c r="C138" t="s">
        <v>777</v>
      </c>
      <c r="D138" t="s">
        <v>776</v>
      </c>
      <c r="E138" t="s">
        <v>775</v>
      </c>
      <c r="I138" t="s">
        <v>764</v>
      </c>
      <c r="J138" t="s">
        <v>763</v>
      </c>
    </row>
    <row r="139" spans="1:10" x14ac:dyDescent="0.25">
      <c r="A139" t="s">
        <v>134</v>
      </c>
      <c r="B139" t="s">
        <v>774</v>
      </c>
      <c r="C139" t="s">
        <v>773</v>
      </c>
      <c r="D139" t="s">
        <v>772</v>
      </c>
      <c r="E139" t="s">
        <v>771</v>
      </c>
      <c r="I139" t="s">
        <v>758</v>
      </c>
      <c r="J139" t="s">
        <v>757</v>
      </c>
    </row>
    <row r="140" spans="1:10" s="46" customFormat="1" x14ac:dyDescent="0.25">
      <c r="A140" s="46" t="s">
        <v>3</v>
      </c>
      <c r="B140" s="46" t="s">
        <v>2</v>
      </c>
    </row>
    <row r="141" spans="1:10" s="46" customFormat="1" x14ac:dyDescent="0.25">
      <c r="A141" s="46" t="s">
        <v>32</v>
      </c>
      <c r="B141" s="46" t="s">
        <v>770</v>
      </c>
      <c r="C141" s="46" t="s">
        <v>770</v>
      </c>
      <c r="E141" s="46" t="s">
        <v>769</v>
      </c>
    </row>
    <row r="142" spans="1:10" x14ac:dyDescent="0.25">
      <c r="A142" t="s">
        <v>134</v>
      </c>
      <c r="B142" t="s">
        <v>768</v>
      </c>
      <c r="C142" t="s">
        <v>767</v>
      </c>
      <c r="D142" t="s">
        <v>766</v>
      </c>
      <c r="E142" t="s">
        <v>765</v>
      </c>
      <c r="I142" t="s">
        <v>764</v>
      </c>
      <c r="J142" t="s">
        <v>763</v>
      </c>
    </row>
    <row r="143" spans="1:10" x14ac:dyDescent="0.25">
      <c r="A143" t="s">
        <v>134</v>
      </c>
      <c r="B143" t="s">
        <v>762</v>
      </c>
      <c r="C143" t="s">
        <v>761</v>
      </c>
      <c r="D143" t="s">
        <v>760</v>
      </c>
      <c r="E143" t="s">
        <v>759</v>
      </c>
      <c r="I143" t="s">
        <v>758</v>
      </c>
      <c r="J143" t="s">
        <v>757</v>
      </c>
    </row>
    <row r="144" spans="1:10" s="46" customFormat="1" x14ac:dyDescent="0.25">
      <c r="A144" s="46" t="s">
        <v>3</v>
      </c>
      <c r="B144" s="46" t="s">
        <v>2</v>
      </c>
    </row>
    <row r="145" spans="1:11" s="46" customFormat="1" x14ac:dyDescent="0.25">
      <c r="A145" s="46" t="s">
        <v>32</v>
      </c>
      <c r="B145" s="46" t="s">
        <v>756</v>
      </c>
      <c r="C145" s="46" t="s">
        <v>756</v>
      </c>
      <c r="E145" s="46" t="s">
        <v>755</v>
      </c>
      <c r="K145" s="46" t="s">
        <v>754</v>
      </c>
    </row>
    <row r="146" spans="1:11" s="46" customFormat="1" x14ac:dyDescent="0.25">
      <c r="A146" s="46" t="s">
        <v>32</v>
      </c>
      <c r="B146" s="46" t="s">
        <v>753</v>
      </c>
      <c r="C146" s="46" t="s">
        <v>753</v>
      </c>
    </row>
    <row r="147" spans="1:11" x14ac:dyDescent="0.25">
      <c r="A147" t="s">
        <v>485</v>
      </c>
      <c r="B147" t="s">
        <v>752</v>
      </c>
      <c r="C147" t="s">
        <v>751</v>
      </c>
      <c r="D147" t="s">
        <v>750</v>
      </c>
      <c r="E147" t="s">
        <v>481</v>
      </c>
    </row>
    <row r="148" spans="1:11" x14ac:dyDescent="0.25">
      <c r="A148" t="s">
        <v>22</v>
      </c>
      <c r="B148" t="s">
        <v>749</v>
      </c>
      <c r="C148" t="s">
        <v>748</v>
      </c>
      <c r="D148" t="s">
        <v>747</v>
      </c>
      <c r="E148" t="s">
        <v>477</v>
      </c>
      <c r="I148" t="s">
        <v>476</v>
      </c>
      <c r="J148" t="s">
        <v>475</v>
      </c>
    </row>
    <row r="149" spans="1:11" s="46" customFormat="1" x14ac:dyDescent="0.25">
      <c r="A149" s="46" t="s">
        <v>3</v>
      </c>
      <c r="B149" s="46" t="s">
        <v>2</v>
      </c>
    </row>
    <row r="150" spans="1:11" x14ac:dyDescent="0.25">
      <c r="A150" t="s">
        <v>22</v>
      </c>
      <c r="B150" t="s">
        <v>746</v>
      </c>
      <c r="C150" t="s">
        <v>745</v>
      </c>
      <c r="D150" t="s">
        <v>744</v>
      </c>
      <c r="E150" t="s">
        <v>471</v>
      </c>
      <c r="I150" t="s">
        <v>470</v>
      </c>
      <c r="J150" t="s">
        <v>469</v>
      </c>
      <c r="K150" t="s">
        <v>743</v>
      </c>
    </row>
    <row r="151" spans="1:11" x14ac:dyDescent="0.25">
      <c r="A151" t="s">
        <v>22</v>
      </c>
      <c r="B151" t="s">
        <v>742</v>
      </c>
      <c r="C151" t="s">
        <v>741</v>
      </c>
      <c r="D151" t="s">
        <v>740</v>
      </c>
      <c r="E151" t="s">
        <v>464</v>
      </c>
      <c r="I151" t="s">
        <v>463</v>
      </c>
      <c r="J151" t="s">
        <v>462</v>
      </c>
      <c r="K151" t="s">
        <v>739</v>
      </c>
    </row>
    <row r="152" spans="1:11" x14ac:dyDescent="0.25">
      <c r="A152" t="s">
        <v>44</v>
      </c>
      <c r="B152" t="s">
        <v>738</v>
      </c>
      <c r="C152" t="s">
        <v>737</v>
      </c>
      <c r="D152" t="s">
        <v>736</v>
      </c>
      <c r="E152" t="s">
        <v>457</v>
      </c>
    </row>
    <row r="153" spans="1:11" x14ac:dyDescent="0.25">
      <c r="A153" t="s">
        <v>437</v>
      </c>
      <c r="B153" t="s">
        <v>735</v>
      </c>
      <c r="C153" t="s">
        <v>734</v>
      </c>
      <c r="D153" t="s">
        <v>733</v>
      </c>
      <c r="E153" t="s">
        <v>453</v>
      </c>
    </row>
    <row r="154" spans="1:11" s="46" customFormat="1" x14ac:dyDescent="0.25">
      <c r="A154" s="46" t="s">
        <v>32</v>
      </c>
      <c r="B154" s="46" t="s">
        <v>732</v>
      </c>
      <c r="C154" s="46" t="s">
        <v>732</v>
      </c>
      <c r="E154" s="46" t="s">
        <v>451</v>
      </c>
      <c r="K154" s="46" t="s">
        <v>731</v>
      </c>
    </row>
    <row r="155" spans="1:11" x14ac:dyDescent="0.25">
      <c r="A155" t="s">
        <v>437</v>
      </c>
      <c r="B155" t="s">
        <v>730</v>
      </c>
      <c r="C155" t="s">
        <v>729</v>
      </c>
      <c r="D155" t="s">
        <v>728</v>
      </c>
      <c r="E155" t="s">
        <v>446</v>
      </c>
    </row>
    <row r="156" spans="1:11" x14ac:dyDescent="0.25">
      <c r="A156" t="s">
        <v>437</v>
      </c>
      <c r="B156" t="s">
        <v>727</v>
      </c>
      <c r="C156" t="s">
        <v>726</v>
      </c>
      <c r="D156" t="s">
        <v>725</v>
      </c>
      <c r="E156" t="s">
        <v>442</v>
      </c>
    </row>
    <row r="157" spans="1:11" x14ac:dyDescent="0.25">
      <c r="A157" t="s">
        <v>437</v>
      </c>
      <c r="B157" t="s">
        <v>724</v>
      </c>
      <c r="C157" t="s">
        <v>723</v>
      </c>
      <c r="D157" t="s">
        <v>722</v>
      </c>
      <c r="E157" t="s">
        <v>438</v>
      </c>
    </row>
    <row r="158" spans="1:11" x14ac:dyDescent="0.25">
      <c r="A158" t="s">
        <v>437</v>
      </c>
      <c r="B158" t="s">
        <v>721</v>
      </c>
      <c r="C158" t="s">
        <v>720</v>
      </c>
      <c r="D158" t="s">
        <v>719</v>
      </c>
      <c r="E158" t="s">
        <v>1650</v>
      </c>
      <c r="J158" t="s">
        <v>718</v>
      </c>
    </row>
    <row r="159" spans="1:11" s="46" customFormat="1" x14ac:dyDescent="0.25">
      <c r="A159" s="46" t="s">
        <v>3</v>
      </c>
      <c r="B159" s="46" t="s">
        <v>2</v>
      </c>
    </row>
    <row r="160" spans="1:11" s="46" customFormat="1" x14ac:dyDescent="0.25">
      <c r="A160" s="46" t="s">
        <v>3</v>
      </c>
      <c r="B160" s="46" t="s">
        <v>2</v>
      </c>
    </row>
    <row r="161" spans="1:11" s="46" customFormat="1" x14ac:dyDescent="0.25">
      <c r="A161" s="46" t="s">
        <v>32</v>
      </c>
      <c r="B161" s="46" t="s">
        <v>717</v>
      </c>
      <c r="C161" s="46" t="s">
        <v>717</v>
      </c>
      <c r="E161" s="46" t="s">
        <v>716</v>
      </c>
      <c r="K161" s="46" t="s">
        <v>715</v>
      </c>
    </row>
    <row r="162" spans="1:11" s="46" customFormat="1" x14ac:dyDescent="0.25">
      <c r="A162" s="46" t="s">
        <v>32</v>
      </c>
      <c r="B162" s="46" t="s">
        <v>714</v>
      </c>
      <c r="C162" s="46" t="s">
        <v>714</v>
      </c>
    </row>
    <row r="163" spans="1:11" x14ac:dyDescent="0.25">
      <c r="A163" t="s">
        <v>485</v>
      </c>
      <c r="B163" t="s">
        <v>713</v>
      </c>
      <c r="C163" t="s">
        <v>712</v>
      </c>
      <c r="D163" t="s">
        <v>711</v>
      </c>
      <c r="E163" t="s">
        <v>481</v>
      </c>
    </row>
    <row r="164" spans="1:11" x14ac:dyDescent="0.25">
      <c r="A164" t="s">
        <v>22</v>
      </c>
      <c r="B164" t="s">
        <v>710</v>
      </c>
      <c r="C164" t="s">
        <v>709</v>
      </c>
      <c r="D164" t="s">
        <v>708</v>
      </c>
      <c r="E164" t="s">
        <v>477</v>
      </c>
      <c r="I164" t="s">
        <v>476</v>
      </c>
      <c r="J164" t="s">
        <v>475</v>
      </c>
    </row>
    <row r="165" spans="1:11" s="46" customFormat="1" x14ac:dyDescent="0.25">
      <c r="A165" s="46" t="s">
        <v>3</v>
      </c>
      <c r="B165" s="46" t="s">
        <v>2</v>
      </c>
    </row>
    <row r="166" spans="1:11" x14ac:dyDescent="0.25">
      <c r="A166" t="s">
        <v>22</v>
      </c>
      <c r="B166" t="s">
        <v>707</v>
      </c>
      <c r="C166" t="s">
        <v>706</v>
      </c>
      <c r="D166" t="s">
        <v>705</v>
      </c>
      <c r="E166" t="s">
        <v>471</v>
      </c>
      <c r="I166" t="s">
        <v>470</v>
      </c>
      <c r="J166" t="s">
        <v>469</v>
      </c>
      <c r="K166" t="s">
        <v>704</v>
      </c>
    </row>
    <row r="167" spans="1:11" x14ac:dyDescent="0.25">
      <c r="A167" t="s">
        <v>22</v>
      </c>
      <c r="B167" t="s">
        <v>703</v>
      </c>
      <c r="C167" t="s">
        <v>702</v>
      </c>
      <c r="D167" t="s">
        <v>701</v>
      </c>
      <c r="E167" t="s">
        <v>464</v>
      </c>
      <c r="I167" t="s">
        <v>463</v>
      </c>
      <c r="J167" t="s">
        <v>462</v>
      </c>
      <c r="K167" t="s">
        <v>700</v>
      </c>
    </row>
    <row r="168" spans="1:11" x14ac:dyDescent="0.25">
      <c r="A168" t="s">
        <v>44</v>
      </c>
      <c r="B168" t="s">
        <v>699</v>
      </c>
      <c r="C168" t="s">
        <v>698</v>
      </c>
      <c r="D168" t="s">
        <v>697</v>
      </c>
      <c r="E168" t="s">
        <v>457</v>
      </c>
    </row>
    <row r="169" spans="1:11" x14ac:dyDescent="0.25">
      <c r="A169" t="s">
        <v>437</v>
      </c>
      <c r="B169" t="s">
        <v>696</v>
      </c>
      <c r="C169" t="s">
        <v>695</v>
      </c>
      <c r="D169" t="s">
        <v>694</v>
      </c>
      <c r="E169" t="s">
        <v>453</v>
      </c>
    </row>
    <row r="170" spans="1:11" s="46" customFormat="1" x14ac:dyDescent="0.25">
      <c r="A170" s="46" t="s">
        <v>32</v>
      </c>
      <c r="B170" s="46" t="s">
        <v>693</v>
      </c>
      <c r="C170" s="46" t="s">
        <v>693</v>
      </c>
      <c r="E170" s="46" t="s">
        <v>451</v>
      </c>
      <c r="K170" s="46" t="s">
        <v>692</v>
      </c>
    </row>
    <row r="171" spans="1:11" x14ac:dyDescent="0.25">
      <c r="A171" t="s">
        <v>437</v>
      </c>
      <c r="B171" t="s">
        <v>691</v>
      </c>
      <c r="C171" t="s">
        <v>690</v>
      </c>
      <c r="D171" t="s">
        <v>689</v>
      </c>
      <c r="E171" t="s">
        <v>446</v>
      </c>
    </row>
    <row r="172" spans="1:11" x14ac:dyDescent="0.25">
      <c r="A172" t="s">
        <v>437</v>
      </c>
      <c r="B172" t="s">
        <v>688</v>
      </c>
      <c r="C172" t="s">
        <v>687</v>
      </c>
      <c r="D172" t="s">
        <v>686</v>
      </c>
      <c r="E172" t="s">
        <v>442</v>
      </c>
    </row>
    <row r="173" spans="1:11" x14ac:dyDescent="0.25">
      <c r="A173" t="s">
        <v>437</v>
      </c>
      <c r="B173" t="s">
        <v>685</v>
      </c>
      <c r="C173" t="s">
        <v>684</v>
      </c>
      <c r="D173" t="s">
        <v>683</v>
      </c>
      <c r="E173" t="s">
        <v>438</v>
      </c>
    </row>
    <row r="174" spans="1:11" x14ac:dyDescent="0.25">
      <c r="A174" t="s">
        <v>437</v>
      </c>
      <c r="B174" t="s">
        <v>682</v>
      </c>
      <c r="C174" t="s">
        <v>681</v>
      </c>
      <c r="D174" t="s">
        <v>680</v>
      </c>
      <c r="E174" t="s">
        <v>433</v>
      </c>
    </row>
    <row r="175" spans="1:11" s="46" customFormat="1" x14ac:dyDescent="0.25">
      <c r="A175" s="46" t="s">
        <v>3</v>
      </c>
      <c r="B175" s="46" t="s">
        <v>2</v>
      </c>
    </row>
    <row r="176" spans="1:11" s="46" customFormat="1" x14ac:dyDescent="0.25">
      <c r="A176" s="46" t="s">
        <v>3</v>
      </c>
      <c r="B176" s="46" t="s">
        <v>2</v>
      </c>
    </row>
    <row r="177" spans="1:11" s="46" customFormat="1" x14ac:dyDescent="0.25">
      <c r="A177" s="46" t="s">
        <v>32</v>
      </c>
      <c r="B177" s="46" t="s">
        <v>679</v>
      </c>
      <c r="C177" s="46" t="s">
        <v>679</v>
      </c>
      <c r="E177" s="46" t="s">
        <v>678</v>
      </c>
      <c r="K177" s="46" t="s">
        <v>677</v>
      </c>
    </row>
    <row r="178" spans="1:11" s="46" customFormat="1" x14ac:dyDescent="0.25">
      <c r="A178" s="46" t="s">
        <v>32</v>
      </c>
      <c r="B178" s="46" t="s">
        <v>676</v>
      </c>
      <c r="C178" s="46" t="s">
        <v>676</v>
      </c>
    </row>
    <row r="179" spans="1:11" x14ac:dyDescent="0.25">
      <c r="A179" t="s">
        <v>485</v>
      </c>
      <c r="B179" t="s">
        <v>675</v>
      </c>
      <c r="C179" t="s">
        <v>674</v>
      </c>
      <c r="D179" t="s">
        <v>673</v>
      </c>
      <c r="E179" t="s">
        <v>481</v>
      </c>
    </row>
    <row r="180" spans="1:11" x14ac:dyDescent="0.25">
      <c r="A180" t="s">
        <v>22</v>
      </c>
      <c r="B180" t="s">
        <v>672</v>
      </c>
      <c r="C180" t="s">
        <v>671</v>
      </c>
      <c r="D180" t="s">
        <v>670</v>
      </c>
      <c r="E180" t="s">
        <v>477</v>
      </c>
      <c r="I180" t="s">
        <v>476</v>
      </c>
      <c r="J180" t="s">
        <v>475</v>
      </c>
    </row>
    <row r="181" spans="1:11" s="46" customFormat="1" x14ac:dyDescent="0.25">
      <c r="A181" s="46" t="s">
        <v>3</v>
      </c>
      <c r="B181" s="46" t="s">
        <v>2</v>
      </c>
    </row>
    <row r="182" spans="1:11" x14ac:dyDescent="0.25">
      <c r="A182" t="s">
        <v>22</v>
      </c>
      <c r="B182" t="s">
        <v>669</v>
      </c>
      <c r="C182" t="s">
        <v>668</v>
      </c>
      <c r="D182" t="s">
        <v>667</v>
      </c>
      <c r="E182" t="s">
        <v>471</v>
      </c>
      <c r="I182" t="s">
        <v>470</v>
      </c>
      <c r="J182" t="s">
        <v>469</v>
      </c>
      <c r="K182" t="s">
        <v>666</v>
      </c>
    </row>
    <row r="183" spans="1:11" x14ac:dyDescent="0.25">
      <c r="A183" t="s">
        <v>22</v>
      </c>
      <c r="B183" t="s">
        <v>665</v>
      </c>
      <c r="C183" t="s">
        <v>664</v>
      </c>
      <c r="D183" t="s">
        <v>663</v>
      </c>
      <c r="E183" t="s">
        <v>464</v>
      </c>
      <c r="I183" t="s">
        <v>463</v>
      </c>
      <c r="J183" t="s">
        <v>462</v>
      </c>
      <c r="K183" t="s">
        <v>662</v>
      </c>
    </row>
    <row r="184" spans="1:11" x14ac:dyDescent="0.25">
      <c r="A184" t="s">
        <v>44</v>
      </c>
      <c r="B184" t="s">
        <v>661</v>
      </c>
      <c r="C184" t="s">
        <v>660</v>
      </c>
      <c r="D184" t="s">
        <v>659</v>
      </c>
      <c r="E184" t="s">
        <v>457</v>
      </c>
    </row>
    <row r="185" spans="1:11" x14ac:dyDescent="0.25">
      <c r="A185" t="s">
        <v>437</v>
      </c>
      <c r="B185" t="s">
        <v>658</v>
      </c>
      <c r="C185" t="s">
        <v>657</v>
      </c>
      <c r="D185" t="s">
        <v>656</v>
      </c>
      <c r="E185" t="s">
        <v>453</v>
      </c>
    </row>
    <row r="186" spans="1:11" s="46" customFormat="1" x14ac:dyDescent="0.25">
      <c r="A186" s="46" t="s">
        <v>32</v>
      </c>
      <c r="B186" s="46" t="s">
        <v>655</v>
      </c>
      <c r="C186" s="46" t="s">
        <v>655</v>
      </c>
      <c r="E186" s="46" t="s">
        <v>451</v>
      </c>
      <c r="K186" s="46" t="s">
        <v>654</v>
      </c>
    </row>
    <row r="187" spans="1:11" x14ac:dyDescent="0.25">
      <c r="A187" t="s">
        <v>437</v>
      </c>
      <c r="B187" t="s">
        <v>653</v>
      </c>
      <c r="C187" t="s">
        <v>652</v>
      </c>
      <c r="D187" t="s">
        <v>651</v>
      </c>
      <c r="E187" t="s">
        <v>446</v>
      </c>
    </row>
    <row r="188" spans="1:11" x14ac:dyDescent="0.25">
      <c r="A188" t="s">
        <v>437</v>
      </c>
      <c r="B188" t="s">
        <v>650</v>
      </c>
      <c r="C188" t="s">
        <v>649</v>
      </c>
      <c r="D188" t="s">
        <v>648</v>
      </c>
      <c r="E188" t="s">
        <v>442</v>
      </c>
    </row>
    <row r="189" spans="1:11" x14ac:dyDescent="0.25">
      <c r="A189" t="s">
        <v>437</v>
      </c>
      <c r="B189" t="s">
        <v>647</v>
      </c>
      <c r="C189" t="s">
        <v>646</v>
      </c>
      <c r="D189" t="s">
        <v>645</v>
      </c>
      <c r="E189" t="s">
        <v>438</v>
      </c>
    </row>
    <row r="190" spans="1:11" x14ac:dyDescent="0.25">
      <c r="A190" t="s">
        <v>437</v>
      </c>
      <c r="B190" t="s">
        <v>644</v>
      </c>
      <c r="C190" t="s">
        <v>643</v>
      </c>
      <c r="D190" t="s">
        <v>642</v>
      </c>
      <c r="E190" t="s">
        <v>1651</v>
      </c>
    </row>
    <row r="191" spans="1:11" s="46" customFormat="1" x14ac:dyDescent="0.25">
      <c r="A191" s="46" t="s">
        <v>3</v>
      </c>
      <c r="B191" s="46" t="s">
        <v>2</v>
      </c>
    </row>
    <row r="192" spans="1:11" s="46" customFormat="1" x14ac:dyDescent="0.25">
      <c r="A192" s="46" t="s">
        <v>3</v>
      </c>
      <c r="B192" s="46" t="s">
        <v>2</v>
      </c>
    </row>
    <row r="193" spans="1:11" s="46" customFormat="1" x14ac:dyDescent="0.25">
      <c r="A193" s="46" t="s">
        <v>32</v>
      </c>
      <c r="B193" s="46" t="s">
        <v>641</v>
      </c>
      <c r="C193" s="46" t="s">
        <v>641</v>
      </c>
      <c r="E193" s="46" t="s">
        <v>640</v>
      </c>
      <c r="K193" s="46" t="s">
        <v>639</v>
      </c>
    </row>
    <row r="194" spans="1:11" s="46" customFormat="1" x14ac:dyDescent="0.25">
      <c r="A194" s="46" t="s">
        <v>32</v>
      </c>
      <c r="B194" s="46" t="s">
        <v>638</v>
      </c>
      <c r="C194" s="46" t="s">
        <v>638</v>
      </c>
    </row>
    <row r="195" spans="1:11" x14ac:dyDescent="0.25">
      <c r="A195" t="s">
        <v>485</v>
      </c>
      <c r="B195" t="s">
        <v>637</v>
      </c>
      <c r="C195" t="s">
        <v>636</v>
      </c>
      <c r="D195" t="s">
        <v>635</v>
      </c>
      <c r="E195" t="s">
        <v>481</v>
      </c>
    </row>
    <row r="196" spans="1:11" x14ac:dyDescent="0.25">
      <c r="A196" t="s">
        <v>22</v>
      </c>
      <c r="B196" t="s">
        <v>634</v>
      </c>
      <c r="C196" t="s">
        <v>633</v>
      </c>
      <c r="D196" t="s">
        <v>632</v>
      </c>
      <c r="E196" t="s">
        <v>477</v>
      </c>
      <c r="I196" t="s">
        <v>476</v>
      </c>
      <c r="J196" t="s">
        <v>475</v>
      </c>
    </row>
    <row r="197" spans="1:11" s="46" customFormat="1" x14ac:dyDescent="0.25">
      <c r="A197" s="46" t="s">
        <v>3</v>
      </c>
      <c r="B197" s="46" t="s">
        <v>2</v>
      </c>
    </row>
    <row r="198" spans="1:11" x14ac:dyDescent="0.25">
      <c r="A198" t="s">
        <v>22</v>
      </c>
      <c r="B198" t="s">
        <v>631</v>
      </c>
      <c r="C198" t="s">
        <v>630</v>
      </c>
      <c r="D198" t="s">
        <v>629</v>
      </c>
      <c r="E198" t="s">
        <v>471</v>
      </c>
      <c r="I198" t="s">
        <v>470</v>
      </c>
      <c r="J198" t="s">
        <v>469</v>
      </c>
      <c r="K198" t="s">
        <v>628</v>
      </c>
    </row>
    <row r="199" spans="1:11" x14ac:dyDescent="0.25">
      <c r="A199" t="s">
        <v>22</v>
      </c>
      <c r="B199" t="s">
        <v>627</v>
      </c>
      <c r="C199" t="s">
        <v>626</v>
      </c>
      <c r="D199" t="s">
        <v>625</v>
      </c>
      <c r="E199" t="s">
        <v>464</v>
      </c>
      <c r="I199" t="s">
        <v>463</v>
      </c>
      <c r="J199" t="s">
        <v>462</v>
      </c>
      <c r="K199" t="s">
        <v>624</v>
      </c>
    </row>
    <row r="200" spans="1:11" x14ac:dyDescent="0.25">
      <c r="A200" t="s">
        <v>44</v>
      </c>
      <c r="B200" t="s">
        <v>623</v>
      </c>
      <c r="C200" t="s">
        <v>622</v>
      </c>
      <c r="D200" t="s">
        <v>621</v>
      </c>
      <c r="E200" t="s">
        <v>457</v>
      </c>
    </row>
    <row r="201" spans="1:11" x14ac:dyDescent="0.25">
      <c r="A201" t="s">
        <v>437</v>
      </c>
      <c r="B201" t="s">
        <v>620</v>
      </c>
      <c r="C201" t="s">
        <v>619</v>
      </c>
      <c r="D201" t="s">
        <v>618</v>
      </c>
      <c r="E201" t="s">
        <v>453</v>
      </c>
    </row>
    <row r="202" spans="1:11" s="46" customFormat="1" x14ac:dyDescent="0.25">
      <c r="A202" s="46" t="s">
        <v>32</v>
      </c>
      <c r="B202" s="46" t="s">
        <v>617</v>
      </c>
      <c r="C202" s="46" t="s">
        <v>617</v>
      </c>
      <c r="E202" s="46" t="s">
        <v>451</v>
      </c>
      <c r="K202" s="46" t="s">
        <v>616</v>
      </c>
    </row>
    <row r="203" spans="1:11" x14ac:dyDescent="0.25">
      <c r="A203" t="s">
        <v>437</v>
      </c>
      <c r="B203" t="s">
        <v>615</v>
      </c>
      <c r="C203" t="s">
        <v>614</v>
      </c>
      <c r="D203" t="s">
        <v>613</v>
      </c>
      <c r="E203" t="s">
        <v>446</v>
      </c>
    </row>
    <row r="204" spans="1:11" x14ac:dyDescent="0.25">
      <c r="A204" t="s">
        <v>437</v>
      </c>
      <c r="B204" t="s">
        <v>612</v>
      </c>
      <c r="C204" t="s">
        <v>611</v>
      </c>
      <c r="D204" t="s">
        <v>610</v>
      </c>
      <c r="E204" t="s">
        <v>442</v>
      </c>
    </row>
    <row r="205" spans="1:11" x14ac:dyDescent="0.25">
      <c r="A205" t="s">
        <v>437</v>
      </c>
      <c r="B205" t="s">
        <v>609</v>
      </c>
      <c r="C205" t="s">
        <v>608</v>
      </c>
      <c r="D205" t="s">
        <v>607</v>
      </c>
      <c r="E205" t="s">
        <v>438</v>
      </c>
    </row>
    <row r="206" spans="1:11" x14ac:dyDescent="0.25">
      <c r="A206" t="s">
        <v>437</v>
      </c>
      <c r="B206" t="s">
        <v>606</v>
      </c>
      <c r="C206" t="s">
        <v>605</v>
      </c>
      <c r="D206" t="s">
        <v>604</v>
      </c>
      <c r="E206" t="s">
        <v>1651</v>
      </c>
    </row>
    <row r="207" spans="1:11" s="46" customFormat="1" x14ac:dyDescent="0.25">
      <c r="A207" s="46" t="s">
        <v>3</v>
      </c>
      <c r="B207" s="46" t="s">
        <v>2</v>
      </c>
    </row>
    <row r="208" spans="1:11" s="46" customFormat="1" x14ac:dyDescent="0.25">
      <c r="A208" s="46" t="s">
        <v>3</v>
      </c>
      <c r="B208" s="46" t="s">
        <v>2</v>
      </c>
    </row>
    <row r="209" spans="1:11" s="46" customFormat="1" x14ac:dyDescent="0.25">
      <c r="A209" s="46" t="s">
        <v>32</v>
      </c>
      <c r="B209" s="46" t="s">
        <v>603</v>
      </c>
      <c r="C209" s="46" t="s">
        <v>603</v>
      </c>
      <c r="E209" s="46" t="s">
        <v>602</v>
      </c>
      <c r="K209" s="46" t="s">
        <v>601</v>
      </c>
    </row>
    <row r="210" spans="1:11" s="46" customFormat="1" x14ac:dyDescent="0.25">
      <c r="A210" s="46" t="s">
        <v>32</v>
      </c>
      <c r="B210" s="46" t="s">
        <v>600</v>
      </c>
      <c r="C210" s="46" t="s">
        <v>600</v>
      </c>
    </row>
    <row r="211" spans="1:11" x14ac:dyDescent="0.25">
      <c r="A211" t="s">
        <v>485</v>
      </c>
      <c r="B211" t="s">
        <v>599</v>
      </c>
      <c r="C211" t="s">
        <v>598</v>
      </c>
      <c r="D211" t="s">
        <v>597</v>
      </c>
      <c r="E211" t="s">
        <v>481</v>
      </c>
    </row>
    <row r="212" spans="1:11" x14ac:dyDescent="0.25">
      <c r="A212" t="s">
        <v>22</v>
      </c>
      <c r="B212" t="s">
        <v>596</v>
      </c>
      <c r="C212" t="s">
        <v>595</v>
      </c>
      <c r="D212" t="s">
        <v>594</v>
      </c>
      <c r="E212" t="s">
        <v>477</v>
      </c>
      <c r="I212" t="s">
        <v>476</v>
      </c>
      <c r="J212" t="s">
        <v>475</v>
      </c>
    </row>
    <row r="213" spans="1:11" s="46" customFormat="1" x14ac:dyDescent="0.25">
      <c r="A213" s="46" t="s">
        <v>3</v>
      </c>
      <c r="B213" s="46" t="s">
        <v>2</v>
      </c>
    </row>
    <row r="214" spans="1:11" x14ac:dyDescent="0.25">
      <c r="A214" t="s">
        <v>22</v>
      </c>
      <c r="B214" t="s">
        <v>593</v>
      </c>
      <c r="C214" t="s">
        <v>592</v>
      </c>
      <c r="D214" t="s">
        <v>591</v>
      </c>
      <c r="E214" t="s">
        <v>471</v>
      </c>
      <c r="I214" t="s">
        <v>470</v>
      </c>
      <c r="J214" t="s">
        <v>469</v>
      </c>
      <c r="K214" t="s">
        <v>590</v>
      </c>
    </row>
    <row r="215" spans="1:11" x14ac:dyDescent="0.25">
      <c r="A215" t="s">
        <v>22</v>
      </c>
      <c r="B215" t="s">
        <v>589</v>
      </c>
      <c r="C215" t="s">
        <v>588</v>
      </c>
      <c r="D215" t="s">
        <v>587</v>
      </c>
      <c r="E215" t="s">
        <v>464</v>
      </c>
      <c r="I215" t="s">
        <v>463</v>
      </c>
      <c r="J215" t="s">
        <v>462</v>
      </c>
      <c r="K215" t="s">
        <v>586</v>
      </c>
    </row>
    <row r="216" spans="1:11" x14ac:dyDescent="0.25">
      <c r="A216" t="s">
        <v>44</v>
      </c>
      <c r="B216" t="s">
        <v>585</v>
      </c>
      <c r="C216" t="s">
        <v>584</v>
      </c>
      <c r="D216" t="s">
        <v>583</v>
      </c>
      <c r="E216" t="s">
        <v>457</v>
      </c>
    </row>
    <row r="217" spans="1:11" x14ac:dyDescent="0.25">
      <c r="A217" t="s">
        <v>437</v>
      </c>
      <c r="B217" t="s">
        <v>582</v>
      </c>
      <c r="C217" t="s">
        <v>581</v>
      </c>
      <c r="D217" t="s">
        <v>580</v>
      </c>
      <c r="E217" t="s">
        <v>453</v>
      </c>
    </row>
    <row r="218" spans="1:11" s="46" customFormat="1" x14ac:dyDescent="0.25">
      <c r="A218" s="46" t="s">
        <v>32</v>
      </c>
      <c r="B218" s="46" t="s">
        <v>579</v>
      </c>
      <c r="C218" s="46" t="s">
        <v>579</v>
      </c>
      <c r="E218" s="46" t="s">
        <v>451</v>
      </c>
      <c r="K218" s="46" t="s">
        <v>578</v>
      </c>
    </row>
    <row r="219" spans="1:11" x14ac:dyDescent="0.25">
      <c r="A219" t="s">
        <v>437</v>
      </c>
      <c r="B219" t="s">
        <v>577</v>
      </c>
      <c r="C219" t="s">
        <v>576</v>
      </c>
      <c r="D219" t="s">
        <v>575</v>
      </c>
      <c r="E219" t="s">
        <v>446</v>
      </c>
    </row>
    <row r="220" spans="1:11" x14ac:dyDescent="0.25">
      <c r="A220" t="s">
        <v>437</v>
      </c>
      <c r="B220" t="s">
        <v>574</v>
      </c>
      <c r="C220" t="s">
        <v>573</v>
      </c>
      <c r="D220" t="s">
        <v>572</v>
      </c>
      <c r="E220" t="s">
        <v>442</v>
      </c>
    </row>
    <row r="221" spans="1:11" x14ac:dyDescent="0.25">
      <c r="A221" t="s">
        <v>437</v>
      </c>
      <c r="B221" t="s">
        <v>571</v>
      </c>
      <c r="C221" t="s">
        <v>570</v>
      </c>
      <c r="D221" t="s">
        <v>569</v>
      </c>
      <c r="E221" t="s">
        <v>438</v>
      </c>
    </row>
    <row r="222" spans="1:11" x14ac:dyDescent="0.25">
      <c r="A222" t="s">
        <v>437</v>
      </c>
      <c r="B222" t="s">
        <v>568</v>
      </c>
      <c r="C222" t="s">
        <v>567</v>
      </c>
      <c r="D222" t="s">
        <v>566</v>
      </c>
      <c r="E222" t="s">
        <v>1652</v>
      </c>
    </row>
    <row r="223" spans="1:11" s="46" customFormat="1" x14ac:dyDescent="0.25">
      <c r="A223" s="46" t="s">
        <v>3</v>
      </c>
      <c r="B223" s="46" t="s">
        <v>2</v>
      </c>
    </row>
    <row r="224" spans="1:11" s="46" customFormat="1" x14ac:dyDescent="0.25">
      <c r="A224" s="46" t="s">
        <v>3</v>
      </c>
      <c r="B224" s="46" t="s">
        <v>2</v>
      </c>
    </row>
    <row r="225" spans="1:11" s="46" customFormat="1" x14ac:dyDescent="0.25">
      <c r="A225" s="46" t="s">
        <v>32</v>
      </c>
      <c r="B225" s="46" t="s">
        <v>565</v>
      </c>
      <c r="C225" s="46" t="s">
        <v>565</v>
      </c>
      <c r="E225" s="46" t="s">
        <v>564</v>
      </c>
      <c r="K225" s="46" t="s">
        <v>563</v>
      </c>
    </row>
    <row r="226" spans="1:11" s="46" customFormat="1" x14ac:dyDescent="0.25">
      <c r="A226" s="46" t="s">
        <v>32</v>
      </c>
      <c r="B226" s="46" t="s">
        <v>562</v>
      </c>
      <c r="C226" s="46" t="s">
        <v>562</v>
      </c>
    </row>
    <row r="227" spans="1:11" x14ac:dyDescent="0.25">
      <c r="A227" t="s">
        <v>485</v>
      </c>
      <c r="B227" t="s">
        <v>561</v>
      </c>
      <c r="C227" t="s">
        <v>560</v>
      </c>
      <c r="D227" t="s">
        <v>559</v>
      </c>
      <c r="E227" t="s">
        <v>481</v>
      </c>
    </row>
    <row r="228" spans="1:11" x14ac:dyDescent="0.25">
      <c r="A228" t="s">
        <v>22</v>
      </c>
      <c r="B228" t="s">
        <v>558</v>
      </c>
      <c r="C228" t="s">
        <v>557</v>
      </c>
      <c r="D228" t="s">
        <v>556</v>
      </c>
      <c r="E228" t="s">
        <v>477</v>
      </c>
      <c r="I228" t="s">
        <v>476</v>
      </c>
      <c r="J228" t="s">
        <v>475</v>
      </c>
    </row>
    <row r="229" spans="1:11" s="46" customFormat="1" x14ac:dyDescent="0.25">
      <c r="A229" s="46" t="s">
        <v>3</v>
      </c>
      <c r="B229" s="46" t="s">
        <v>2</v>
      </c>
    </row>
    <row r="230" spans="1:11" x14ac:dyDescent="0.25">
      <c r="A230" t="s">
        <v>22</v>
      </c>
      <c r="B230" t="s">
        <v>555</v>
      </c>
      <c r="C230" t="s">
        <v>554</v>
      </c>
      <c r="D230" t="s">
        <v>553</v>
      </c>
      <c r="E230" t="s">
        <v>471</v>
      </c>
      <c r="I230" t="s">
        <v>470</v>
      </c>
      <c r="J230" t="s">
        <v>469</v>
      </c>
      <c r="K230" t="s">
        <v>552</v>
      </c>
    </row>
    <row r="231" spans="1:11" x14ac:dyDescent="0.25">
      <c r="A231" t="s">
        <v>22</v>
      </c>
      <c r="B231" t="s">
        <v>551</v>
      </c>
      <c r="C231" t="s">
        <v>550</v>
      </c>
      <c r="D231" t="s">
        <v>549</v>
      </c>
      <c r="E231" t="s">
        <v>464</v>
      </c>
      <c r="I231" t="s">
        <v>463</v>
      </c>
      <c r="J231" t="s">
        <v>462</v>
      </c>
      <c r="K231" t="s">
        <v>548</v>
      </c>
    </row>
    <row r="232" spans="1:11" x14ac:dyDescent="0.25">
      <c r="A232" t="s">
        <v>44</v>
      </c>
      <c r="B232" t="s">
        <v>547</v>
      </c>
      <c r="C232" t="s">
        <v>546</v>
      </c>
      <c r="D232" t="s">
        <v>545</v>
      </c>
      <c r="E232" t="s">
        <v>457</v>
      </c>
    </row>
    <row r="233" spans="1:11" x14ac:dyDescent="0.25">
      <c r="A233" t="s">
        <v>437</v>
      </c>
      <c r="B233" t="s">
        <v>544</v>
      </c>
      <c r="C233" t="s">
        <v>543</v>
      </c>
      <c r="D233" t="s">
        <v>542</v>
      </c>
      <c r="E233" t="s">
        <v>453</v>
      </c>
    </row>
    <row r="234" spans="1:11" s="46" customFormat="1" x14ac:dyDescent="0.25">
      <c r="A234" s="46" t="s">
        <v>32</v>
      </c>
      <c r="B234" s="46" t="s">
        <v>541</v>
      </c>
      <c r="C234" s="46" t="s">
        <v>541</v>
      </c>
      <c r="E234" s="46" t="s">
        <v>451</v>
      </c>
      <c r="K234" s="46" t="s">
        <v>540</v>
      </c>
    </row>
    <row r="235" spans="1:11" x14ac:dyDescent="0.25">
      <c r="A235" t="s">
        <v>437</v>
      </c>
      <c r="B235" t="s">
        <v>539</v>
      </c>
      <c r="C235" t="s">
        <v>538</v>
      </c>
      <c r="D235" t="s">
        <v>537</v>
      </c>
      <c r="E235" t="s">
        <v>446</v>
      </c>
    </row>
    <row r="236" spans="1:11" x14ac:dyDescent="0.25">
      <c r="A236" t="s">
        <v>437</v>
      </c>
      <c r="B236" t="s">
        <v>536</v>
      </c>
      <c r="C236" t="s">
        <v>535</v>
      </c>
      <c r="D236" t="s">
        <v>534</v>
      </c>
      <c r="E236" t="s">
        <v>442</v>
      </c>
    </row>
    <row r="237" spans="1:11" x14ac:dyDescent="0.25">
      <c r="A237" t="s">
        <v>437</v>
      </c>
      <c r="B237" t="s">
        <v>533</v>
      </c>
      <c r="C237" t="s">
        <v>532</v>
      </c>
      <c r="D237" t="s">
        <v>531</v>
      </c>
      <c r="E237" t="s">
        <v>438</v>
      </c>
    </row>
    <row r="238" spans="1:11" x14ac:dyDescent="0.25">
      <c r="A238" t="s">
        <v>437</v>
      </c>
      <c r="B238" t="s">
        <v>530</v>
      </c>
      <c r="C238" t="s">
        <v>529</v>
      </c>
      <c r="D238" t="s">
        <v>528</v>
      </c>
      <c r="E238" t="s">
        <v>1652</v>
      </c>
    </row>
    <row r="239" spans="1:11" s="46" customFormat="1" x14ac:dyDescent="0.25">
      <c r="A239" s="46" t="s">
        <v>3</v>
      </c>
      <c r="B239" s="46" t="s">
        <v>2</v>
      </c>
    </row>
    <row r="240" spans="1:11" s="46" customFormat="1" x14ac:dyDescent="0.25">
      <c r="A240" s="46" t="s">
        <v>3</v>
      </c>
      <c r="B240" s="46" t="s">
        <v>2</v>
      </c>
    </row>
    <row r="241" spans="1:11" s="46" customFormat="1" x14ac:dyDescent="0.25">
      <c r="A241" s="46" t="s">
        <v>32</v>
      </c>
      <c r="B241" s="46" t="s">
        <v>527</v>
      </c>
      <c r="C241" s="46" t="s">
        <v>527</v>
      </c>
      <c r="E241" s="46" t="s">
        <v>526</v>
      </c>
      <c r="K241" s="46" t="s">
        <v>525</v>
      </c>
    </row>
    <row r="242" spans="1:11" s="46" customFormat="1" x14ac:dyDescent="0.25">
      <c r="A242" s="46" t="s">
        <v>32</v>
      </c>
      <c r="B242" s="46" t="s">
        <v>524</v>
      </c>
      <c r="C242" s="46" t="s">
        <v>524</v>
      </c>
    </row>
    <row r="243" spans="1:11" x14ac:dyDescent="0.25">
      <c r="A243" t="s">
        <v>485</v>
      </c>
      <c r="B243" t="s">
        <v>523</v>
      </c>
      <c r="C243" t="s">
        <v>522</v>
      </c>
      <c r="D243" t="s">
        <v>521</v>
      </c>
      <c r="E243" t="s">
        <v>481</v>
      </c>
    </row>
    <row r="244" spans="1:11" x14ac:dyDescent="0.25">
      <c r="A244" t="s">
        <v>22</v>
      </c>
      <c r="B244" t="s">
        <v>520</v>
      </c>
      <c r="C244" t="s">
        <v>519</v>
      </c>
      <c r="D244" t="s">
        <v>518</v>
      </c>
      <c r="E244" t="s">
        <v>477</v>
      </c>
      <c r="I244" t="s">
        <v>476</v>
      </c>
      <c r="J244" t="s">
        <v>475</v>
      </c>
    </row>
    <row r="245" spans="1:11" s="46" customFormat="1" x14ac:dyDescent="0.25">
      <c r="A245" s="46" t="s">
        <v>3</v>
      </c>
      <c r="B245" s="46" t="s">
        <v>2</v>
      </c>
    </row>
    <row r="246" spans="1:11" x14ac:dyDescent="0.25">
      <c r="A246" t="s">
        <v>22</v>
      </c>
      <c r="B246" t="s">
        <v>517</v>
      </c>
      <c r="C246" t="s">
        <v>516</v>
      </c>
      <c r="D246" t="s">
        <v>515</v>
      </c>
      <c r="E246" t="s">
        <v>471</v>
      </c>
      <c r="I246" t="s">
        <v>470</v>
      </c>
      <c r="J246" t="s">
        <v>469</v>
      </c>
      <c r="K246" t="s">
        <v>514</v>
      </c>
    </row>
    <row r="247" spans="1:11" x14ac:dyDescent="0.25">
      <c r="A247" t="s">
        <v>22</v>
      </c>
      <c r="B247" t="s">
        <v>513</v>
      </c>
      <c r="C247" t="s">
        <v>512</v>
      </c>
      <c r="D247" t="s">
        <v>511</v>
      </c>
      <c r="E247" t="s">
        <v>464</v>
      </c>
      <c r="I247" t="s">
        <v>463</v>
      </c>
      <c r="J247" t="s">
        <v>462</v>
      </c>
      <c r="K247" t="s">
        <v>510</v>
      </c>
    </row>
    <row r="248" spans="1:11" x14ac:dyDescent="0.25">
      <c r="A248" t="s">
        <v>44</v>
      </c>
      <c r="B248" t="s">
        <v>509</v>
      </c>
      <c r="C248" t="s">
        <v>508</v>
      </c>
      <c r="D248" t="s">
        <v>507</v>
      </c>
      <c r="E248" t="s">
        <v>457</v>
      </c>
    </row>
    <row r="249" spans="1:11" x14ac:dyDescent="0.25">
      <c r="A249" t="s">
        <v>437</v>
      </c>
      <c r="B249" t="s">
        <v>506</v>
      </c>
      <c r="C249" t="s">
        <v>505</v>
      </c>
      <c r="D249" t="s">
        <v>504</v>
      </c>
      <c r="E249" t="s">
        <v>453</v>
      </c>
    </row>
    <row r="250" spans="1:11" s="46" customFormat="1" x14ac:dyDescent="0.25">
      <c r="A250" s="46" t="s">
        <v>32</v>
      </c>
      <c r="B250" s="46" t="s">
        <v>503</v>
      </c>
      <c r="C250" s="46" t="s">
        <v>503</v>
      </c>
      <c r="E250" s="46" t="s">
        <v>451</v>
      </c>
      <c r="K250" s="46" t="s">
        <v>502</v>
      </c>
    </row>
    <row r="251" spans="1:11" x14ac:dyDescent="0.25">
      <c r="A251" t="s">
        <v>437</v>
      </c>
      <c r="B251" t="s">
        <v>501</v>
      </c>
      <c r="C251" t="s">
        <v>500</v>
      </c>
      <c r="D251" t="s">
        <v>499</v>
      </c>
      <c r="E251" t="s">
        <v>446</v>
      </c>
    </row>
    <row r="252" spans="1:11" x14ac:dyDescent="0.25">
      <c r="A252" t="s">
        <v>437</v>
      </c>
      <c r="B252" t="s">
        <v>498</v>
      </c>
      <c r="C252" t="s">
        <v>497</v>
      </c>
      <c r="D252" t="s">
        <v>496</v>
      </c>
      <c r="E252" t="s">
        <v>442</v>
      </c>
    </row>
    <row r="253" spans="1:11" x14ac:dyDescent="0.25">
      <c r="A253" t="s">
        <v>437</v>
      </c>
      <c r="B253" t="s">
        <v>495</v>
      </c>
      <c r="C253" t="s">
        <v>494</v>
      </c>
      <c r="D253" t="s">
        <v>493</v>
      </c>
      <c r="E253" t="s">
        <v>438</v>
      </c>
    </row>
    <row r="254" spans="1:11" x14ac:dyDescent="0.25">
      <c r="A254" t="s">
        <v>437</v>
      </c>
      <c r="B254" t="s">
        <v>492</v>
      </c>
      <c r="C254" t="s">
        <v>491</v>
      </c>
      <c r="D254" t="s">
        <v>490</v>
      </c>
      <c r="E254" t="s">
        <v>1652</v>
      </c>
    </row>
    <row r="255" spans="1:11" s="46" customFormat="1" x14ac:dyDescent="0.25">
      <c r="A255" s="46" t="s">
        <v>3</v>
      </c>
      <c r="B255" s="46" t="s">
        <v>2</v>
      </c>
    </row>
    <row r="256" spans="1:11" s="46" customFormat="1" x14ac:dyDescent="0.25">
      <c r="A256" s="46" t="s">
        <v>3</v>
      </c>
      <c r="B256" s="46" t="s">
        <v>2</v>
      </c>
    </row>
    <row r="257" spans="1:11" s="46" customFormat="1" x14ac:dyDescent="0.25">
      <c r="A257" s="46" t="s">
        <v>32</v>
      </c>
      <c r="B257" s="46" t="s">
        <v>489</v>
      </c>
      <c r="C257" s="46" t="s">
        <v>489</v>
      </c>
      <c r="E257" s="46" t="s">
        <v>488</v>
      </c>
      <c r="K257" s="46" t="s">
        <v>487</v>
      </c>
    </row>
    <row r="258" spans="1:11" s="46" customFormat="1" x14ac:dyDescent="0.25">
      <c r="A258" s="46" t="s">
        <v>32</v>
      </c>
      <c r="B258" s="46" t="s">
        <v>486</v>
      </c>
      <c r="C258" s="46" t="s">
        <v>486</v>
      </c>
    </row>
    <row r="259" spans="1:11" x14ac:dyDescent="0.25">
      <c r="A259" t="s">
        <v>485</v>
      </c>
      <c r="B259" t="s">
        <v>484</v>
      </c>
      <c r="C259" t="s">
        <v>483</v>
      </c>
      <c r="D259" t="s">
        <v>482</v>
      </c>
      <c r="E259" t="s">
        <v>481</v>
      </c>
    </row>
    <row r="260" spans="1:11" x14ac:dyDescent="0.25">
      <c r="A260" t="s">
        <v>22</v>
      </c>
      <c r="B260" t="s">
        <v>480</v>
      </c>
      <c r="C260" t="s">
        <v>479</v>
      </c>
      <c r="D260" t="s">
        <v>478</v>
      </c>
      <c r="E260" t="s">
        <v>477</v>
      </c>
      <c r="I260" t="s">
        <v>476</v>
      </c>
      <c r="J260" t="s">
        <v>475</v>
      </c>
    </row>
    <row r="261" spans="1:11" s="46" customFormat="1" x14ac:dyDescent="0.25">
      <c r="A261" s="46" t="s">
        <v>3</v>
      </c>
      <c r="B261" s="46" t="s">
        <v>2</v>
      </c>
    </row>
    <row r="262" spans="1:11" x14ac:dyDescent="0.25">
      <c r="A262" t="s">
        <v>22</v>
      </c>
      <c r="B262" t="s">
        <v>474</v>
      </c>
      <c r="C262" t="s">
        <v>473</v>
      </c>
      <c r="D262" t="s">
        <v>472</v>
      </c>
      <c r="E262" t="s">
        <v>471</v>
      </c>
      <c r="I262" t="s">
        <v>470</v>
      </c>
      <c r="J262" t="s">
        <v>469</v>
      </c>
      <c r="K262" t="s">
        <v>468</v>
      </c>
    </row>
    <row r="263" spans="1:11" x14ac:dyDescent="0.25">
      <c r="A263" t="s">
        <v>22</v>
      </c>
      <c r="B263" t="s">
        <v>467</v>
      </c>
      <c r="C263" t="s">
        <v>466</v>
      </c>
      <c r="D263" t="s">
        <v>465</v>
      </c>
      <c r="E263" t="s">
        <v>464</v>
      </c>
      <c r="I263" t="s">
        <v>463</v>
      </c>
      <c r="J263" t="s">
        <v>462</v>
      </c>
      <c r="K263" t="s">
        <v>461</v>
      </c>
    </row>
    <row r="264" spans="1:11" x14ac:dyDescent="0.25">
      <c r="A264" t="s">
        <v>44</v>
      </c>
      <c r="B264" t="s">
        <v>460</v>
      </c>
      <c r="C264" t="s">
        <v>459</v>
      </c>
      <c r="D264" t="s">
        <v>458</v>
      </c>
      <c r="E264" t="s">
        <v>457</v>
      </c>
    </row>
    <row r="265" spans="1:11" x14ac:dyDescent="0.25">
      <c r="A265" t="s">
        <v>437</v>
      </c>
      <c r="B265" t="s">
        <v>456</v>
      </c>
      <c r="C265" t="s">
        <v>455</v>
      </c>
      <c r="D265" t="s">
        <v>454</v>
      </c>
      <c r="E265" t="s">
        <v>453</v>
      </c>
    </row>
    <row r="266" spans="1:11" s="46" customFormat="1" x14ac:dyDescent="0.25">
      <c r="A266" s="46" t="s">
        <v>32</v>
      </c>
      <c r="B266" s="46" t="s">
        <v>452</v>
      </c>
      <c r="C266" s="46" t="s">
        <v>452</v>
      </c>
      <c r="E266" s="46" t="s">
        <v>451</v>
      </c>
      <c r="K266" s="46" t="s">
        <v>450</v>
      </c>
    </row>
    <row r="267" spans="1:11" x14ac:dyDescent="0.25">
      <c r="A267" t="s">
        <v>437</v>
      </c>
      <c r="B267" t="s">
        <v>449</v>
      </c>
      <c r="C267" t="s">
        <v>448</v>
      </c>
      <c r="D267" t="s">
        <v>447</v>
      </c>
      <c r="E267" t="s">
        <v>446</v>
      </c>
    </row>
    <row r="268" spans="1:11" x14ac:dyDescent="0.25">
      <c r="A268" t="s">
        <v>437</v>
      </c>
      <c r="B268" t="s">
        <v>445</v>
      </c>
      <c r="C268" t="s">
        <v>444</v>
      </c>
      <c r="D268" t="s">
        <v>443</v>
      </c>
      <c r="E268" t="s">
        <v>442</v>
      </c>
    </row>
    <row r="269" spans="1:11" x14ac:dyDescent="0.25">
      <c r="A269" t="s">
        <v>437</v>
      </c>
      <c r="B269" t="s">
        <v>441</v>
      </c>
      <c r="C269" t="s">
        <v>440</v>
      </c>
      <c r="D269" t="s">
        <v>439</v>
      </c>
      <c r="E269" t="s">
        <v>438</v>
      </c>
    </row>
    <row r="270" spans="1:11" x14ac:dyDescent="0.25">
      <c r="A270" t="s">
        <v>437</v>
      </c>
      <c r="B270" t="s">
        <v>436</v>
      </c>
      <c r="C270" t="s">
        <v>435</v>
      </c>
      <c r="D270" t="s">
        <v>434</v>
      </c>
      <c r="E270" t="s">
        <v>1653</v>
      </c>
    </row>
    <row r="271" spans="1:11" s="46" customFormat="1" x14ac:dyDescent="0.25">
      <c r="A271" s="46" t="s">
        <v>3</v>
      </c>
      <c r="B271" s="46" t="s">
        <v>2</v>
      </c>
    </row>
    <row r="272" spans="1:11" s="46" customFormat="1" x14ac:dyDescent="0.25">
      <c r="A272" s="46" t="s">
        <v>3</v>
      </c>
      <c r="B272" s="46" t="s">
        <v>2</v>
      </c>
    </row>
    <row r="273" spans="1:22" x14ac:dyDescent="0.25">
      <c r="A273" t="s">
        <v>6</v>
      </c>
      <c r="B273" t="s">
        <v>432</v>
      </c>
      <c r="C273" t="s">
        <v>432</v>
      </c>
      <c r="E273" t="s">
        <v>4</v>
      </c>
    </row>
    <row r="274" spans="1:22" s="46" customFormat="1" x14ac:dyDescent="0.25">
      <c r="A274" s="46" t="s">
        <v>3</v>
      </c>
      <c r="B274" s="46" t="s">
        <v>2</v>
      </c>
    </row>
    <row r="275" spans="1:22" s="46" customFormat="1" x14ac:dyDescent="0.25">
      <c r="A275" s="46" t="s">
        <v>431</v>
      </c>
      <c r="B275" s="46" t="s">
        <v>430</v>
      </c>
      <c r="C275" s="46" t="s">
        <v>430</v>
      </c>
    </row>
    <row r="276" spans="1:22" x14ac:dyDescent="0.25">
      <c r="A276" t="s">
        <v>134</v>
      </c>
      <c r="B276" t="s">
        <v>429</v>
      </c>
      <c r="C276" t="s">
        <v>428</v>
      </c>
      <c r="D276" t="s">
        <v>427</v>
      </c>
      <c r="E276" t="s">
        <v>426</v>
      </c>
    </row>
    <row r="277" spans="1:22" s="46" customFormat="1" x14ac:dyDescent="0.25">
      <c r="A277" s="46" t="s">
        <v>3</v>
      </c>
      <c r="B277" s="46" t="s">
        <v>2</v>
      </c>
    </row>
    <row r="278" spans="1:22" x14ac:dyDescent="0.25">
      <c r="A278" s="10" t="s">
        <v>32</v>
      </c>
      <c r="B278" s="10" t="str">
        <f>IF(IF(D278&lt;&gt;"",CONCATENATE(C278,"_",D278),C278)&lt;&gt;0, IF(D278&lt;&gt;"",CONCATENATE(C278,"_",D278),C278), "")</f>
        <v>grp_S0SIf</v>
      </c>
      <c r="C278" s="9" t="s">
        <v>75</v>
      </c>
      <c r="D278" s="10" t="s">
        <v>425</v>
      </c>
      <c r="E278" s="9" t="s">
        <v>424</v>
      </c>
      <c r="F278" s="9"/>
      <c r="G278" s="9"/>
      <c r="H278" s="9"/>
      <c r="I278" s="9"/>
      <c r="J278" s="9"/>
      <c r="K278" s="9"/>
      <c r="L278" s="9"/>
      <c r="M278" s="9"/>
      <c r="N278" s="9"/>
      <c r="O278" s="9"/>
      <c r="P278" s="9"/>
      <c r="Q278" s="9"/>
      <c r="R278" s="9"/>
      <c r="S278" s="9"/>
      <c r="T278" s="9"/>
      <c r="U278" s="9"/>
      <c r="V278" s="9"/>
    </row>
    <row r="279" spans="1:22" s="46" customFormat="1" x14ac:dyDescent="0.25">
      <c r="A279" s="46" t="s">
        <v>32</v>
      </c>
      <c r="B279" s="46" t="s">
        <v>423</v>
      </c>
      <c r="C279" s="46" t="s">
        <v>423</v>
      </c>
      <c r="D279" s="46" t="s">
        <v>423</v>
      </c>
      <c r="K279" s="46" t="s">
        <v>144</v>
      </c>
    </row>
    <row r="280" spans="1:22" x14ac:dyDescent="0.25">
      <c r="A280" t="s">
        <v>44</v>
      </c>
      <c r="B280" t="s">
        <v>422</v>
      </c>
      <c r="C280" t="s">
        <v>421</v>
      </c>
      <c r="D280" t="s">
        <v>420</v>
      </c>
      <c r="E280" t="s">
        <v>419</v>
      </c>
      <c r="M280" t="s">
        <v>17</v>
      </c>
    </row>
    <row r="281" spans="1:22" x14ac:dyDescent="0.25">
      <c r="A281" t="s">
        <v>44</v>
      </c>
      <c r="B281" t="s">
        <v>418</v>
      </c>
      <c r="C281" t="s">
        <v>417</v>
      </c>
      <c r="D281" t="s">
        <v>416</v>
      </c>
      <c r="E281" t="s">
        <v>415</v>
      </c>
      <c r="K281" t="s">
        <v>414</v>
      </c>
    </row>
    <row r="282" spans="1:22" x14ac:dyDescent="0.25">
      <c r="A282" t="s">
        <v>44</v>
      </c>
      <c r="B282" t="s">
        <v>413</v>
      </c>
      <c r="C282" t="s">
        <v>412</v>
      </c>
      <c r="D282" t="s">
        <v>411</v>
      </c>
      <c r="E282" t="s">
        <v>410</v>
      </c>
      <c r="K282" t="s">
        <v>409</v>
      </c>
    </row>
    <row r="283" spans="1:22" x14ac:dyDescent="0.25">
      <c r="A283" t="s">
        <v>6</v>
      </c>
      <c r="B283" t="s">
        <v>408</v>
      </c>
      <c r="C283" t="s">
        <v>407</v>
      </c>
      <c r="D283" t="s">
        <v>406</v>
      </c>
      <c r="E283" t="s">
        <v>405</v>
      </c>
      <c r="K283" t="s">
        <v>404</v>
      </c>
      <c r="M283" t="s">
        <v>17</v>
      </c>
    </row>
    <row r="284" spans="1:22" s="46" customFormat="1" x14ac:dyDescent="0.25">
      <c r="A284" s="46" t="s">
        <v>3</v>
      </c>
      <c r="B284" s="46" t="s">
        <v>2</v>
      </c>
    </row>
    <row r="285" spans="1:22" s="46" customFormat="1" x14ac:dyDescent="0.25">
      <c r="A285" s="46" t="s">
        <v>32</v>
      </c>
      <c r="B285" s="46" t="s">
        <v>403</v>
      </c>
      <c r="C285" s="46" t="s">
        <v>403</v>
      </c>
      <c r="K285" s="46" t="s">
        <v>402</v>
      </c>
    </row>
    <row r="286" spans="1:22" x14ac:dyDescent="0.25">
      <c r="A286" t="s">
        <v>401</v>
      </c>
      <c r="B286" t="s">
        <v>400</v>
      </c>
      <c r="C286" t="s">
        <v>399</v>
      </c>
      <c r="D286" t="s">
        <v>398</v>
      </c>
      <c r="E286" t="s">
        <v>397</v>
      </c>
      <c r="M286" t="s">
        <v>17</v>
      </c>
    </row>
    <row r="287" spans="1:22" x14ac:dyDescent="0.25">
      <c r="A287" t="s">
        <v>396</v>
      </c>
      <c r="B287" t="s">
        <v>395</v>
      </c>
      <c r="C287" t="s">
        <v>394</v>
      </c>
      <c r="D287" t="s">
        <v>393</v>
      </c>
      <c r="E287" t="s">
        <v>392</v>
      </c>
      <c r="M287" t="s">
        <v>17</v>
      </c>
    </row>
    <row r="288" spans="1:22" x14ac:dyDescent="0.25">
      <c r="A288" t="s">
        <v>391</v>
      </c>
      <c r="B288" t="s">
        <v>390</v>
      </c>
      <c r="C288" t="s">
        <v>389</v>
      </c>
      <c r="D288" t="s">
        <v>388</v>
      </c>
      <c r="E288" t="s">
        <v>387</v>
      </c>
      <c r="M288" t="s">
        <v>17</v>
      </c>
    </row>
    <row r="289" spans="1:13" x14ac:dyDescent="0.25">
      <c r="A289" t="s">
        <v>386</v>
      </c>
      <c r="B289" t="s">
        <v>385</v>
      </c>
      <c r="C289" t="s">
        <v>384</v>
      </c>
      <c r="D289" t="s">
        <v>383</v>
      </c>
      <c r="E289" t="s">
        <v>382</v>
      </c>
      <c r="M289" t="s">
        <v>17</v>
      </c>
    </row>
    <row r="290" spans="1:13" x14ac:dyDescent="0.25">
      <c r="A290" t="s">
        <v>381</v>
      </c>
      <c r="B290" t="s">
        <v>380</v>
      </c>
      <c r="C290" t="s">
        <v>379</v>
      </c>
      <c r="D290" t="s">
        <v>378</v>
      </c>
      <c r="E290" t="s">
        <v>377</v>
      </c>
      <c r="M290" t="s">
        <v>17</v>
      </c>
    </row>
    <row r="291" spans="1:13" x14ac:dyDescent="0.25">
      <c r="A291" t="s">
        <v>376</v>
      </c>
      <c r="B291" t="s">
        <v>375</v>
      </c>
      <c r="C291" t="s">
        <v>374</v>
      </c>
      <c r="D291" t="s">
        <v>373</v>
      </c>
      <c r="E291" t="s">
        <v>372</v>
      </c>
      <c r="M291" t="s">
        <v>17</v>
      </c>
    </row>
    <row r="292" spans="1:13" x14ac:dyDescent="0.25">
      <c r="A292" t="s">
        <v>134</v>
      </c>
      <c r="B292" t="s">
        <v>371</v>
      </c>
      <c r="C292" t="s">
        <v>370</v>
      </c>
      <c r="D292" t="s">
        <v>369</v>
      </c>
      <c r="E292" t="s">
        <v>368</v>
      </c>
      <c r="F292" t="s">
        <v>367</v>
      </c>
      <c r="I292" t="s">
        <v>366</v>
      </c>
      <c r="J292" t="s">
        <v>365</v>
      </c>
      <c r="K292" t="s">
        <v>364</v>
      </c>
      <c r="M292" t="s">
        <v>17</v>
      </c>
    </row>
    <row r="293" spans="1:13" x14ac:dyDescent="0.25">
      <c r="A293" t="s">
        <v>363</v>
      </c>
      <c r="B293" t="s">
        <v>362</v>
      </c>
      <c r="C293" t="s">
        <v>361</v>
      </c>
      <c r="D293" t="s">
        <v>360</v>
      </c>
      <c r="E293" t="s">
        <v>359</v>
      </c>
      <c r="M293" t="s">
        <v>17</v>
      </c>
    </row>
    <row r="294" spans="1:13" x14ac:dyDescent="0.25">
      <c r="A294" t="s">
        <v>338</v>
      </c>
      <c r="B294" t="s">
        <v>358</v>
      </c>
      <c r="C294" t="s">
        <v>357</v>
      </c>
      <c r="D294" t="s">
        <v>356</v>
      </c>
      <c r="E294" t="s">
        <v>355</v>
      </c>
      <c r="M294" t="s">
        <v>17</v>
      </c>
    </row>
    <row r="295" spans="1:13" x14ac:dyDescent="0.25">
      <c r="A295" t="s">
        <v>204</v>
      </c>
      <c r="B295" t="s">
        <v>354</v>
      </c>
      <c r="C295" t="s">
        <v>353</v>
      </c>
      <c r="D295" t="s">
        <v>352</v>
      </c>
      <c r="E295" t="s">
        <v>351</v>
      </c>
      <c r="M295" t="s">
        <v>17</v>
      </c>
    </row>
    <row r="296" spans="1:13" x14ac:dyDescent="0.25">
      <c r="A296" t="s">
        <v>350</v>
      </c>
      <c r="B296" t="s">
        <v>349</v>
      </c>
      <c r="C296" t="s">
        <v>348</v>
      </c>
      <c r="D296" t="s">
        <v>347</v>
      </c>
      <c r="E296" t="s">
        <v>346</v>
      </c>
      <c r="F296" t="s">
        <v>345</v>
      </c>
      <c r="K296" t="s">
        <v>333</v>
      </c>
      <c r="M296" t="s">
        <v>17</v>
      </c>
    </row>
    <row r="297" spans="1:13" x14ac:dyDescent="0.25">
      <c r="A297" t="s">
        <v>344</v>
      </c>
      <c r="B297" t="s">
        <v>343</v>
      </c>
      <c r="C297" t="s">
        <v>342</v>
      </c>
      <c r="D297" t="s">
        <v>341</v>
      </c>
      <c r="E297" t="s">
        <v>340</v>
      </c>
      <c r="K297" t="s">
        <v>339</v>
      </c>
      <c r="M297" t="s">
        <v>17</v>
      </c>
    </row>
    <row r="298" spans="1:13" x14ac:dyDescent="0.25">
      <c r="A298" t="s">
        <v>338</v>
      </c>
      <c r="B298" t="s">
        <v>337</v>
      </c>
      <c r="C298" t="s">
        <v>336</v>
      </c>
      <c r="D298" t="s">
        <v>335</v>
      </c>
      <c r="E298" t="s">
        <v>334</v>
      </c>
      <c r="K298" t="s">
        <v>333</v>
      </c>
      <c r="M298" t="s">
        <v>17</v>
      </c>
    </row>
    <row r="299" spans="1:13" x14ac:dyDescent="0.25">
      <c r="A299" t="s">
        <v>204</v>
      </c>
      <c r="B299" t="s">
        <v>332</v>
      </c>
      <c r="C299" t="s">
        <v>331</v>
      </c>
      <c r="D299" t="s">
        <v>330</v>
      </c>
      <c r="E299" t="s">
        <v>329</v>
      </c>
      <c r="K299" t="s">
        <v>328</v>
      </c>
      <c r="M299" t="s">
        <v>17</v>
      </c>
    </row>
    <row r="300" spans="1:13" x14ac:dyDescent="0.25">
      <c r="A300" t="s">
        <v>10</v>
      </c>
      <c r="B300" t="s">
        <v>327</v>
      </c>
      <c r="C300" t="s">
        <v>327</v>
      </c>
      <c r="E300" t="s">
        <v>326</v>
      </c>
      <c r="K300" t="s">
        <v>325</v>
      </c>
    </row>
    <row r="301" spans="1:13" x14ac:dyDescent="0.25">
      <c r="A301" t="s">
        <v>204</v>
      </c>
      <c r="B301" t="s">
        <v>324</v>
      </c>
      <c r="C301" t="s">
        <v>323</v>
      </c>
      <c r="D301" t="s">
        <v>322</v>
      </c>
      <c r="E301" t="s">
        <v>321</v>
      </c>
      <c r="M301" t="s">
        <v>17</v>
      </c>
    </row>
    <row r="302" spans="1:13" x14ac:dyDescent="0.25">
      <c r="A302" t="s">
        <v>320</v>
      </c>
      <c r="B302" t="s">
        <v>319</v>
      </c>
      <c r="C302" t="s">
        <v>318</v>
      </c>
      <c r="D302" t="s">
        <v>317</v>
      </c>
      <c r="E302" t="s">
        <v>316</v>
      </c>
      <c r="K302" t="s">
        <v>315</v>
      </c>
      <c r="M302" t="s">
        <v>17</v>
      </c>
    </row>
    <row r="303" spans="1:13" x14ac:dyDescent="0.25">
      <c r="A303" t="s">
        <v>314</v>
      </c>
      <c r="B303" t="s">
        <v>313</v>
      </c>
      <c r="C303" t="s">
        <v>312</v>
      </c>
      <c r="D303" t="s">
        <v>311</v>
      </c>
      <c r="E303" t="s">
        <v>310</v>
      </c>
      <c r="K303" t="s">
        <v>309</v>
      </c>
      <c r="M303" t="s">
        <v>17</v>
      </c>
    </row>
    <row r="304" spans="1:13" s="46" customFormat="1" x14ac:dyDescent="0.25">
      <c r="A304" s="46" t="s">
        <v>3</v>
      </c>
      <c r="B304" s="46" t="s">
        <v>2</v>
      </c>
    </row>
    <row r="305" spans="1:22" x14ac:dyDescent="0.25">
      <c r="A305" t="s">
        <v>6</v>
      </c>
      <c r="B305" t="s">
        <v>308</v>
      </c>
      <c r="C305" t="s">
        <v>308</v>
      </c>
      <c r="E305" t="s">
        <v>4</v>
      </c>
    </row>
    <row r="306" spans="1:22" s="46" customFormat="1" x14ac:dyDescent="0.25">
      <c r="A306" s="46" t="s">
        <v>3</v>
      </c>
      <c r="B306" s="46" t="s">
        <v>2</v>
      </c>
    </row>
    <row r="307" spans="1:22" x14ac:dyDescent="0.25">
      <c r="A307" s="10" t="s">
        <v>32</v>
      </c>
      <c r="B307" s="10" t="str">
        <f>IF(IF(D307&lt;&gt;"",CONCATENATE(C307,"_",D307),C307)&lt;&gt;0, IF(D307&lt;&gt;"",CONCATENATE(C307,"_",D307),C307), "")</f>
        <v>grp_S0SIg</v>
      </c>
      <c r="C307" s="9" t="s">
        <v>75</v>
      </c>
      <c r="D307" s="10" t="s">
        <v>307</v>
      </c>
      <c r="E307" s="9" t="s">
        <v>306</v>
      </c>
      <c r="F307" s="9"/>
      <c r="G307" s="9"/>
      <c r="H307" s="9"/>
      <c r="I307" s="9"/>
      <c r="J307" s="9"/>
      <c r="K307" s="9"/>
      <c r="L307" s="9"/>
      <c r="M307" s="9"/>
      <c r="N307" s="9"/>
      <c r="O307" s="9"/>
      <c r="P307" s="9"/>
      <c r="Q307" s="9"/>
      <c r="R307" s="9"/>
      <c r="S307" s="9"/>
      <c r="T307" s="9"/>
      <c r="U307" s="9"/>
      <c r="V307" s="9"/>
    </row>
    <row r="308" spans="1:22" s="46" customFormat="1" x14ac:dyDescent="0.25">
      <c r="A308" s="46" t="s">
        <v>32</v>
      </c>
      <c r="B308" s="46" t="s">
        <v>305</v>
      </c>
      <c r="C308" s="46" t="s">
        <v>305</v>
      </c>
      <c r="K308" s="46" t="s">
        <v>144</v>
      </c>
    </row>
    <row r="309" spans="1:22" x14ac:dyDescent="0.25">
      <c r="A309" t="s">
        <v>204</v>
      </c>
      <c r="B309" t="s">
        <v>304</v>
      </c>
      <c r="C309" t="s">
        <v>303</v>
      </c>
      <c r="D309" t="s">
        <v>302</v>
      </c>
      <c r="E309" t="s">
        <v>301</v>
      </c>
      <c r="M309" t="s">
        <v>17</v>
      </c>
    </row>
    <row r="310" spans="1:22" x14ac:dyDescent="0.25">
      <c r="A310" t="s">
        <v>204</v>
      </c>
      <c r="B310" t="s">
        <v>300</v>
      </c>
      <c r="C310" t="s">
        <v>299</v>
      </c>
      <c r="D310" t="s">
        <v>298</v>
      </c>
      <c r="E310" t="s">
        <v>1654</v>
      </c>
      <c r="M310" t="s">
        <v>17</v>
      </c>
    </row>
    <row r="311" spans="1:22" x14ac:dyDescent="0.25">
      <c r="A311" t="s">
        <v>204</v>
      </c>
      <c r="B311" t="s">
        <v>297</v>
      </c>
      <c r="C311" t="s">
        <v>296</v>
      </c>
      <c r="D311" t="s">
        <v>295</v>
      </c>
      <c r="E311" t="s">
        <v>294</v>
      </c>
      <c r="M311" t="s">
        <v>17</v>
      </c>
    </row>
    <row r="312" spans="1:22" x14ac:dyDescent="0.25">
      <c r="A312" t="s">
        <v>293</v>
      </c>
      <c r="B312" t="s">
        <v>292</v>
      </c>
      <c r="C312" t="s">
        <v>291</v>
      </c>
      <c r="D312" t="s">
        <v>290</v>
      </c>
      <c r="E312" t="s">
        <v>289</v>
      </c>
      <c r="M312" t="s">
        <v>17</v>
      </c>
    </row>
    <row r="313" spans="1:22" x14ac:dyDescent="0.25">
      <c r="A313" t="s">
        <v>288</v>
      </c>
      <c r="B313" t="s">
        <v>287</v>
      </c>
      <c r="C313" t="s">
        <v>286</v>
      </c>
      <c r="D313" t="s">
        <v>285</v>
      </c>
      <c r="E313" t="s">
        <v>284</v>
      </c>
      <c r="F313" t="s">
        <v>283</v>
      </c>
      <c r="K313" t="s">
        <v>282</v>
      </c>
      <c r="M313" t="s">
        <v>17</v>
      </c>
    </row>
    <row r="314" spans="1:22" x14ac:dyDescent="0.25">
      <c r="A314" t="s">
        <v>281</v>
      </c>
      <c r="B314" t="s">
        <v>280</v>
      </c>
      <c r="C314" t="s">
        <v>279</v>
      </c>
      <c r="D314" t="s">
        <v>278</v>
      </c>
      <c r="E314" t="s">
        <v>277</v>
      </c>
      <c r="F314" t="s">
        <v>276</v>
      </c>
      <c r="M314" t="s">
        <v>17</v>
      </c>
    </row>
    <row r="315" spans="1:22" x14ac:dyDescent="0.25">
      <c r="A315" t="s">
        <v>204</v>
      </c>
      <c r="B315" t="s">
        <v>275</v>
      </c>
      <c r="C315" t="s">
        <v>274</v>
      </c>
      <c r="D315" t="s">
        <v>273</v>
      </c>
      <c r="E315" t="s">
        <v>272</v>
      </c>
      <c r="M315" t="s">
        <v>17</v>
      </c>
    </row>
    <row r="316" spans="1:22" x14ac:dyDescent="0.25">
      <c r="A316" t="s">
        <v>263</v>
      </c>
      <c r="B316" t="s">
        <v>271</v>
      </c>
      <c r="C316" t="s">
        <v>270</v>
      </c>
      <c r="D316" t="s">
        <v>269</v>
      </c>
      <c r="E316" t="s">
        <v>268</v>
      </c>
      <c r="M316" t="s">
        <v>17</v>
      </c>
    </row>
    <row r="317" spans="1:22" x14ac:dyDescent="0.25">
      <c r="A317" t="s">
        <v>258</v>
      </c>
      <c r="B317" t="s">
        <v>267</v>
      </c>
      <c r="C317" t="s">
        <v>266</v>
      </c>
      <c r="D317" t="s">
        <v>265</v>
      </c>
      <c r="E317" t="s">
        <v>264</v>
      </c>
      <c r="M317" t="s">
        <v>17</v>
      </c>
    </row>
    <row r="318" spans="1:22" x14ac:dyDescent="0.25">
      <c r="A318" t="s">
        <v>263</v>
      </c>
      <c r="B318" t="s">
        <v>262</v>
      </c>
      <c r="C318" t="s">
        <v>261</v>
      </c>
      <c r="D318" t="s">
        <v>260</v>
      </c>
      <c r="E318" t="s">
        <v>259</v>
      </c>
      <c r="K318" t="s">
        <v>253</v>
      </c>
      <c r="M318" t="s">
        <v>17</v>
      </c>
    </row>
    <row r="319" spans="1:22" x14ac:dyDescent="0.25">
      <c r="A319" t="s">
        <v>258</v>
      </c>
      <c r="B319" t="s">
        <v>257</v>
      </c>
      <c r="C319" t="s">
        <v>256</v>
      </c>
      <c r="D319" t="s">
        <v>255</v>
      </c>
      <c r="E319" t="s">
        <v>254</v>
      </c>
      <c r="K319" t="s">
        <v>253</v>
      </c>
      <c r="M319" t="s">
        <v>17</v>
      </c>
    </row>
    <row r="320" spans="1:22" x14ac:dyDescent="0.25">
      <c r="A320" t="s">
        <v>204</v>
      </c>
      <c r="B320" t="s">
        <v>252</v>
      </c>
      <c r="C320" t="s">
        <v>251</v>
      </c>
      <c r="D320" t="s">
        <v>250</v>
      </c>
      <c r="E320" t="s">
        <v>249</v>
      </c>
      <c r="F320" t="s">
        <v>248</v>
      </c>
      <c r="M320" t="s">
        <v>17</v>
      </c>
    </row>
    <row r="321" spans="1:22" x14ac:dyDescent="0.25">
      <c r="A321" t="s">
        <v>247</v>
      </c>
      <c r="B321" t="s">
        <v>246</v>
      </c>
      <c r="C321" t="s">
        <v>245</v>
      </c>
      <c r="D321" t="s">
        <v>244</v>
      </c>
      <c r="E321" t="s">
        <v>243</v>
      </c>
      <c r="K321" t="s">
        <v>237</v>
      </c>
      <c r="M321" t="s">
        <v>17</v>
      </c>
    </row>
    <row r="322" spans="1:22" x14ac:dyDescent="0.25">
      <c r="A322" t="s">
        <v>134</v>
      </c>
      <c r="B322" t="s">
        <v>242</v>
      </c>
      <c r="C322" t="s">
        <v>241</v>
      </c>
      <c r="D322" t="s">
        <v>240</v>
      </c>
      <c r="E322" t="s">
        <v>239</v>
      </c>
      <c r="F322" t="s">
        <v>238</v>
      </c>
      <c r="K322" t="s">
        <v>237</v>
      </c>
      <c r="M322" t="s">
        <v>17</v>
      </c>
    </row>
    <row r="323" spans="1:22" x14ac:dyDescent="0.25">
      <c r="A323" t="s">
        <v>204</v>
      </c>
      <c r="B323" t="s">
        <v>236</v>
      </c>
      <c r="C323" t="s">
        <v>235</v>
      </c>
      <c r="D323" t="s">
        <v>234</v>
      </c>
      <c r="E323" t="s">
        <v>233</v>
      </c>
      <c r="M323" t="s">
        <v>17</v>
      </c>
    </row>
    <row r="324" spans="1:22" x14ac:dyDescent="0.25">
      <c r="A324" t="s">
        <v>232</v>
      </c>
      <c r="B324" t="s">
        <v>231</v>
      </c>
      <c r="C324" t="s">
        <v>230</v>
      </c>
      <c r="D324" t="s">
        <v>229</v>
      </c>
      <c r="E324" t="s">
        <v>228</v>
      </c>
      <c r="K324" t="s">
        <v>227</v>
      </c>
      <c r="M324" t="s">
        <v>17</v>
      </c>
    </row>
    <row r="325" spans="1:22" x14ac:dyDescent="0.25">
      <c r="A325" t="s">
        <v>6</v>
      </c>
      <c r="B325" t="s">
        <v>226</v>
      </c>
      <c r="C325" t="s">
        <v>226</v>
      </c>
      <c r="E325" t="s">
        <v>4</v>
      </c>
    </row>
    <row r="326" spans="1:22" s="46" customFormat="1" x14ac:dyDescent="0.25">
      <c r="A326" s="46" t="s">
        <v>3</v>
      </c>
      <c r="B326" s="46" t="s">
        <v>2</v>
      </c>
    </row>
    <row r="327" spans="1:22" s="46" customFormat="1" x14ac:dyDescent="0.25">
      <c r="A327" s="46" t="s">
        <v>3</v>
      </c>
    </row>
    <row r="328" spans="1:22" x14ac:dyDescent="0.25">
      <c r="A328" s="10" t="s">
        <v>32</v>
      </c>
      <c r="B328" s="10" t="str">
        <f>IF(IF(D328&lt;&gt;"",CONCATENATE(C328,"_",D328),C328)&lt;&gt;0, IF(D328&lt;&gt;"",CONCATENATE(C328,"_",D328),C328), "")</f>
        <v>grp_S0SIh</v>
      </c>
      <c r="C328" s="9" t="s">
        <v>75</v>
      </c>
      <c r="D328" s="10" t="s">
        <v>225</v>
      </c>
      <c r="E328" s="9" t="s">
        <v>224</v>
      </c>
      <c r="F328" s="9"/>
      <c r="G328" s="9"/>
      <c r="H328" s="9"/>
      <c r="I328" s="9"/>
      <c r="J328" s="9"/>
      <c r="K328" s="9"/>
      <c r="L328" s="9"/>
      <c r="M328" s="9"/>
      <c r="N328" s="9"/>
      <c r="O328" s="9"/>
      <c r="P328" s="9"/>
      <c r="Q328" s="9"/>
      <c r="R328" s="9"/>
      <c r="S328" s="9"/>
      <c r="T328" s="9"/>
      <c r="U328" s="9"/>
      <c r="V328" s="9"/>
    </row>
    <row r="329" spans="1:22" s="46" customFormat="1" x14ac:dyDescent="0.25">
      <c r="A329" s="46" t="s">
        <v>32</v>
      </c>
      <c r="B329" s="46" t="s">
        <v>223</v>
      </c>
      <c r="C329" s="46" t="s">
        <v>223</v>
      </c>
      <c r="K329" s="46" t="s">
        <v>144</v>
      </c>
    </row>
    <row r="330" spans="1:22" s="46" customFormat="1" x14ac:dyDescent="0.25">
      <c r="A330" s="46" t="s">
        <v>32</v>
      </c>
      <c r="B330" s="46" t="s">
        <v>222</v>
      </c>
      <c r="C330" s="46" t="s">
        <v>222</v>
      </c>
      <c r="E330" s="46" t="s">
        <v>221</v>
      </c>
      <c r="H330" s="46" t="s">
        <v>29</v>
      </c>
      <c r="K330" s="46" t="s">
        <v>210</v>
      </c>
    </row>
    <row r="331" spans="1:22" x14ac:dyDescent="0.25">
      <c r="A331" t="s">
        <v>10</v>
      </c>
      <c r="B331" t="s">
        <v>220</v>
      </c>
      <c r="C331" t="s">
        <v>220</v>
      </c>
      <c r="E331" t="s">
        <v>219</v>
      </c>
    </row>
    <row r="332" spans="1:22" x14ac:dyDescent="0.25">
      <c r="A332" t="s">
        <v>10</v>
      </c>
      <c r="B332" t="s">
        <v>218</v>
      </c>
      <c r="C332" t="s">
        <v>218</v>
      </c>
      <c r="E332" t="s">
        <v>217</v>
      </c>
    </row>
    <row r="333" spans="1:22" s="46" customFormat="1" x14ac:dyDescent="0.25">
      <c r="A333" s="46" t="s">
        <v>3</v>
      </c>
      <c r="B333" s="46" t="s">
        <v>2</v>
      </c>
    </row>
    <row r="334" spans="1:22" s="46" customFormat="1" x14ac:dyDescent="0.25">
      <c r="A334" s="46" t="s">
        <v>32</v>
      </c>
      <c r="B334" s="46" t="s">
        <v>216</v>
      </c>
      <c r="C334" s="46" t="s">
        <v>216</v>
      </c>
      <c r="H334" s="46" t="s">
        <v>29</v>
      </c>
    </row>
    <row r="335" spans="1:22" x14ac:dyDescent="0.25">
      <c r="A335" t="s">
        <v>204</v>
      </c>
      <c r="B335" t="s">
        <v>215</v>
      </c>
      <c r="C335" t="s">
        <v>214</v>
      </c>
      <c r="D335" t="s">
        <v>213</v>
      </c>
      <c r="E335" t="s">
        <v>212</v>
      </c>
      <c r="F335" t="s">
        <v>211</v>
      </c>
      <c r="K335" t="s">
        <v>210</v>
      </c>
    </row>
    <row r="336" spans="1:22" x14ac:dyDescent="0.25">
      <c r="A336" t="s">
        <v>204</v>
      </c>
      <c r="B336" t="s">
        <v>209</v>
      </c>
      <c r="C336" t="s">
        <v>208</v>
      </c>
      <c r="D336" t="s">
        <v>207</v>
      </c>
      <c r="E336" t="s">
        <v>206</v>
      </c>
      <c r="F336" t="s">
        <v>205</v>
      </c>
    </row>
    <row r="337" spans="1:22" s="46" customFormat="1" x14ac:dyDescent="0.25">
      <c r="A337" s="46" t="s">
        <v>3</v>
      </c>
      <c r="B337" s="46" t="s">
        <v>2</v>
      </c>
    </row>
    <row r="338" spans="1:22" x14ac:dyDescent="0.25">
      <c r="A338" t="s">
        <v>204</v>
      </c>
      <c r="B338" t="s">
        <v>203</v>
      </c>
      <c r="C338" t="s">
        <v>202</v>
      </c>
      <c r="D338" t="s">
        <v>201</v>
      </c>
      <c r="E338" t="s">
        <v>200</v>
      </c>
    </row>
    <row r="339" spans="1:22" x14ac:dyDescent="0.25">
      <c r="A339" t="s">
        <v>199</v>
      </c>
      <c r="B339" t="s">
        <v>198</v>
      </c>
      <c r="C339" t="s">
        <v>197</v>
      </c>
      <c r="D339" t="s">
        <v>196</v>
      </c>
      <c r="E339" t="s">
        <v>195</v>
      </c>
      <c r="K339" t="s">
        <v>194</v>
      </c>
    </row>
    <row r="340" spans="1:22" x14ac:dyDescent="0.25">
      <c r="A340" t="s">
        <v>6</v>
      </c>
      <c r="B340" t="s">
        <v>193</v>
      </c>
      <c r="C340" t="s">
        <v>192</v>
      </c>
      <c r="D340" t="s">
        <v>191</v>
      </c>
      <c r="E340" t="s">
        <v>101</v>
      </c>
      <c r="K340" t="s">
        <v>190</v>
      </c>
    </row>
    <row r="341" spans="1:22" x14ac:dyDescent="0.25">
      <c r="A341" t="s">
        <v>44</v>
      </c>
      <c r="B341" t="s">
        <v>189</v>
      </c>
      <c r="C341" t="s">
        <v>188</v>
      </c>
      <c r="D341" t="s">
        <v>187</v>
      </c>
      <c r="E341" t="s">
        <v>186</v>
      </c>
      <c r="F341" t="s">
        <v>181</v>
      </c>
    </row>
    <row r="342" spans="1:22" x14ac:dyDescent="0.25">
      <c r="A342" t="s">
        <v>44</v>
      </c>
      <c r="B342" t="s">
        <v>185</v>
      </c>
      <c r="C342" t="s">
        <v>184</v>
      </c>
      <c r="D342" t="s">
        <v>183</v>
      </c>
      <c r="E342" t="s">
        <v>182</v>
      </c>
      <c r="F342" t="s">
        <v>181</v>
      </c>
    </row>
    <row r="343" spans="1:22" x14ac:dyDescent="0.25">
      <c r="A343" t="s">
        <v>10</v>
      </c>
      <c r="B343" t="s">
        <v>180</v>
      </c>
      <c r="C343" t="s">
        <v>180</v>
      </c>
      <c r="E343" t="s">
        <v>179</v>
      </c>
      <c r="K343" t="s">
        <v>178</v>
      </c>
    </row>
    <row r="344" spans="1:22" x14ac:dyDescent="0.25">
      <c r="A344" t="s">
        <v>177</v>
      </c>
      <c r="B344" t="s">
        <v>176</v>
      </c>
      <c r="C344" t="s">
        <v>175</v>
      </c>
      <c r="D344" t="s">
        <v>174</v>
      </c>
      <c r="E344" t="s">
        <v>173</v>
      </c>
    </row>
    <row r="345" spans="1:22" x14ac:dyDescent="0.25">
      <c r="A345" t="s">
        <v>172</v>
      </c>
      <c r="B345" t="s">
        <v>171</v>
      </c>
      <c r="C345" t="s">
        <v>170</v>
      </c>
      <c r="D345" t="s">
        <v>169</v>
      </c>
      <c r="E345" t="s">
        <v>168</v>
      </c>
      <c r="K345" t="s">
        <v>162</v>
      </c>
    </row>
    <row r="346" spans="1:22" x14ac:dyDescent="0.25">
      <c r="A346" t="s">
        <v>167</v>
      </c>
      <c r="B346" t="s">
        <v>166</v>
      </c>
      <c r="C346" t="s">
        <v>165</v>
      </c>
      <c r="D346" t="s">
        <v>164</v>
      </c>
      <c r="E346" t="s">
        <v>163</v>
      </c>
      <c r="K346" t="s">
        <v>162</v>
      </c>
    </row>
    <row r="347" spans="1:22" x14ac:dyDescent="0.25">
      <c r="A347" t="s">
        <v>161</v>
      </c>
      <c r="B347" t="s">
        <v>160</v>
      </c>
      <c r="C347" t="s">
        <v>159</v>
      </c>
      <c r="D347" t="s">
        <v>158</v>
      </c>
      <c r="E347" t="s">
        <v>157</v>
      </c>
      <c r="F347" t="s">
        <v>150</v>
      </c>
      <c r="K347" t="s">
        <v>156</v>
      </c>
    </row>
    <row r="348" spans="1:22" x14ac:dyDescent="0.25">
      <c r="A348" t="s">
        <v>155</v>
      </c>
      <c r="B348" t="s">
        <v>154</v>
      </c>
      <c r="C348" t="s">
        <v>153</v>
      </c>
      <c r="D348" t="s">
        <v>152</v>
      </c>
      <c r="E348" t="s">
        <v>151</v>
      </c>
      <c r="F348" t="s">
        <v>150</v>
      </c>
      <c r="K348" t="s">
        <v>149</v>
      </c>
    </row>
    <row r="349" spans="1:22" x14ac:dyDescent="0.25">
      <c r="A349" t="s">
        <v>6</v>
      </c>
      <c r="B349" t="s">
        <v>148</v>
      </c>
      <c r="C349" t="s">
        <v>148</v>
      </c>
      <c r="E349" t="s">
        <v>4</v>
      </c>
    </row>
    <row r="350" spans="1:22" s="46" customFormat="1" x14ac:dyDescent="0.25">
      <c r="A350" s="46" t="s">
        <v>3</v>
      </c>
    </row>
    <row r="351" spans="1:22" s="46" customFormat="1" x14ac:dyDescent="0.25">
      <c r="A351" s="46" t="s">
        <v>3</v>
      </c>
    </row>
    <row r="352" spans="1:22" x14ac:dyDescent="0.25">
      <c r="A352" s="10" t="s">
        <v>32</v>
      </c>
      <c r="B352" s="10" t="str">
        <f>IF(IF(D352&lt;&gt;"",CONCATENATE(C352,"_",D352),C352)&lt;&gt;0, IF(D352&lt;&gt;"",CONCATENATE(C352,"_",D352),C352), "")</f>
        <v>grp_S0SIj</v>
      </c>
      <c r="C352" s="9" t="s">
        <v>75</v>
      </c>
      <c r="D352" s="10" t="s">
        <v>147</v>
      </c>
      <c r="E352" s="9" t="s">
        <v>146</v>
      </c>
      <c r="F352" s="9"/>
      <c r="G352" s="9"/>
      <c r="H352" s="9"/>
      <c r="I352" s="9"/>
      <c r="J352" s="9"/>
      <c r="K352" s="9"/>
      <c r="L352" s="9"/>
      <c r="M352" s="9"/>
      <c r="N352" s="9"/>
      <c r="O352" s="9"/>
      <c r="P352" s="9"/>
      <c r="Q352" s="9"/>
      <c r="R352" s="9"/>
      <c r="S352" s="9"/>
      <c r="T352" s="9"/>
      <c r="U352" s="9"/>
      <c r="V352" s="9"/>
    </row>
    <row r="353" spans="1:13" s="46" customFormat="1" x14ac:dyDescent="0.25">
      <c r="A353" s="46" t="s">
        <v>32</v>
      </c>
      <c r="B353" s="46" t="s">
        <v>145</v>
      </c>
      <c r="C353" s="46" t="s">
        <v>145</v>
      </c>
      <c r="K353" s="11" t="s">
        <v>144</v>
      </c>
      <c r="M353" s="16"/>
    </row>
    <row r="354" spans="1:13" x14ac:dyDescent="0.25">
      <c r="A354" t="s">
        <v>143</v>
      </c>
      <c r="B354" t="s">
        <v>142</v>
      </c>
      <c r="C354" t="s">
        <v>141</v>
      </c>
      <c r="D354" t="s">
        <v>140</v>
      </c>
      <c r="E354" t="s">
        <v>139</v>
      </c>
      <c r="K354" s="5"/>
      <c r="M354" s="4" t="s">
        <v>17</v>
      </c>
    </row>
    <row r="355" spans="1:13" x14ac:dyDescent="0.25">
      <c r="A355" t="s">
        <v>44</v>
      </c>
      <c r="B355" t="s">
        <v>138</v>
      </c>
      <c r="C355" t="s">
        <v>137</v>
      </c>
      <c r="D355" t="s">
        <v>136</v>
      </c>
      <c r="E355" t="s">
        <v>135</v>
      </c>
      <c r="K355" s="15"/>
      <c r="M355" s="14" t="s">
        <v>17</v>
      </c>
    </row>
    <row r="356" spans="1:13" x14ac:dyDescent="0.25">
      <c r="A356" t="s">
        <v>134</v>
      </c>
      <c r="B356" t="s">
        <v>133</v>
      </c>
      <c r="C356" t="s">
        <v>132</v>
      </c>
      <c r="D356" t="s">
        <v>131</v>
      </c>
      <c r="E356" t="s">
        <v>130</v>
      </c>
      <c r="F356" t="s">
        <v>129</v>
      </c>
      <c r="K356" s="15" t="s">
        <v>128</v>
      </c>
      <c r="M356" s="4" t="s">
        <v>17</v>
      </c>
    </row>
    <row r="357" spans="1:13" s="46" customFormat="1" x14ac:dyDescent="0.25">
      <c r="A357" s="46" t="s">
        <v>32</v>
      </c>
      <c r="B357" s="46" t="s">
        <v>127</v>
      </c>
      <c r="C357" s="46" t="s">
        <v>127</v>
      </c>
      <c r="H357" s="46" t="s">
        <v>29</v>
      </c>
      <c r="K357" s="11"/>
      <c r="M357" s="16"/>
    </row>
    <row r="358" spans="1:13" x14ac:dyDescent="0.25">
      <c r="A358" t="s">
        <v>10</v>
      </c>
      <c r="B358" t="s">
        <v>126</v>
      </c>
      <c r="C358" t="s">
        <v>126</v>
      </c>
      <c r="E358" t="s">
        <v>125</v>
      </c>
      <c r="F358" t="s">
        <v>124</v>
      </c>
      <c r="K358" s="1"/>
      <c r="M358" s="2"/>
    </row>
    <row r="359" spans="1:13" x14ac:dyDescent="0.25">
      <c r="A359" t="s">
        <v>115</v>
      </c>
      <c r="B359" t="s">
        <v>123</v>
      </c>
      <c r="C359" t="s">
        <v>122</v>
      </c>
      <c r="D359" t="s">
        <v>121</v>
      </c>
      <c r="E359" t="s">
        <v>120</v>
      </c>
      <c r="H359" t="s">
        <v>110</v>
      </c>
      <c r="K359" s="5"/>
      <c r="M359" s="4" t="s">
        <v>17</v>
      </c>
    </row>
    <row r="360" spans="1:13" x14ac:dyDescent="0.25">
      <c r="A360" t="s">
        <v>115</v>
      </c>
      <c r="B360" t="s">
        <v>119</v>
      </c>
      <c r="C360" t="s">
        <v>118</v>
      </c>
      <c r="D360" t="s">
        <v>117</v>
      </c>
      <c r="E360" t="s">
        <v>116</v>
      </c>
      <c r="H360" t="s">
        <v>110</v>
      </c>
      <c r="K360" s="5"/>
      <c r="M360" s="4" t="s">
        <v>17</v>
      </c>
    </row>
    <row r="361" spans="1:13" x14ac:dyDescent="0.25">
      <c r="A361" t="s">
        <v>115</v>
      </c>
      <c r="B361" t="s">
        <v>114</v>
      </c>
      <c r="C361" t="s">
        <v>113</v>
      </c>
      <c r="D361" t="s">
        <v>112</v>
      </c>
      <c r="E361" t="s">
        <v>111</v>
      </c>
      <c r="H361" t="s">
        <v>110</v>
      </c>
      <c r="K361" s="5"/>
      <c r="M361" s="4" t="s">
        <v>17</v>
      </c>
    </row>
    <row r="362" spans="1:13" s="46" customFormat="1" x14ac:dyDescent="0.25">
      <c r="A362" s="46" t="s">
        <v>3</v>
      </c>
      <c r="K362" s="11"/>
      <c r="M362" s="16"/>
    </row>
    <row r="363" spans="1:13" x14ac:dyDescent="0.25">
      <c r="A363" t="s">
        <v>109</v>
      </c>
      <c r="B363" t="s">
        <v>108</v>
      </c>
      <c r="C363" t="s">
        <v>107</v>
      </c>
      <c r="D363" t="s">
        <v>106</v>
      </c>
      <c r="E363" t="s">
        <v>105</v>
      </c>
      <c r="K363" s="5"/>
      <c r="M363" s="4" t="s">
        <v>17</v>
      </c>
    </row>
    <row r="364" spans="1:13" x14ac:dyDescent="0.25">
      <c r="A364" t="s">
        <v>6</v>
      </c>
      <c r="B364" t="s">
        <v>104</v>
      </c>
      <c r="C364" t="s">
        <v>103</v>
      </c>
      <c r="D364" t="s">
        <v>102</v>
      </c>
      <c r="E364" t="s">
        <v>101</v>
      </c>
      <c r="K364" s="5" t="s">
        <v>100</v>
      </c>
      <c r="M364" s="4" t="s">
        <v>17</v>
      </c>
    </row>
    <row r="365" spans="1:13" x14ac:dyDescent="0.25">
      <c r="A365" t="s">
        <v>10</v>
      </c>
      <c r="B365" t="s">
        <v>99</v>
      </c>
      <c r="C365" t="s">
        <v>99</v>
      </c>
      <c r="E365" t="s">
        <v>98</v>
      </c>
      <c r="K365" s="1" t="s">
        <v>97</v>
      </c>
      <c r="M365" s="2"/>
    </row>
    <row r="366" spans="1:13" x14ac:dyDescent="0.25">
      <c r="A366" t="s">
        <v>96</v>
      </c>
      <c r="B366" t="s">
        <v>95</v>
      </c>
      <c r="C366" t="s">
        <v>94</v>
      </c>
      <c r="D366" t="s">
        <v>93</v>
      </c>
      <c r="E366" t="s">
        <v>92</v>
      </c>
      <c r="K366" s="15"/>
      <c r="M366" s="14" t="s">
        <v>17</v>
      </c>
    </row>
    <row r="367" spans="1:13" x14ac:dyDescent="0.25">
      <c r="A367" t="s">
        <v>44</v>
      </c>
      <c r="B367" t="s">
        <v>91</v>
      </c>
      <c r="C367" t="s">
        <v>90</v>
      </c>
      <c r="D367" t="s">
        <v>89</v>
      </c>
      <c r="E367" t="s">
        <v>88</v>
      </c>
      <c r="K367" s="15"/>
      <c r="M367" s="14" t="s">
        <v>17</v>
      </c>
    </row>
    <row r="368" spans="1:13" x14ac:dyDescent="0.25">
      <c r="A368" t="s">
        <v>44</v>
      </c>
      <c r="B368" t="s">
        <v>87</v>
      </c>
      <c r="C368" t="s">
        <v>86</v>
      </c>
      <c r="D368" t="s">
        <v>85</v>
      </c>
      <c r="E368" t="s">
        <v>84</v>
      </c>
      <c r="K368" s="15" t="s">
        <v>83</v>
      </c>
      <c r="M368" s="14" t="s">
        <v>17</v>
      </c>
    </row>
    <row r="369" spans="1:22" x14ac:dyDescent="0.25">
      <c r="A369" t="s">
        <v>82</v>
      </c>
      <c r="B369" t="s">
        <v>81</v>
      </c>
      <c r="C369" t="s">
        <v>80</v>
      </c>
      <c r="D369" t="s">
        <v>79</v>
      </c>
      <c r="E369" t="s">
        <v>78</v>
      </c>
      <c r="K369" s="15" t="s">
        <v>77</v>
      </c>
      <c r="M369" s="14" t="s">
        <v>17</v>
      </c>
    </row>
    <row r="370" spans="1:22" x14ac:dyDescent="0.25">
      <c r="A370" t="s">
        <v>6</v>
      </c>
      <c r="B370" t="s">
        <v>76</v>
      </c>
      <c r="C370" t="s">
        <v>76</v>
      </c>
      <c r="E370" t="s">
        <v>4</v>
      </c>
      <c r="K370" s="13"/>
      <c r="M370" s="12"/>
    </row>
    <row r="371" spans="1:22" s="46" customFormat="1" x14ac:dyDescent="0.25">
      <c r="A371" s="46" t="s">
        <v>3</v>
      </c>
      <c r="B371" s="46" t="s">
        <v>2</v>
      </c>
      <c r="K371" s="11"/>
    </row>
    <row r="372" spans="1:22" s="46" customFormat="1" x14ac:dyDescent="0.25">
      <c r="A372" s="46" t="s">
        <v>3</v>
      </c>
      <c r="B372" s="46" t="s">
        <v>2</v>
      </c>
      <c r="K372" s="11"/>
    </row>
    <row r="373" spans="1:22" x14ac:dyDescent="0.25">
      <c r="A373" s="10" t="s">
        <v>32</v>
      </c>
      <c r="B373" s="10" t="str">
        <f>IF(IF(D373&lt;&gt;"",CONCATENATE(C373,"_",D373),C373)&lt;&gt;0, IF(D373&lt;&gt;"",CONCATENATE(C373,"_",D373),C373), "")</f>
        <v>grp_S0SIi</v>
      </c>
      <c r="C373" s="9" t="s">
        <v>75</v>
      </c>
      <c r="D373" s="10" t="s">
        <v>74</v>
      </c>
      <c r="E373" s="9" t="s">
        <v>73</v>
      </c>
      <c r="F373" s="9"/>
      <c r="G373" s="9"/>
      <c r="H373" s="9"/>
      <c r="I373" s="9"/>
      <c r="J373" s="9"/>
      <c r="K373" s="9"/>
      <c r="L373" s="9"/>
      <c r="M373" s="9"/>
      <c r="N373" s="9"/>
      <c r="O373" s="9"/>
      <c r="P373" s="9"/>
      <c r="Q373" s="9"/>
      <c r="R373" s="9"/>
      <c r="S373" s="9"/>
      <c r="T373" s="9"/>
      <c r="U373" s="9"/>
      <c r="V373" s="9"/>
    </row>
    <row r="374" spans="1:22" s="46" customFormat="1" x14ac:dyDescent="0.25">
      <c r="A374" s="46" t="s">
        <v>32</v>
      </c>
      <c r="B374" s="46" t="s">
        <v>72</v>
      </c>
      <c r="C374" s="46" t="s">
        <v>72</v>
      </c>
      <c r="H374" s="7"/>
      <c r="K374" s="8" t="s">
        <v>71</v>
      </c>
      <c r="M374" s="7"/>
    </row>
    <row r="375" spans="1:22" x14ac:dyDescent="0.25">
      <c r="A375" t="s">
        <v>10</v>
      </c>
      <c r="B375" t="s">
        <v>70</v>
      </c>
      <c r="C375" t="s">
        <v>70</v>
      </c>
      <c r="E375" t="s">
        <v>69</v>
      </c>
      <c r="H375" s="1"/>
      <c r="K375" s="1"/>
      <c r="M375" s="1"/>
    </row>
    <row r="376" spans="1:22" x14ac:dyDescent="0.25">
      <c r="A376" t="s">
        <v>44</v>
      </c>
      <c r="B376" t="s">
        <v>68</v>
      </c>
      <c r="C376" t="s">
        <v>67</v>
      </c>
      <c r="D376" t="s">
        <v>66</v>
      </c>
      <c r="E376" t="s">
        <v>65</v>
      </c>
      <c r="F376" t="s">
        <v>64</v>
      </c>
      <c r="H376" s="5"/>
      <c r="K376" s="5"/>
      <c r="M376" s="4" t="s">
        <v>17</v>
      </c>
    </row>
    <row r="377" spans="1:22" x14ac:dyDescent="0.25">
      <c r="A377" t="s">
        <v>6</v>
      </c>
      <c r="B377" t="s">
        <v>63</v>
      </c>
      <c r="C377" t="s">
        <v>62</v>
      </c>
      <c r="D377" t="s">
        <v>61</v>
      </c>
      <c r="E377" t="s">
        <v>60</v>
      </c>
      <c r="H377" s="5"/>
      <c r="K377" s="5" t="s">
        <v>59</v>
      </c>
      <c r="M377" s="4" t="s">
        <v>17</v>
      </c>
    </row>
    <row r="378" spans="1:22" s="46" customFormat="1" x14ac:dyDescent="0.25">
      <c r="A378" s="46" t="s">
        <v>32</v>
      </c>
      <c r="B378" s="46" t="s">
        <v>58</v>
      </c>
      <c r="C378" s="46" t="s">
        <v>58</v>
      </c>
      <c r="E378" s="46" t="s">
        <v>57</v>
      </c>
      <c r="H378" s="6" t="s">
        <v>29</v>
      </c>
      <c r="K378" s="6" t="s">
        <v>56</v>
      </c>
      <c r="M378" s="6"/>
    </row>
    <row r="379" spans="1:22" x14ac:dyDescent="0.25">
      <c r="A379" t="s">
        <v>27</v>
      </c>
      <c r="B379" t="s">
        <v>55</v>
      </c>
      <c r="C379" t="s">
        <v>54</v>
      </c>
      <c r="D379" t="s">
        <v>53</v>
      </c>
      <c r="E379" t="s">
        <v>23</v>
      </c>
      <c r="H379" s="4"/>
      <c r="K379" s="5"/>
      <c r="M379" s="4" t="s">
        <v>17</v>
      </c>
    </row>
    <row r="380" spans="1:22" x14ac:dyDescent="0.25">
      <c r="A380" t="s">
        <v>22</v>
      </c>
      <c r="B380" t="s">
        <v>52</v>
      </c>
      <c r="C380" t="s">
        <v>51</v>
      </c>
      <c r="D380" t="s">
        <v>50</v>
      </c>
      <c r="E380" t="s">
        <v>49</v>
      </c>
      <c r="H380" s="4"/>
      <c r="K380" s="5"/>
      <c r="M380" s="4" t="s">
        <v>17</v>
      </c>
    </row>
    <row r="381" spans="1:22" s="46" customFormat="1" x14ac:dyDescent="0.25">
      <c r="A381" s="46" t="s">
        <v>3</v>
      </c>
      <c r="B381" s="46" t="s">
        <v>2</v>
      </c>
      <c r="H381" s="6"/>
      <c r="K381" s="6"/>
      <c r="M381" s="6"/>
    </row>
    <row r="382" spans="1:22" x14ac:dyDescent="0.25">
      <c r="A382" t="s">
        <v>10</v>
      </c>
      <c r="B382" t="s">
        <v>48</v>
      </c>
      <c r="C382" t="s">
        <v>48</v>
      </c>
      <c r="E382" t="s">
        <v>15</v>
      </c>
      <c r="H382" s="2"/>
      <c r="K382" s="1" t="s">
        <v>47</v>
      </c>
      <c r="M382" s="1"/>
    </row>
    <row r="383" spans="1:22" x14ac:dyDescent="0.25">
      <c r="A383" t="s">
        <v>10</v>
      </c>
      <c r="B383" t="s">
        <v>46</v>
      </c>
      <c r="C383" t="s">
        <v>46</v>
      </c>
      <c r="E383" t="s">
        <v>12</v>
      </c>
      <c r="H383" s="2"/>
      <c r="K383" s="1" t="s">
        <v>45</v>
      </c>
      <c r="M383" s="1"/>
    </row>
    <row r="384" spans="1:22" x14ac:dyDescent="0.25">
      <c r="A384" t="s">
        <v>44</v>
      </c>
      <c r="B384" t="s">
        <v>43</v>
      </c>
      <c r="C384" t="s">
        <v>42</v>
      </c>
      <c r="D384" t="s">
        <v>41</v>
      </c>
      <c r="E384" t="s">
        <v>40</v>
      </c>
      <c r="F384" t="s">
        <v>39</v>
      </c>
      <c r="H384" s="4"/>
      <c r="K384" s="5" t="s">
        <v>38</v>
      </c>
      <c r="M384" s="4" t="s">
        <v>17</v>
      </c>
    </row>
    <row r="385" spans="1:13" x14ac:dyDescent="0.25">
      <c r="A385" t="s">
        <v>6</v>
      </c>
      <c r="B385" t="s">
        <v>37</v>
      </c>
      <c r="C385" t="s">
        <v>36</v>
      </c>
      <c r="D385" t="s">
        <v>35</v>
      </c>
      <c r="E385" t="s">
        <v>34</v>
      </c>
      <c r="H385" s="4"/>
      <c r="K385" s="5" t="s">
        <v>33</v>
      </c>
      <c r="M385" s="4" t="s">
        <v>17</v>
      </c>
    </row>
    <row r="386" spans="1:13" s="46" customFormat="1" x14ac:dyDescent="0.25">
      <c r="A386" s="46" t="s">
        <v>32</v>
      </c>
      <c r="B386" s="46" t="s">
        <v>31</v>
      </c>
      <c r="C386" s="46" t="s">
        <v>31</v>
      </c>
      <c r="E386" s="46" t="s">
        <v>30</v>
      </c>
      <c r="H386" s="6" t="s">
        <v>29</v>
      </c>
      <c r="K386" s="6" t="s">
        <v>28</v>
      </c>
      <c r="M386" s="6"/>
    </row>
    <row r="387" spans="1:13" x14ac:dyDescent="0.25">
      <c r="A387" t="s">
        <v>27</v>
      </c>
      <c r="B387" t="s">
        <v>26</v>
      </c>
      <c r="C387" t="s">
        <v>25</v>
      </c>
      <c r="D387" t="s">
        <v>24</v>
      </c>
      <c r="E387" t="s">
        <v>23</v>
      </c>
      <c r="H387" s="5"/>
      <c r="K387" s="5"/>
      <c r="M387" s="4" t="s">
        <v>17</v>
      </c>
    </row>
    <row r="388" spans="1:13" x14ac:dyDescent="0.25">
      <c r="A388" t="s">
        <v>22</v>
      </c>
      <c r="B388" t="s">
        <v>21</v>
      </c>
      <c r="C388" t="s">
        <v>20</v>
      </c>
      <c r="D388" t="s">
        <v>19</v>
      </c>
      <c r="E388" t="s">
        <v>18</v>
      </c>
      <c r="H388" s="5"/>
      <c r="K388" s="5"/>
      <c r="M388" s="4" t="s">
        <v>17</v>
      </c>
    </row>
    <row r="389" spans="1:13" s="46" customFormat="1" x14ac:dyDescent="0.25">
      <c r="A389" s="46" t="s">
        <v>3</v>
      </c>
      <c r="H389" s="6"/>
      <c r="K389" s="6"/>
      <c r="M389" s="6"/>
    </row>
    <row r="390" spans="1:13" x14ac:dyDescent="0.25">
      <c r="A390" t="s">
        <v>10</v>
      </c>
      <c r="B390" t="s">
        <v>16</v>
      </c>
      <c r="C390" t="s">
        <v>16</v>
      </c>
      <c r="E390" t="s">
        <v>15</v>
      </c>
      <c r="H390" s="1"/>
      <c r="K390" s="1" t="s">
        <v>14</v>
      </c>
      <c r="M390" s="1"/>
    </row>
    <row r="391" spans="1:13" x14ac:dyDescent="0.25">
      <c r="A391" t="s">
        <v>10</v>
      </c>
      <c r="B391" t="s">
        <v>13</v>
      </c>
      <c r="C391" t="s">
        <v>13</v>
      </c>
      <c r="E391" t="s">
        <v>12</v>
      </c>
      <c r="H391" s="1"/>
      <c r="K391" s="1" t="s">
        <v>11</v>
      </c>
      <c r="M391" s="1"/>
    </row>
    <row r="392" spans="1:13" x14ac:dyDescent="0.25">
      <c r="A392" t="s">
        <v>10</v>
      </c>
      <c r="B392" t="s">
        <v>9</v>
      </c>
      <c r="C392" t="s">
        <v>9</v>
      </c>
      <c r="E392" t="s">
        <v>8</v>
      </c>
      <c r="H392" s="1"/>
      <c r="K392" s="1" t="s">
        <v>7</v>
      </c>
      <c r="M392" s="1"/>
    </row>
    <row r="393" spans="1:13" x14ac:dyDescent="0.25">
      <c r="A393" t="s">
        <v>6</v>
      </c>
      <c r="B393" t="s">
        <v>5</v>
      </c>
      <c r="C393" t="s">
        <v>5</v>
      </c>
      <c r="E393" t="s">
        <v>4</v>
      </c>
      <c r="H393" s="3"/>
      <c r="M393" s="3"/>
    </row>
    <row r="394" spans="1:13" s="46" customFormat="1" x14ac:dyDescent="0.25">
      <c r="A394" s="46" t="s">
        <v>3</v>
      </c>
      <c r="B394" s="46" t="s">
        <v>2</v>
      </c>
    </row>
    <row r="395" spans="1:13" s="46" customFormat="1" x14ac:dyDescent="0.25">
      <c r="A395" s="46" t="s">
        <v>3</v>
      </c>
      <c r="B395" s="46" t="s">
        <v>2</v>
      </c>
    </row>
    <row r="396" spans="1:13" s="46" customFormat="1" x14ac:dyDescent="0.25">
      <c r="A396" s="47" t="s">
        <v>10</v>
      </c>
      <c r="B396" s="48" t="s">
        <v>1677</v>
      </c>
      <c r="C396" s="48" t="s">
        <v>1</v>
      </c>
      <c r="D396" s="49"/>
      <c r="E396" s="49"/>
      <c r="F396" s="49" t="s">
        <v>0</v>
      </c>
    </row>
  </sheetData>
  <conditionalFormatting sqref="H8">
    <cfRule type="duplicateValues" dxfId="155" priority="145"/>
  </conditionalFormatting>
  <conditionalFormatting sqref="D8">
    <cfRule type="duplicateValues" dxfId="154" priority="144"/>
  </conditionalFormatting>
  <conditionalFormatting sqref="H8">
    <cfRule type="duplicateValues" dxfId="153" priority="143"/>
  </conditionalFormatting>
  <conditionalFormatting sqref="H8">
    <cfRule type="duplicateValues" dxfId="152" priority="142"/>
  </conditionalFormatting>
  <conditionalFormatting sqref="B8">
    <cfRule type="duplicateValues" dxfId="151" priority="141"/>
  </conditionalFormatting>
  <conditionalFormatting sqref="D8">
    <cfRule type="duplicateValues" dxfId="150" priority="146"/>
  </conditionalFormatting>
  <conditionalFormatting sqref="D8">
    <cfRule type="duplicateValues" dxfId="149" priority="147"/>
  </conditionalFormatting>
  <conditionalFormatting sqref="D8">
    <cfRule type="duplicateValues" dxfId="148" priority="148"/>
    <cfRule type="duplicateValues" dxfId="147" priority="149"/>
  </conditionalFormatting>
  <conditionalFormatting sqref="B8">
    <cfRule type="duplicateValues" dxfId="146" priority="150"/>
    <cfRule type="duplicateValues" dxfId="145" priority="151"/>
  </conditionalFormatting>
  <conditionalFormatting sqref="B8">
    <cfRule type="duplicateValues" dxfId="144" priority="152"/>
  </conditionalFormatting>
  <conditionalFormatting sqref="F8">
    <cfRule type="duplicateValues" dxfId="143" priority="140"/>
  </conditionalFormatting>
  <conditionalFormatting sqref="H8">
    <cfRule type="duplicateValues" dxfId="142" priority="139"/>
  </conditionalFormatting>
  <conditionalFormatting sqref="F8">
    <cfRule type="duplicateValues" dxfId="141" priority="138"/>
  </conditionalFormatting>
  <conditionalFormatting sqref="H11">
    <cfRule type="duplicateValues" dxfId="140" priority="134"/>
  </conditionalFormatting>
  <conditionalFormatting sqref="D11">
    <cfRule type="duplicateValues" dxfId="139" priority="133"/>
  </conditionalFormatting>
  <conditionalFormatting sqref="H11">
    <cfRule type="duplicateValues" dxfId="138" priority="132"/>
  </conditionalFormatting>
  <conditionalFormatting sqref="H11">
    <cfRule type="duplicateValues" dxfId="137" priority="131"/>
  </conditionalFormatting>
  <conditionalFormatting sqref="B11">
    <cfRule type="duplicateValues" dxfId="136" priority="130"/>
  </conditionalFormatting>
  <conditionalFormatting sqref="B11">
    <cfRule type="duplicateValues" dxfId="135" priority="135"/>
    <cfRule type="duplicateValues" dxfId="134" priority="136"/>
  </conditionalFormatting>
  <conditionalFormatting sqref="B11">
    <cfRule type="duplicateValues" dxfId="133" priority="137"/>
  </conditionalFormatting>
  <conditionalFormatting sqref="F11">
    <cfRule type="duplicateValues" dxfId="132" priority="129"/>
  </conditionalFormatting>
  <conditionalFormatting sqref="H11">
    <cfRule type="duplicateValues" dxfId="131" priority="128"/>
  </conditionalFormatting>
  <conditionalFormatting sqref="F11">
    <cfRule type="duplicateValues" dxfId="130" priority="127"/>
  </conditionalFormatting>
  <conditionalFormatting sqref="H52">
    <cfRule type="duplicateValues" dxfId="129" priority="119"/>
  </conditionalFormatting>
  <conditionalFormatting sqref="D52">
    <cfRule type="duplicateValues" dxfId="128" priority="118"/>
  </conditionalFormatting>
  <conditionalFormatting sqref="H52">
    <cfRule type="duplicateValues" dxfId="127" priority="117"/>
  </conditionalFormatting>
  <conditionalFormatting sqref="H52">
    <cfRule type="duplicateValues" dxfId="126" priority="116"/>
  </conditionalFormatting>
  <conditionalFormatting sqref="B52">
    <cfRule type="duplicateValues" dxfId="125" priority="115"/>
  </conditionalFormatting>
  <conditionalFormatting sqref="D52">
    <cfRule type="duplicateValues" dxfId="124" priority="120"/>
  </conditionalFormatting>
  <conditionalFormatting sqref="D52">
    <cfRule type="duplicateValues" dxfId="123" priority="121"/>
  </conditionalFormatting>
  <conditionalFormatting sqref="D52">
    <cfRule type="duplicateValues" dxfId="122" priority="122"/>
    <cfRule type="duplicateValues" dxfId="121" priority="123"/>
  </conditionalFormatting>
  <conditionalFormatting sqref="B52">
    <cfRule type="duplicateValues" dxfId="120" priority="124"/>
    <cfRule type="duplicateValues" dxfId="119" priority="125"/>
  </conditionalFormatting>
  <conditionalFormatting sqref="B52">
    <cfRule type="duplicateValues" dxfId="118" priority="126"/>
  </conditionalFormatting>
  <conditionalFormatting sqref="F52">
    <cfRule type="duplicateValues" dxfId="117" priority="114"/>
  </conditionalFormatting>
  <conditionalFormatting sqref="H52">
    <cfRule type="duplicateValues" dxfId="116" priority="113"/>
  </conditionalFormatting>
  <conditionalFormatting sqref="F52">
    <cfRule type="duplicateValues" dxfId="115" priority="112"/>
  </conditionalFormatting>
  <conditionalFormatting sqref="H100">
    <cfRule type="duplicateValues" dxfId="114" priority="104"/>
  </conditionalFormatting>
  <conditionalFormatting sqref="D100">
    <cfRule type="duplicateValues" dxfId="113" priority="103"/>
  </conditionalFormatting>
  <conditionalFormatting sqref="H100">
    <cfRule type="duplicateValues" dxfId="112" priority="102"/>
  </conditionalFormatting>
  <conditionalFormatting sqref="H100">
    <cfRule type="duplicateValues" dxfId="111" priority="101"/>
  </conditionalFormatting>
  <conditionalFormatting sqref="B100">
    <cfRule type="duplicateValues" dxfId="110" priority="100"/>
  </conditionalFormatting>
  <conditionalFormatting sqref="D100">
    <cfRule type="duplicateValues" dxfId="109" priority="105"/>
  </conditionalFormatting>
  <conditionalFormatting sqref="D100">
    <cfRule type="duplicateValues" dxfId="108" priority="106"/>
  </conditionalFormatting>
  <conditionalFormatting sqref="D100">
    <cfRule type="duplicateValues" dxfId="107" priority="107"/>
    <cfRule type="duplicateValues" dxfId="106" priority="108"/>
  </conditionalFormatting>
  <conditionalFormatting sqref="B100">
    <cfRule type="duplicateValues" dxfId="105" priority="109"/>
    <cfRule type="duplicateValues" dxfId="104" priority="110"/>
  </conditionalFormatting>
  <conditionalFormatting sqref="B100">
    <cfRule type="duplicateValues" dxfId="103" priority="111"/>
  </conditionalFormatting>
  <conditionalFormatting sqref="F100">
    <cfRule type="duplicateValues" dxfId="102" priority="99"/>
  </conditionalFormatting>
  <conditionalFormatting sqref="H100">
    <cfRule type="duplicateValues" dxfId="101" priority="98"/>
  </conditionalFormatting>
  <conditionalFormatting sqref="F100">
    <cfRule type="duplicateValues" dxfId="100" priority="97"/>
  </conditionalFormatting>
  <conditionalFormatting sqref="H127">
    <cfRule type="duplicateValues" dxfId="99" priority="89"/>
  </conditionalFormatting>
  <conditionalFormatting sqref="D127">
    <cfRule type="duplicateValues" dxfId="98" priority="88"/>
  </conditionalFormatting>
  <conditionalFormatting sqref="H127">
    <cfRule type="duplicateValues" dxfId="97" priority="87"/>
  </conditionalFormatting>
  <conditionalFormatting sqref="H127">
    <cfRule type="duplicateValues" dxfId="96" priority="86"/>
  </conditionalFormatting>
  <conditionalFormatting sqref="B127">
    <cfRule type="duplicateValues" dxfId="95" priority="85"/>
  </conditionalFormatting>
  <conditionalFormatting sqref="D127">
    <cfRule type="duplicateValues" dxfId="94" priority="90"/>
  </conditionalFormatting>
  <conditionalFormatting sqref="D127">
    <cfRule type="duplicateValues" dxfId="93" priority="91"/>
  </conditionalFormatting>
  <conditionalFormatting sqref="D127">
    <cfRule type="duplicateValues" dxfId="92" priority="92"/>
    <cfRule type="duplicateValues" dxfId="91" priority="93"/>
  </conditionalFormatting>
  <conditionalFormatting sqref="B127">
    <cfRule type="duplicateValues" dxfId="90" priority="94"/>
    <cfRule type="duplicateValues" dxfId="89" priority="95"/>
  </conditionalFormatting>
  <conditionalFormatting sqref="B127">
    <cfRule type="duplicateValues" dxfId="88" priority="96"/>
  </conditionalFormatting>
  <conditionalFormatting sqref="F127">
    <cfRule type="duplicateValues" dxfId="87" priority="84"/>
  </conditionalFormatting>
  <conditionalFormatting sqref="H127">
    <cfRule type="duplicateValues" dxfId="86" priority="83"/>
  </conditionalFormatting>
  <conditionalFormatting sqref="F127">
    <cfRule type="duplicateValues" dxfId="85" priority="82"/>
  </conditionalFormatting>
  <conditionalFormatting sqref="H278">
    <cfRule type="duplicateValues" dxfId="84" priority="74"/>
  </conditionalFormatting>
  <conditionalFormatting sqref="D278">
    <cfRule type="duplicateValues" dxfId="83" priority="73"/>
  </conditionalFormatting>
  <conditionalFormatting sqref="H278">
    <cfRule type="duplicateValues" dxfId="82" priority="72"/>
  </conditionalFormatting>
  <conditionalFormatting sqref="H278">
    <cfRule type="duplicateValues" dxfId="81" priority="71"/>
  </conditionalFormatting>
  <conditionalFormatting sqref="B278">
    <cfRule type="duplicateValues" dxfId="80" priority="70"/>
  </conditionalFormatting>
  <conditionalFormatting sqref="D278">
    <cfRule type="duplicateValues" dxfId="79" priority="75"/>
  </conditionalFormatting>
  <conditionalFormatting sqref="D278">
    <cfRule type="duplicateValues" dxfId="78" priority="76"/>
  </conditionalFormatting>
  <conditionalFormatting sqref="D278">
    <cfRule type="duplicateValues" dxfId="77" priority="77"/>
    <cfRule type="duplicateValues" dxfId="76" priority="78"/>
  </conditionalFormatting>
  <conditionalFormatting sqref="B278">
    <cfRule type="duplicateValues" dxfId="75" priority="79"/>
    <cfRule type="duplicateValues" dxfId="74" priority="80"/>
  </conditionalFormatting>
  <conditionalFormatting sqref="B278">
    <cfRule type="duplicateValues" dxfId="73" priority="81"/>
  </conditionalFormatting>
  <conditionalFormatting sqref="F278">
    <cfRule type="duplicateValues" dxfId="72" priority="69"/>
  </conditionalFormatting>
  <conditionalFormatting sqref="H278">
    <cfRule type="duplicateValues" dxfId="71" priority="68"/>
  </conditionalFormatting>
  <conditionalFormatting sqref="F278">
    <cfRule type="duplicateValues" dxfId="70" priority="67"/>
  </conditionalFormatting>
  <conditionalFormatting sqref="H307">
    <cfRule type="duplicateValues" dxfId="69" priority="59"/>
  </conditionalFormatting>
  <conditionalFormatting sqref="D307">
    <cfRule type="duplicateValues" dxfId="68" priority="58"/>
  </conditionalFormatting>
  <conditionalFormatting sqref="H307">
    <cfRule type="duplicateValues" dxfId="67" priority="57"/>
  </conditionalFormatting>
  <conditionalFormatting sqref="H307">
    <cfRule type="duplicateValues" dxfId="66" priority="56"/>
  </conditionalFormatting>
  <conditionalFormatting sqref="B307">
    <cfRule type="duplicateValues" dxfId="65" priority="55"/>
  </conditionalFormatting>
  <conditionalFormatting sqref="D307">
    <cfRule type="duplicateValues" dxfId="64" priority="60"/>
  </conditionalFormatting>
  <conditionalFormatting sqref="D307">
    <cfRule type="duplicateValues" dxfId="63" priority="61"/>
  </conditionalFormatting>
  <conditionalFormatting sqref="D307">
    <cfRule type="duplicateValues" dxfId="62" priority="62"/>
    <cfRule type="duplicateValues" dxfId="61" priority="63"/>
  </conditionalFormatting>
  <conditionalFormatting sqref="B307">
    <cfRule type="duplicateValues" dxfId="60" priority="64"/>
    <cfRule type="duplicateValues" dxfId="59" priority="65"/>
  </conditionalFormatting>
  <conditionalFormatting sqref="B307">
    <cfRule type="duplicateValues" dxfId="58" priority="66"/>
  </conditionalFormatting>
  <conditionalFormatting sqref="F307">
    <cfRule type="duplicateValues" dxfId="57" priority="54"/>
  </conditionalFormatting>
  <conditionalFormatting sqref="H307">
    <cfRule type="duplicateValues" dxfId="56" priority="53"/>
  </conditionalFormatting>
  <conditionalFormatting sqref="F307">
    <cfRule type="duplicateValues" dxfId="55" priority="52"/>
  </conditionalFormatting>
  <conditionalFormatting sqref="H328">
    <cfRule type="duplicateValues" dxfId="54" priority="44"/>
  </conditionalFormatting>
  <conditionalFormatting sqref="D328">
    <cfRule type="duplicateValues" dxfId="53" priority="43"/>
  </conditionalFormatting>
  <conditionalFormatting sqref="H328">
    <cfRule type="duplicateValues" dxfId="52" priority="42"/>
  </conditionalFormatting>
  <conditionalFormatting sqref="H328">
    <cfRule type="duplicateValues" dxfId="51" priority="41"/>
  </conditionalFormatting>
  <conditionalFormatting sqref="B328">
    <cfRule type="duplicateValues" dxfId="50" priority="40"/>
  </conditionalFormatting>
  <conditionalFormatting sqref="D328">
    <cfRule type="duplicateValues" dxfId="49" priority="45"/>
  </conditionalFormatting>
  <conditionalFormatting sqref="D328">
    <cfRule type="duplicateValues" dxfId="48" priority="46"/>
  </conditionalFormatting>
  <conditionalFormatting sqref="D328">
    <cfRule type="duplicateValues" dxfId="47" priority="47"/>
    <cfRule type="duplicateValues" dxfId="46" priority="48"/>
  </conditionalFormatting>
  <conditionalFormatting sqref="B328">
    <cfRule type="duplicateValues" dxfId="45" priority="49"/>
    <cfRule type="duplicateValues" dxfId="44" priority="50"/>
  </conditionalFormatting>
  <conditionalFormatting sqref="B328">
    <cfRule type="duplicateValues" dxfId="43" priority="51"/>
  </conditionalFormatting>
  <conditionalFormatting sqref="F328">
    <cfRule type="duplicateValues" dxfId="42" priority="39"/>
  </conditionalFormatting>
  <conditionalFormatting sqref="H328">
    <cfRule type="duplicateValues" dxfId="41" priority="38"/>
  </conditionalFormatting>
  <conditionalFormatting sqref="F328">
    <cfRule type="duplicateValues" dxfId="40" priority="37"/>
  </conditionalFormatting>
  <conditionalFormatting sqref="H352">
    <cfRule type="duplicateValues" dxfId="39" priority="29"/>
  </conditionalFormatting>
  <conditionalFormatting sqref="D352">
    <cfRule type="duplicateValues" dxfId="38" priority="28"/>
  </conditionalFormatting>
  <conditionalFormatting sqref="H352">
    <cfRule type="duplicateValues" dxfId="37" priority="27"/>
  </conditionalFormatting>
  <conditionalFormatting sqref="H352">
    <cfRule type="duplicateValues" dxfId="36" priority="26"/>
  </conditionalFormatting>
  <conditionalFormatting sqref="B352">
    <cfRule type="duplicateValues" dxfId="35" priority="25"/>
  </conditionalFormatting>
  <conditionalFormatting sqref="D352">
    <cfRule type="duplicateValues" dxfId="34" priority="30"/>
  </conditionalFormatting>
  <conditionalFormatting sqref="D352">
    <cfRule type="duplicateValues" dxfId="33" priority="31"/>
  </conditionalFormatting>
  <conditionalFormatting sqref="D352">
    <cfRule type="duplicateValues" dxfId="32" priority="32"/>
    <cfRule type="duplicateValues" dxfId="31" priority="33"/>
  </conditionalFormatting>
  <conditionalFormatting sqref="B352">
    <cfRule type="duplicateValues" dxfId="30" priority="34"/>
    <cfRule type="duplicateValues" dxfId="29" priority="35"/>
  </conditionalFormatting>
  <conditionalFormatting sqref="B352">
    <cfRule type="duplicateValues" dxfId="28" priority="36"/>
  </conditionalFormatting>
  <conditionalFormatting sqref="F352">
    <cfRule type="duplicateValues" dxfId="27" priority="24"/>
  </conditionalFormatting>
  <conditionalFormatting sqref="H352">
    <cfRule type="duplicateValues" dxfId="26" priority="23"/>
  </conditionalFormatting>
  <conditionalFormatting sqref="F352">
    <cfRule type="duplicateValues" dxfId="25" priority="22"/>
  </conditionalFormatting>
  <conditionalFormatting sqref="H373">
    <cfRule type="duplicateValues" dxfId="24" priority="14"/>
  </conditionalFormatting>
  <conditionalFormatting sqref="D373">
    <cfRule type="duplicateValues" dxfId="23" priority="13"/>
  </conditionalFormatting>
  <conditionalFormatting sqref="H373">
    <cfRule type="duplicateValues" dxfId="22" priority="12"/>
  </conditionalFormatting>
  <conditionalFormatting sqref="H373">
    <cfRule type="duplicateValues" dxfId="21" priority="11"/>
  </conditionalFormatting>
  <conditionalFormatting sqref="B373">
    <cfRule type="duplicateValues" dxfId="20" priority="10"/>
  </conditionalFormatting>
  <conditionalFormatting sqref="D373">
    <cfRule type="duplicateValues" dxfId="19" priority="15"/>
  </conditionalFormatting>
  <conditionalFormatting sqref="D373">
    <cfRule type="duplicateValues" dxfId="18" priority="16"/>
  </conditionalFormatting>
  <conditionalFormatting sqref="D373">
    <cfRule type="duplicateValues" dxfId="17" priority="17"/>
    <cfRule type="duplicateValues" dxfId="16" priority="18"/>
  </conditionalFormatting>
  <conditionalFormatting sqref="B373">
    <cfRule type="duplicateValues" dxfId="15" priority="19"/>
    <cfRule type="duplicateValues" dxfId="14" priority="20"/>
  </conditionalFormatting>
  <conditionalFormatting sqref="B373">
    <cfRule type="duplicateValues" dxfId="13" priority="21"/>
  </conditionalFormatting>
  <conditionalFormatting sqref="F373">
    <cfRule type="duplicateValues" dxfId="12" priority="9"/>
  </conditionalFormatting>
  <conditionalFormatting sqref="H373">
    <cfRule type="duplicateValues" dxfId="11" priority="8"/>
  </conditionalFormatting>
  <conditionalFormatting sqref="F373">
    <cfRule type="duplicateValues" dxfId="10" priority="7"/>
  </conditionalFormatting>
  <conditionalFormatting sqref="B396">
    <cfRule type="duplicateValues" dxfId="9" priority="1"/>
    <cfRule type="duplicateValues" dxfId="8" priority="2"/>
  </conditionalFormatting>
  <conditionalFormatting sqref="A396">
    <cfRule type="duplicateValues" dxfId="7" priority="3"/>
  </conditionalFormatting>
  <conditionalFormatting sqref="B396">
    <cfRule type="duplicateValues" dxfId="6" priority="4"/>
    <cfRule type="duplicateValues" dxfId="5" priority="5"/>
  </conditionalFormatting>
  <conditionalFormatting sqref="A396">
    <cfRule type="duplicateValues" dxfId="4" priority="6"/>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49"/>
  <sheetViews>
    <sheetView topLeftCell="A397" workbookViewId="0">
      <selection activeCell="A401" sqref="A401:A404"/>
    </sheetView>
  </sheetViews>
  <sheetFormatPr defaultRowHeight="15" x14ac:dyDescent="0.25"/>
  <cols>
    <col min="2" max="2" width="50.7109375" bestFit="1" customWidth="1"/>
    <col min="3" max="3" width="71.28515625" bestFit="1" customWidth="1"/>
  </cols>
  <sheetData>
    <row r="1" spans="1:18" s="42" customFormat="1" ht="12.75" x14ac:dyDescent="0.2">
      <c r="A1" s="44" t="s">
        <v>1635</v>
      </c>
      <c r="B1" s="45" t="s">
        <v>1143</v>
      </c>
      <c r="C1" s="44" t="s">
        <v>1140</v>
      </c>
      <c r="D1" s="43" t="s">
        <v>1634</v>
      </c>
      <c r="E1" s="43" t="s">
        <v>1633</v>
      </c>
      <c r="F1" s="43" t="s">
        <v>1632</v>
      </c>
      <c r="G1" s="43" t="s">
        <v>1631</v>
      </c>
      <c r="H1" s="43" t="s">
        <v>1630</v>
      </c>
      <c r="L1" s="43" t="s">
        <v>1629</v>
      </c>
      <c r="M1" s="43" t="s">
        <v>1628</v>
      </c>
      <c r="N1" s="43" t="s">
        <v>1627</v>
      </c>
      <c r="P1" s="43"/>
      <c r="Q1" s="43"/>
      <c r="R1" s="43"/>
    </row>
    <row r="2" spans="1:18" s="21" customFormat="1" x14ac:dyDescent="0.25">
      <c r="A2" s="41" t="s">
        <v>1620</v>
      </c>
      <c r="B2" s="41">
        <v>1</v>
      </c>
      <c r="C2" s="41" t="s">
        <v>1626</v>
      </c>
      <c r="D2" s="36"/>
      <c r="E2" s="36"/>
      <c r="F2" s="39"/>
      <c r="L2" s="36"/>
      <c r="M2" s="36"/>
      <c r="N2" s="36"/>
      <c r="O2" s="36" t="s">
        <v>1570</v>
      </c>
      <c r="P2" s="22"/>
      <c r="Q2" s="22"/>
    </row>
    <row r="3" spans="1:18" s="21" customFormat="1" x14ac:dyDescent="0.25">
      <c r="A3" s="41" t="s">
        <v>1620</v>
      </c>
      <c r="B3" s="40">
        <v>2</v>
      </c>
      <c r="C3" s="40" t="s">
        <v>1625</v>
      </c>
      <c r="D3" s="36"/>
      <c r="E3" s="36"/>
      <c r="F3" s="39"/>
      <c r="L3" s="36"/>
      <c r="M3" s="36"/>
      <c r="N3" s="36"/>
      <c r="O3" s="36"/>
      <c r="P3" s="22"/>
      <c r="Q3" s="22"/>
    </row>
    <row r="4" spans="1:18" s="21" customFormat="1" x14ac:dyDescent="0.25">
      <c r="A4" s="41" t="s">
        <v>1620</v>
      </c>
      <c r="B4" s="40">
        <v>3</v>
      </c>
      <c r="C4" s="40" t="s">
        <v>1624</v>
      </c>
      <c r="D4" s="36"/>
      <c r="E4" s="36"/>
      <c r="F4" s="39"/>
      <c r="L4" s="36"/>
      <c r="M4" s="36"/>
      <c r="N4" s="36"/>
      <c r="O4" s="36"/>
      <c r="P4" s="22"/>
      <c r="Q4" s="22"/>
    </row>
    <row r="5" spans="1:18" s="21" customFormat="1" x14ac:dyDescent="0.25">
      <c r="A5" s="41" t="s">
        <v>1620</v>
      </c>
      <c r="B5" s="40">
        <v>4</v>
      </c>
      <c r="C5" s="40" t="s">
        <v>1623</v>
      </c>
      <c r="D5" s="36"/>
      <c r="E5" s="36"/>
      <c r="F5" s="39"/>
      <c r="L5" s="36"/>
      <c r="M5" s="36"/>
      <c r="N5" s="36"/>
      <c r="O5" s="36"/>
      <c r="P5" s="22"/>
      <c r="Q5" s="22"/>
    </row>
    <row r="6" spans="1:18" s="21" customFormat="1" x14ac:dyDescent="0.25">
      <c r="A6" s="41" t="s">
        <v>1620</v>
      </c>
      <c r="B6" s="40">
        <v>5</v>
      </c>
      <c r="C6" s="40" t="s">
        <v>1622</v>
      </c>
      <c r="D6" s="36"/>
      <c r="E6" s="36"/>
      <c r="F6" s="39"/>
      <c r="L6" s="36"/>
      <c r="M6" s="36"/>
      <c r="N6" s="36"/>
      <c r="O6" s="36"/>
      <c r="P6" s="22"/>
      <c r="Q6" s="22"/>
    </row>
    <row r="7" spans="1:18" s="21" customFormat="1" x14ac:dyDescent="0.25">
      <c r="A7" s="41" t="s">
        <v>1620</v>
      </c>
      <c r="B7" s="40">
        <v>6</v>
      </c>
      <c r="C7" s="40" t="s">
        <v>1621</v>
      </c>
      <c r="D7" s="36"/>
      <c r="E7" s="36"/>
      <c r="F7" s="39"/>
      <c r="L7" s="36"/>
      <c r="M7" s="36"/>
      <c r="N7" s="36"/>
      <c r="O7" s="36"/>
      <c r="P7" s="22"/>
      <c r="Q7" s="22"/>
    </row>
    <row r="8" spans="1:18" s="21" customFormat="1" x14ac:dyDescent="0.25">
      <c r="A8" s="41" t="s">
        <v>1620</v>
      </c>
      <c r="B8" s="40">
        <v>7</v>
      </c>
      <c r="C8" s="40" t="s">
        <v>1619</v>
      </c>
      <c r="D8" s="36"/>
      <c r="E8" s="36"/>
      <c r="F8" s="39"/>
      <c r="L8" s="36"/>
      <c r="M8" s="36"/>
      <c r="N8" s="36"/>
      <c r="O8" s="36"/>
      <c r="P8" s="22"/>
      <c r="Q8" s="22"/>
    </row>
    <row r="9" spans="1:18" s="21" customFormat="1" x14ac:dyDescent="0.25">
      <c r="A9" s="24" t="s">
        <v>1616</v>
      </c>
      <c r="B9" s="24">
        <v>1</v>
      </c>
      <c r="C9" s="24" t="s">
        <v>1608</v>
      </c>
      <c r="D9" s="21" t="s">
        <v>1618</v>
      </c>
      <c r="F9"/>
      <c r="L9" s="21">
        <f t="shared" ref="L9:L31" si="0">COUNTIF(A$1:A$65536,A9)</f>
        <v>2</v>
      </c>
      <c r="M9" s="21" t="str">
        <f>"label define" &amp; " " &amp; A9&amp; " " &amp; B9 &amp; " " &amp; $D$9 &amp;  B9 &amp; " - " &amp; C9 &amp; $D$9 &amp; " " &amp; B10 &amp; " " &amp; $D$9 &amp; B10 &amp; " - " &amp; C10 &amp; $D$9</f>
        <v>label define bomafloor 1 "1 - Concrete" 2 "2 - Sand or Dirt"</v>
      </c>
      <c r="N9" s="21" t="s">
        <v>1617</v>
      </c>
      <c r="P9" s="22"/>
      <c r="Q9" s="22"/>
    </row>
    <row r="10" spans="1:18" s="21" customFormat="1" x14ac:dyDescent="0.25">
      <c r="A10" s="24" t="s">
        <v>1616</v>
      </c>
      <c r="B10" s="24">
        <v>2</v>
      </c>
      <c r="C10" s="24" t="s">
        <v>1615</v>
      </c>
      <c r="F10"/>
      <c r="L10" s="21">
        <f t="shared" si="0"/>
        <v>2</v>
      </c>
      <c r="N10" s="21" t="s">
        <v>1614</v>
      </c>
      <c r="P10" s="22"/>
      <c r="Q10" s="22"/>
    </row>
    <row r="11" spans="1:18" s="21" customFormat="1" x14ac:dyDescent="0.25">
      <c r="A11" s="24" t="s">
        <v>1611</v>
      </c>
      <c r="B11" s="24">
        <v>1</v>
      </c>
      <c r="C11" s="24" t="s">
        <v>1613</v>
      </c>
      <c r="F11"/>
      <c r="L11" s="21">
        <f t="shared" si="0"/>
        <v>2</v>
      </c>
      <c r="M11" s="21" t="str">
        <f>"label define" &amp; " " &amp; A11&amp; " " &amp; B11 &amp; " " &amp; $D$9 &amp;  B11 &amp; " - " &amp; C11 &amp; $D$9 &amp; " " &amp; B12 &amp; " " &amp; $D$9 &amp; B12 &amp; " - " &amp; C12 &amp; $D$9</f>
        <v>label define bomaroof 1 "1 - Iron" 2 "2 - Grass or plants"</v>
      </c>
      <c r="N11" s="21" t="s">
        <v>1612</v>
      </c>
      <c r="P11" s="22"/>
      <c r="Q11" s="22"/>
    </row>
    <row r="12" spans="1:18" s="21" customFormat="1" x14ac:dyDescent="0.25">
      <c r="A12" s="24" t="s">
        <v>1611</v>
      </c>
      <c r="B12" s="24">
        <v>2</v>
      </c>
      <c r="C12" s="24" t="s">
        <v>1610</v>
      </c>
      <c r="F12"/>
      <c r="L12" s="21">
        <f t="shared" si="0"/>
        <v>2</v>
      </c>
      <c r="N12" s="21" t="s">
        <v>1609</v>
      </c>
      <c r="P12" s="22"/>
      <c r="Q12" s="22"/>
    </row>
    <row r="13" spans="1:18" s="21" customFormat="1" x14ac:dyDescent="0.25">
      <c r="A13" s="24" t="s">
        <v>1604</v>
      </c>
      <c r="B13" s="24">
        <v>1</v>
      </c>
      <c r="C13" s="24" t="s">
        <v>1608</v>
      </c>
      <c r="F13"/>
      <c r="L13" s="21">
        <f t="shared" si="0"/>
        <v>3</v>
      </c>
      <c r="M13" s="21" t="str">
        <f>"label define" &amp; " " &amp; A13 &amp; " " &amp; B13 &amp; " " &amp; $D$9 &amp;  B13 &amp; " - " &amp; C13 &amp; $D$9 &amp; " " &amp; B14 &amp; " " &amp; $D$9 &amp; B14 &amp; " - " &amp; C14 &amp; $D$9 &amp; " " &amp; B15 &amp; " " &amp; $D$9 &amp; B15 &amp; " - " &amp; C15 &amp; $D$9</f>
        <v>label define bomawalls 1 "1 - Concrete" 2 "2 - Mud" 3 "3 - Plants or Grass"</v>
      </c>
      <c r="N13" s="21" t="s">
        <v>1607</v>
      </c>
      <c r="P13" s="22"/>
      <c r="Q13" s="22"/>
    </row>
    <row r="14" spans="1:18" s="21" customFormat="1" x14ac:dyDescent="0.25">
      <c r="A14" s="24" t="s">
        <v>1604</v>
      </c>
      <c r="B14" s="24">
        <v>2</v>
      </c>
      <c r="C14" s="24" t="s">
        <v>1606</v>
      </c>
      <c r="F14"/>
      <c r="L14" s="21">
        <f t="shared" si="0"/>
        <v>3</v>
      </c>
      <c r="N14" s="21" t="s">
        <v>1605</v>
      </c>
      <c r="P14" s="22"/>
      <c r="Q14" s="22"/>
    </row>
    <row r="15" spans="1:18" s="21" customFormat="1" x14ac:dyDescent="0.25">
      <c r="A15" s="24" t="s">
        <v>1604</v>
      </c>
      <c r="B15" s="24">
        <v>3</v>
      </c>
      <c r="C15" s="24" t="s">
        <v>1603</v>
      </c>
      <c r="F15"/>
      <c r="L15" s="21">
        <f t="shared" si="0"/>
        <v>3</v>
      </c>
      <c r="N15" s="21" t="s">
        <v>1602</v>
      </c>
      <c r="P15" s="22"/>
      <c r="Q15" s="22"/>
    </row>
    <row r="16" spans="1:18" s="21" customFormat="1" x14ac:dyDescent="0.25">
      <c r="A16" s="24" t="s">
        <v>1599</v>
      </c>
      <c r="B16" s="24">
        <v>0</v>
      </c>
      <c r="C16" s="24" t="s">
        <v>1207</v>
      </c>
      <c r="F16"/>
      <c r="L16" s="21">
        <f t="shared" si="0"/>
        <v>3</v>
      </c>
      <c r="M16" s="21" t="str">
        <f>"label define" &amp; " " &amp; A16 &amp; " " &amp; B16 &amp; " " &amp; $D$9 &amp;  B16 &amp; " - " &amp; C16 &amp; $D$9 &amp; " " &amp; B17 &amp; " " &amp; $D$9 &amp; B17 &amp; " - " &amp; C17 &amp; $D$9 &amp; " " &amp; B18 &amp; " " &amp; $D$9 &amp; B18 &amp; " - " &amp; C18 &amp; $D$9</f>
        <v>label define chwvct 0 "0 - No" 1 "1 - CHW" 2 "2 - VCT Counsellor"</v>
      </c>
      <c r="N16" s="21" t="s">
        <v>1601</v>
      </c>
      <c r="P16" s="22"/>
      <c r="Q16" s="22"/>
    </row>
    <row r="17" spans="1:17" s="21" customFormat="1" x14ac:dyDescent="0.25">
      <c r="A17" s="24" t="s">
        <v>1599</v>
      </c>
      <c r="B17" s="24">
        <v>1</v>
      </c>
      <c r="C17" s="24" t="s">
        <v>1168</v>
      </c>
      <c r="F17"/>
      <c r="L17" s="21">
        <f t="shared" si="0"/>
        <v>3</v>
      </c>
      <c r="N17" s="21" t="s">
        <v>1600</v>
      </c>
      <c r="P17" s="22"/>
      <c r="Q17" s="22"/>
    </row>
    <row r="18" spans="1:17" s="21" customFormat="1" x14ac:dyDescent="0.25">
      <c r="A18" s="24" t="s">
        <v>1599</v>
      </c>
      <c r="B18" s="24">
        <v>2</v>
      </c>
      <c r="C18" s="24" t="s">
        <v>1598</v>
      </c>
      <c r="F18"/>
      <c r="L18" s="21">
        <f t="shared" si="0"/>
        <v>3</v>
      </c>
      <c r="N18" s="21" t="s">
        <v>1597</v>
      </c>
      <c r="P18" s="22"/>
      <c r="Q18" s="22"/>
    </row>
    <row r="19" spans="1:17" s="21" customFormat="1" x14ac:dyDescent="0.25">
      <c r="A19" s="34" t="s">
        <v>1574</v>
      </c>
      <c r="B19" s="34">
        <v>1</v>
      </c>
      <c r="C19" s="24" t="s">
        <v>1596</v>
      </c>
      <c r="F19"/>
      <c r="L19" s="21">
        <f t="shared" si="0"/>
        <v>12</v>
      </c>
      <c r="M19" s="21" t="str">
        <f>"label define" &amp; " " &amp; A19 &amp; " " &amp; B19 &amp; " " &amp; $D$9 &amp;  B19 &amp; " - " &amp; C19 &amp; $D$9 &amp; " " &amp; B20 &amp; " " &amp; $D$9 &amp; B20 &amp; " - " &amp; C20 &amp; $D$9 &amp; " " &amp; B21 &amp; " " &amp; $D$9 &amp; B21 &amp; " - " &amp; C21 &amp; $D$9 &amp; " " &amp; B22 &amp; " " &amp; $D$9 &amp; B22 &amp; " - " &amp; C22 &amp; $D$9  &amp; " " &amp; B23 &amp; " " &amp; $D$9 &amp; B23 &amp; " - " &amp; C23 &amp; $D$9  &amp; " " &amp; B24 &amp; " " &amp; $D$9 &amp; B24 &amp; " - " &amp; C24 &amp; $D$9 &amp; " " &amp; B25 &amp; " " &amp; $D$9 &amp; B25 &amp; " - " &amp; C25 &amp; $D$9 &amp; " " &amp; B26 &amp; " " &amp; $D$9 &amp; B26 &amp; " - " &amp; C26 &amp; $D$9 &amp; " " &amp; B27 &amp; " " &amp; $D$9 &amp; B27 &amp; " - " &amp; C27 &amp; $D$9 &amp; " " &amp; B28 &amp; " " &amp; $D$9 &amp; B28 &amp; " - " &amp; C28 &amp; $D$9 &amp; " " &amp; B29 &amp; " " &amp; $D$9 &amp; B29 &amp; " - " &amp; C29 &amp; $D$9  &amp; " " &amp; B30 &amp; " " &amp; $D$9 &amp; B30 &amp; " - " &amp; C30 &amp; $D$9</f>
        <v>label define clbenefit 1 "1 - Kills bacteria/germs in water" 2 "2 - Makes water safe" 3 "3 - Prevents diarrhea" 4 "4 - Prevents sickness" 5 "5 - Prevents cholera" 6 "6 - Prevents stomachache" 7 "7 - Prevents vomiting" 8 "8 - Prevents parasites/worms" 9 "9 - Fights disease" 10 "10 - Good for children's health" 11 "11 - Good for elderly health" 12 "12 - Good for hygiene"</v>
      </c>
      <c r="N19" s="21" t="s">
        <v>1595</v>
      </c>
      <c r="P19" s="22"/>
      <c r="Q19" s="22"/>
    </row>
    <row r="20" spans="1:17" s="21" customFormat="1" x14ac:dyDescent="0.25">
      <c r="A20" s="34" t="s">
        <v>1574</v>
      </c>
      <c r="B20" s="34">
        <v>2</v>
      </c>
      <c r="C20" s="24" t="s">
        <v>1594</v>
      </c>
      <c r="F20"/>
      <c r="L20" s="21">
        <f t="shared" si="0"/>
        <v>12</v>
      </c>
      <c r="N20" s="21" t="s">
        <v>1593</v>
      </c>
      <c r="P20" s="22"/>
      <c r="Q20" s="22"/>
    </row>
    <row r="21" spans="1:17" s="21" customFormat="1" x14ac:dyDescent="0.25">
      <c r="A21" s="34" t="s">
        <v>1574</v>
      </c>
      <c r="B21" s="34">
        <v>3</v>
      </c>
      <c r="C21" s="24" t="s">
        <v>1592</v>
      </c>
      <c r="F21"/>
      <c r="L21" s="21">
        <f t="shared" si="0"/>
        <v>12</v>
      </c>
      <c r="N21" s="21" t="s">
        <v>1591</v>
      </c>
      <c r="P21" s="22"/>
      <c r="Q21" s="22"/>
    </row>
    <row r="22" spans="1:17" s="21" customFormat="1" x14ac:dyDescent="0.25">
      <c r="A22" s="34" t="s">
        <v>1574</v>
      </c>
      <c r="B22" s="34">
        <v>4</v>
      </c>
      <c r="C22" s="24" t="s">
        <v>1590</v>
      </c>
      <c r="F22"/>
      <c r="L22" s="21">
        <f t="shared" si="0"/>
        <v>12</v>
      </c>
      <c r="N22" s="21" t="s">
        <v>1589</v>
      </c>
      <c r="P22" s="22"/>
      <c r="Q22" s="22"/>
    </row>
    <row r="23" spans="1:17" s="21" customFormat="1" x14ac:dyDescent="0.25">
      <c r="A23" s="34" t="s">
        <v>1574</v>
      </c>
      <c r="B23" s="34">
        <v>5</v>
      </c>
      <c r="C23" s="34" t="s">
        <v>1588</v>
      </c>
      <c r="F23"/>
      <c r="L23" s="21">
        <f t="shared" si="0"/>
        <v>12</v>
      </c>
      <c r="N23" s="22" t="s">
        <v>1587</v>
      </c>
      <c r="P23" s="22"/>
      <c r="Q23" s="22"/>
    </row>
    <row r="24" spans="1:17" s="21" customFormat="1" x14ac:dyDescent="0.25">
      <c r="A24" s="34" t="s">
        <v>1574</v>
      </c>
      <c r="B24" s="34">
        <v>6</v>
      </c>
      <c r="C24" s="34" t="s">
        <v>1586</v>
      </c>
      <c r="F24"/>
      <c r="L24" s="21">
        <f t="shared" si="0"/>
        <v>12</v>
      </c>
      <c r="N24" s="22" t="s">
        <v>1585</v>
      </c>
      <c r="P24" s="22"/>
      <c r="Q24" s="22"/>
    </row>
    <row r="25" spans="1:17" s="21" customFormat="1" x14ac:dyDescent="0.25">
      <c r="A25" s="34" t="s">
        <v>1574</v>
      </c>
      <c r="B25" s="34">
        <v>7</v>
      </c>
      <c r="C25" s="34" t="s">
        <v>1584</v>
      </c>
      <c r="F25"/>
      <c r="L25" s="21">
        <f t="shared" si="0"/>
        <v>12</v>
      </c>
      <c r="N25" s="22" t="s">
        <v>1583</v>
      </c>
      <c r="P25" s="22"/>
      <c r="Q25" s="22"/>
    </row>
    <row r="26" spans="1:17" s="21" customFormat="1" x14ac:dyDescent="0.25">
      <c r="A26" s="34" t="s">
        <v>1574</v>
      </c>
      <c r="B26" s="34">
        <v>8</v>
      </c>
      <c r="C26" s="34" t="s">
        <v>1582</v>
      </c>
      <c r="F26"/>
      <c r="L26" s="21">
        <f t="shared" si="0"/>
        <v>12</v>
      </c>
      <c r="N26" s="22" t="s">
        <v>1581</v>
      </c>
      <c r="P26" s="22"/>
      <c r="Q26" s="22"/>
    </row>
    <row r="27" spans="1:17" s="21" customFormat="1" x14ac:dyDescent="0.25">
      <c r="A27" s="34" t="s">
        <v>1574</v>
      </c>
      <c r="B27" s="34">
        <v>9</v>
      </c>
      <c r="C27" s="24" t="s">
        <v>1580</v>
      </c>
      <c r="F27"/>
      <c r="L27" s="21">
        <f t="shared" si="0"/>
        <v>12</v>
      </c>
      <c r="N27" s="22" t="s">
        <v>1579</v>
      </c>
      <c r="P27" s="22"/>
      <c r="Q27" s="22"/>
    </row>
    <row r="28" spans="1:17" s="21" customFormat="1" x14ac:dyDescent="0.25">
      <c r="A28" s="34" t="s">
        <v>1574</v>
      </c>
      <c r="B28" s="34">
        <v>10</v>
      </c>
      <c r="C28" s="24" t="s">
        <v>1578</v>
      </c>
      <c r="F28"/>
      <c r="L28" s="21">
        <f t="shared" si="0"/>
        <v>12</v>
      </c>
      <c r="N28" s="22" t="s">
        <v>1577</v>
      </c>
      <c r="P28" s="22"/>
      <c r="Q28" s="22"/>
    </row>
    <row r="29" spans="1:17" s="21" customFormat="1" x14ac:dyDescent="0.25">
      <c r="A29" s="34" t="s">
        <v>1574</v>
      </c>
      <c r="B29" s="34">
        <v>11</v>
      </c>
      <c r="C29" s="24" t="s">
        <v>1576</v>
      </c>
      <c r="F29"/>
      <c r="L29" s="21">
        <f t="shared" si="0"/>
        <v>12</v>
      </c>
      <c r="N29" s="22" t="s">
        <v>1575</v>
      </c>
      <c r="P29" s="22"/>
      <c r="Q29" s="22"/>
    </row>
    <row r="30" spans="1:17" s="21" customFormat="1" x14ac:dyDescent="0.25">
      <c r="A30" s="34" t="s">
        <v>1574</v>
      </c>
      <c r="B30" s="34">
        <v>12</v>
      </c>
      <c r="C30" s="24" t="s">
        <v>1573</v>
      </c>
      <c r="F30"/>
      <c r="L30" s="21">
        <f t="shared" si="0"/>
        <v>12</v>
      </c>
      <c r="N30" s="22" t="s">
        <v>1572</v>
      </c>
      <c r="P30" s="22"/>
      <c r="Q30" s="22"/>
    </row>
    <row r="31" spans="1:17" s="21" customFormat="1" x14ac:dyDescent="0.25">
      <c r="A31" s="38" t="s">
        <v>269</v>
      </c>
      <c r="B31" s="38">
        <v>1</v>
      </c>
      <c r="C31" s="38" t="s">
        <v>1571</v>
      </c>
      <c r="D31" s="36"/>
      <c r="E31" s="36"/>
      <c r="F31"/>
      <c r="L31" s="36">
        <f t="shared" si="0"/>
        <v>4</v>
      </c>
      <c r="M31" s="36"/>
      <c r="N31" s="37"/>
      <c r="O31" s="36" t="s">
        <v>1570</v>
      </c>
      <c r="P31" s="22"/>
      <c r="Q31" s="22"/>
    </row>
    <row r="32" spans="1:17" s="21" customFormat="1" x14ac:dyDescent="0.25">
      <c r="A32" s="38" t="s">
        <v>269</v>
      </c>
      <c r="B32" s="38">
        <v>2</v>
      </c>
      <c r="C32" s="38" t="s">
        <v>1569</v>
      </c>
      <c r="D32" s="36"/>
      <c r="E32" s="36"/>
      <c r="F32"/>
      <c r="L32" s="36">
        <v>4</v>
      </c>
      <c r="M32" s="36"/>
      <c r="N32" s="37"/>
      <c r="O32" s="36"/>
      <c r="P32" s="22"/>
      <c r="Q32" s="22"/>
    </row>
    <row r="33" spans="1:17" s="21" customFormat="1" x14ac:dyDescent="0.25">
      <c r="A33" s="38" t="s">
        <v>269</v>
      </c>
      <c r="B33" s="38">
        <v>3</v>
      </c>
      <c r="C33" s="38" t="s">
        <v>1568</v>
      </c>
      <c r="D33" s="36"/>
      <c r="E33" s="36"/>
      <c r="F33"/>
      <c r="L33" s="36">
        <v>4</v>
      </c>
      <c r="M33" s="36"/>
      <c r="N33" s="37"/>
      <c r="O33" s="36"/>
      <c r="P33" s="22"/>
      <c r="Q33" s="22"/>
    </row>
    <row r="34" spans="1:17" s="21" customFormat="1" x14ac:dyDescent="0.25">
      <c r="A34" s="38" t="s">
        <v>269</v>
      </c>
      <c r="B34" s="38">
        <v>4</v>
      </c>
      <c r="C34" s="38" t="s">
        <v>1567</v>
      </c>
      <c r="D34" s="36"/>
      <c r="E34" s="36"/>
      <c r="F34"/>
      <c r="L34" s="36">
        <v>4</v>
      </c>
      <c r="M34" s="36"/>
      <c r="N34" s="37"/>
      <c r="O34" s="36"/>
      <c r="P34" s="22"/>
      <c r="Q34" s="22"/>
    </row>
    <row r="35" spans="1:17" s="21" customFormat="1" x14ac:dyDescent="0.25">
      <c r="A35" s="24" t="s">
        <v>1564</v>
      </c>
      <c r="B35" s="24">
        <v>1</v>
      </c>
      <c r="C35" s="24" t="s">
        <v>1566</v>
      </c>
      <c r="F35"/>
      <c r="L35" s="21">
        <f t="shared" ref="L35:L98" si="1">COUNTIF(A$1:A$65536,A35)</f>
        <v>2</v>
      </c>
      <c r="M35" s="21" t="str">
        <f>"label define" &amp; " " &amp; A35&amp; " " &amp; B35 &amp; " " &amp; $D$9 &amp;  B35 &amp; " - " &amp; C35 &amp; $D$9 &amp; " " &amp; B36 &amp; " " &amp; $D$9 &amp; B36 &amp; " - " &amp; C36 &amp; $D$9</f>
        <v>label define clsamplenot 1 "1 - I was not asked to bring a chlorine sample in a vial" 2 "2 - I could not access the dispenser because I did not have a key"</v>
      </c>
      <c r="N35" s="22" t="s">
        <v>1565</v>
      </c>
      <c r="P35" s="22"/>
      <c r="Q35" s="22"/>
    </row>
    <row r="36" spans="1:17" s="21" customFormat="1" x14ac:dyDescent="0.25">
      <c r="A36" s="24" t="s">
        <v>1564</v>
      </c>
      <c r="B36" s="24">
        <v>2</v>
      </c>
      <c r="C36" s="24" t="s">
        <v>1563</v>
      </c>
      <c r="F36"/>
      <c r="L36" s="21">
        <f t="shared" si="1"/>
        <v>2</v>
      </c>
      <c r="N36" s="22" t="s">
        <v>1562</v>
      </c>
      <c r="P36" s="22"/>
      <c r="Q36" s="22"/>
    </row>
    <row r="37" spans="1:17" s="21" customFormat="1" x14ac:dyDescent="0.25">
      <c r="A37" s="24" t="s">
        <v>1555</v>
      </c>
      <c r="B37" s="24">
        <v>1</v>
      </c>
      <c r="C37" s="24" t="s">
        <v>1561</v>
      </c>
      <c r="F37"/>
      <c r="L37" s="21">
        <f t="shared" si="1"/>
        <v>4</v>
      </c>
      <c r="M37" s="21" t="str">
        <f>"label define" &amp; " " &amp; A37 &amp; " " &amp; B37 &amp; " " &amp; $D$9 &amp;  B37 &amp; " - " &amp; C37 &amp; $D$9 &amp; " " &amp; B38 &amp; " " &amp; $D$9 &amp; B38 &amp; " - " &amp; C38 &amp; $D$9 &amp; " " &amp; B39 &amp; " " &amp; $D$9 &amp; B39 &amp; " - " &amp; C39 &amp; $D$9 &amp; " " &amp; B40 &amp; " " &amp; $D$9 &amp; B40 &amp; " - " &amp; C40 &amp; $D$9</f>
        <v>label define cltest 1 "1 - Light Pink" 2 "2 - Pink" 3 "3 - Clear/No color" 4 "4 - Brown"</v>
      </c>
      <c r="N37" s="22" t="s">
        <v>1560</v>
      </c>
      <c r="P37" s="22"/>
      <c r="Q37" s="22"/>
    </row>
    <row r="38" spans="1:17" s="21" customFormat="1" x14ac:dyDescent="0.25">
      <c r="A38" s="24" t="s">
        <v>1555</v>
      </c>
      <c r="B38" s="24">
        <v>2</v>
      </c>
      <c r="C38" s="24" t="s">
        <v>1559</v>
      </c>
      <c r="F38"/>
      <c r="L38" s="21">
        <f t="shared" si="1"/>
        <v>4</v>
      </c>
      <c r="N38" s="22" t="s">
        <v>1558</v>
      </c>
      <c r="P38" s="22"/>
      <c r="Q38" s="22"/>
    </row>
    <row r="39" spans="1:17" s="21" customFormat="1" x14ac:dyDescent="0.25">
      <c r="A39" s="24" t="s">
        <v>1555</v>
      </c>
      <c r="B39" s="24">
        <v>3</v>
      </c>
      <c r="C39" s="24" t="s">
        <v>1557</v>
      </c>
      <c r="F39"/>
      <c r="L39" s="21">
        <f t="shared" si="1"/>
        <v>4</v>
      </c>
      <c r="N39" s="22" t="s">
        <v>1556</v>
      </c>
      <c r="P39" s="22"/>
      <c r="Q39" s="22"/>
    </row>
    <row r="40" spans="1:17" s="21" customFormat="1" x14ac:dyDescent="0.25">
      <c r="A40" s="24" t="s">
        <v>1555</v>
      </c>
      <c r="B40" s="24">
        <v>4</v>
      </c>
      <c r="C40" s="24" t="s">
        <v>1554</v>
      </c>
      <c r="F40"/>
      <c r="L40" s="21">
        <f t="shared" si="1"/>
        <v>4</v>
      </c>
      <c r="N40" s="22" t="s">
        <v>1553</v>
      </c>
      <c r="P40" s="22"/>
      <c r="Q40" s="22"/>
    </row>
    <row r="41" spans="1:17" s="21" customFormat="1" x14ac:dyDescent="0.25">
      <c r="A41" s="24" t="s">
        <v>1544</v>
      </c>
      <c r="B41" s="24">
        <v>1</v>
      </c>
      <c r="C41" s="24" t="s">
        <v>1552</v>
      </c>
      <c r="F41"/>
      <c r="L41" s="21">
        <f t="shared" si="1"/>
        <v>5</v>
      </c>
      <c r="M41" s="21" t="str">
        <f>"label define" &amp; " " &amp; A41 &amp; " " &amp; B41 &amp; " " &amp; $D$9 &amp;  B41 &amp; " - " &amp; C41 &amp; $D$9 &amp; " " &amp; B42 &amp; " " &amp; $D$9 &amp; B42 &amp; " - " &amp; C42 &amp; $D$9 &amp; " " &amp; B43 &amp; " " &amp; $D$9 &amp; B43 &amp; " - " &amp; C43 &amp; $D$9 &amp; " " &amp; B44 &amp; " " &amp; $D$9 &amp; B44 &amp; " - " &amp; C44 &amp; $D$9  &amp; " " &amp; B45 &amp; " " &amp; $D$9 &amp; B45 &amp; " - " &amp; C45 &amp; $D$9</f>
        <v>label define clwhy 1 "1 - Chlorine makes my water safe to drink" 2 "2 - I like the taste" 3 "3 - I pay for chlorine so should use it" 4 "4 - My family requests it" 5 "5 - Someone told me I should use it"</v>
      </c>
      <c r="N41" s="22" t="s">
        <v>1551</v>
      </c>
      <c r="P41" s="22"/>
      <c r="Q41" s="22"/>
    </row>
    <row r="42" spans="1:17" s="21" customFormat="1" x14ac:dyDescent="0.25">
      <c r="A42" s="24" t="s">
        <v>1544</v>
      </c>
      <c r="B42" s="24">
        <v>2</v>
      </c>
      <c r="C42" s="24" t="s">
        <v>1550</v>
      </c>
      <c r="F42"/>
      <c r="L42" s="21">
        <f t="shared" si="1"/>
        <v>5</v>
      </c>
      <c r="N42" s="22" t="s">
        <v>1549</v>
      </c>
      <c r="P42" s="22"/>
      <c r="Q42" s="22"/>
    </row>
    <row r="43" spans="1:17" s="21" customFormat="1" x14ac:dyDescent="0.25">
      <c r="A43" s="24" t="s">
        <v>1544</v>
      </c>
      <c r="B43" s="24">
        <v>3</v>
      </c>
      <c r="C43" s="24" t="s">
        <v>1548</v>
      </c>
      <c r="F43"/>
      <c r="L43" s="21">
        <f t="shared" si="1"/>
        <v>5</v>
      </c>
      <c r="N43" s="22" t="s">
        <v>1547</v>
      </c>
      <c r="P43" s="22"/>
      <c r="Q43" s="22"/>
    </row>
    <row r="44" spans="1:17" s="21" customFormat="1" x14ac:dyDescent="0.25">
      <c r="A44" s="24" t="s">
        <v>1544</v>
      </c>
      <c r="B44" s="24">
        <v>4</v>
      </c>
      <c r="C44" s="34" t="s">
        <v>1546</v>
      </c>
      <c r="F44"/>
      <c r="L44" s="21">
        <f t="shared" si="1"/>
        <v>5</v>
      </c>
      <c r="N44" s="22" t="s">
        <v>1545</v>
      </c>
      <c r="P44" s="22"/>
      <c r="Q44" s="22"/>
    </row>
    <row r="45" spans="1:17" s="21" customFormat="1" x14ac:dyDescent="0.25">
      <c r="A45" s="24" t="s">
        <v>1544</v>
      </c>
      <c r="B45" s="24">
        <v>5</v>
      </c>
      <c r="C45" s="24" t="s">
        <v>1543</v>
      </c>
      <c r="F45"/>
      <c r="L45" s="21">
        <f t="shared" si="1"/>
        <v>5</v>
      </c>
      <c r="N45" s="22" t="s">
        <v>1542</v>
      </c>
      <c r="P45" s="22"/>
      <c r="Q45" s="22"/>
    </row>
    <row r="46" spans="1:17" s="21" customFormat="1" x14ac:dyDescent="0.25">
      <c r="A46" s="24" t="s">
        <v>1522</v>
      </c>
      <c r="B46" s="24">
        <v>-999</v>
      </c>
      <c r="C46" s="24" t="s">
        <v>1159</v>
      </c>
      <c r="F46"/>
      <c r="L46" s="21">
        <f t="shared" si="1"/>
        <v>11</v>
      </c>
      <c r="M46" s="21" t="str">
        <f>"label define" &amp; " " &amp; A46 &amp; " " &amp; B46 &amp; " " &amp; $D$9 &amp;  B46 &amp; " - " &amp; C46 &amp; $D$9 &amp; " " &amp; B47 &amp; " " &amp; $D$9 &amp; B47 &amp; " - " &amp; C47 &amp; $D$9 &amp; " " &amp; B48 &amp; " " &amp; $D$9 &amp; B48 &amp; " - " &amp; C48 &amp; $D$9 &amp; " " &amp; B49 &amp; " " &amp; $D$9 &amp; B49 &amp; " - " &amp; C49 &amp; $D$9  &amp; " " &amp; B50 &amp; " " &amp; $D$9 &amp; B50 &amp; " - " &amp; C50 &amp; $D$9  &amp; " " &amp; B51 &amp; " " &amp; $D$9 &amp; B51 &amp; " - " &amp; C51 &amp; $D$9 &amp; " " &amp; B52 &amp; " " &amp; $D$9 &amp; B52 &amp; " - " &amp; C52 &amp; $D$9 &amp; " " &amp; B53 &amp; " " &amp; $D$9 &amp; B53 &amp; " - " &amp; C53 &amp; $D$9 &amp; " " &amp; B54 &amp; " " &amp; $D$9 &amp; B54 &amp; " - " &amp; C54 &amp; $D$9 &amp; " " &amp; B55 &amp; " " &amp; $D$9 &amp; B55 &amp; " - " &amp; C55 &amp; $D$9 &amp; " " &amp; B56 &amp; " " &amp; $D$9 &amp; B56 &amp; " - " &amp; C56 &amp; $D$9</f>
        <v>label define clwhynot -999 "-999 - Don't know" 1 "1 - Taste or smell of chlorine" 2 "2 - Do not know how" 3 "3 - Do not trust that chlorine is safe to use" 4 "4 - Forgot to treat" 5 "5 - Dispenser was unusable or out of chlorine" 6 "6 - Treated water using something else" 7 "7 - Someone else collected and didn't treat" 8 "8 - Someone else collected, might not have treated" 9 "9 - I was not allowed to use the dispenser" 10 "10 - Chlorine causes sickness or stomachache"</v>
      </c>
      <c r="N46" s="22" t="s">
        <v>1541</v>
      </c>
      <c r="P46" s="22"/>
      <c r="Q46" s="22"/>
    </row>
    <row r="47" spans="1:17" s="21" customFormat="1" x14ac:dyDescent="0.25">
      <c r="A47" s="24" t="s">
        <v>1522</v>
      </c>
      <c r="B47" s="24">
        <v>1</v>
      </c>
      <c r="C47" s="24" t="s">
        <v>1540</v>
      </c>
      <c r="F47"/>
      <c r="L47" s="21">
        <f t="shared" si="1"/>
        <v>11</v>
      </c>
      <c r="N47" s="22" t="s">
        <v>1539</v>
      </c>
      <c r="P47" s="22"/>
      <c r="Q47" s="22"/>
    </row>
    <row r="48" spans="1:17" s="21" customFormat="1" x14ac:dyDescent="0.25">
      <c r="A48" s="24" t="s">
        <v>1522</v>
      </c>
      <c r="B48" s="24">
        <v>2</v>
      </c>
      <c r="C48" s="24" t="s">
        <v>1538</v>
      </c>
      <c r="F48"/>
      <c r="L48" s="21">
        <f t="shared" si="1"/>
        <v>11</v>
      </c>
      <c r="N48" s="22" t="s">
        <v>1537</v>
      </c>
      <c r="P48" s="22"/>
      <c r="Q48" s="22"/>
    </row>
    <row r="49" spans="1:17" s="21" customFormat="1" x14ac:dyDescent="0.25">
      <c r="A49" s="24" t="s">
        <v>1522</v>
      </c>
      <c r="B49" s="24">
        <v>3</v>
      </c>
      <c r="C49" s="24" t="s">
        <v>1536</v>
      </c>
      <c r="F49"/>
      <c r="L49" s="21">
        <f t="shared" si="1"/>
        <v>11</v>
      </c>
      <c r="N49" s="22" t="s">
        <v>1535</v>
      </c>
      <c r="P49" s="22"/>
      <c r="Q49" s="22"/>
    </row>
    <row r="50" spans="1:17" s="21" customFormat="1" x14ac:dyDescent="0.25">
      <c r="A50" s="24" t="s">
        <v>1522</v>
      </c>
      <c r="B50" s="24">
        <v>4</v>
      </c>
      <c r="C50" s="24" t="s">
        <v>1534</v>
      </c>
      <c r="F50"/>
      <c r="L50" s="21">
        <f t="shared" si="1"/>
        <v>11</v>
      </c>
      <c r="N50" s="22" t="s">
        <v>1533</v>
      </c>
      <c r="P50" s="22"/>
      <c r="Q50" s="22"/>
    </row>
    <row r="51" spans="1:17" s="21" customFormat="1" x14ac:dyDescent="0.25">
      <c r="A51" s="24" t="s">
        <v>1522</v>
      </c>
      <c r="B51" s="24">
        <v>5</v>
      </c>
      <c r="C51" s="24" t="s">
        <v>1532</v>
      </c>
      <c r="F51"/>
      <c r="L51" s="21">
        <f t="shared" si="1"/>
        <v>11</v>
      </c>
      <c r="N51" s="22" t="s">
        <v>1531</v>
      </c>
      <c r="P51" s="22"/>
      <c r="Q51" s="22"/>
    </row>
    <row r="52" spans="1:17" s="21" customFormat="1" x14ac:dyDescent="0.25">
      <c r="A52" s="24" t="s">
        <v>1522</v>
      </c>
      <c r="B52" s="24">
        <v>6</v>
      </c>
      <c r="C52" s="24" t="s">
        <v>1530</v>
      </c>
      <c r="F52"/>
      <c r="L52" s="21">
        <f t="shared" si="1"/>
        <v>11</v>
      </c>
      <c r="N52" s="22" t="s">
        <v>1529</v>
      </c>
      <c r="P52" s="22"/>
      <c r="Q52" s="22"/>
    </row>
    <row r="53" spans="1:17" s="21" customFormat="1" x14ac:dyDescent="0.25">
      <c r="A53" s="24" t="s">
        <v>1522</v>
      </c>
      <c r="B53" s="24">
        <v>7</v>
      </c>
      <c r="C53" s="24" t="s">
        <v>1528</v>
      </c>
      <c r="F53"/>
      <c r="L53" s="21">
        <f t="shared" si="1"/>
        <v>11</v>
      </c>
      <c r="N53" s="22" t="s">
        <v>1527</v>
      </c>
      <c r="P53" s="22"/>
      <c r="Q53" s="22"/>
    </row>
    <row r="54" spans="1:17" s="21" customFormat="1" x14ac:dyDescent="0.25">
      <c r="A54" s="24" t="s">
        <v>1522</v>
      </c>
      <c r="B54" s="24">
        <v>8</v>
      </c>
      <c r="C54" s="24" t="s">
        <v>1526</v>
      </c>
      <c r="F54"/>
      <c r="L54" s="21">
        <f t="shared" si="1"/>
        <v>11</v>
      </c>
      <c r="N54" s="22" t="s">
        <v>1525</v>
      </c>
      <c r="P54" s="22"/>
      <c r="Q54" s="22"/>
    </row>
    <row r="55" spans="1:17" s="21" customFormat="1" x14ac:dyDescent="0.25">
      <c r="A55" s="24" t="s">
        <v>1522</v>
      </c>
      <c r="B55" s="24">
        <v>9</v>
      </c>
      <c r="C55" s="24" t="s">
        <v>1524</v>
      </c>
      <c r="F55"/>
      <c r="L55" s="21">
        <f t="shared" si="1"/>
        <v>11</v>
      </c>
      <c r="N55" s="22" t="s">
        <v>1523</v>
      </c>
      <c r="P55" s="22"/>
      <c r="Q55" s="22"/>
    </row>
    <row r="56" spans="1:17" s="21" customFormat="1" x14ac:dyDescent="0.25">
      <c r="A56" s="24" t="s">
        <v>1522</v>
      </c>
      <c r="B56" s="24">
        <v>10</v>
      </c>
      <c r="C56" s="24" t="s">
        <v>1521</v>
      </c>
      <c r="F56"/>
      <c r="L56" s="21">
        <f t="shared" si="1"/>
        <v>11</v>
      </c>
      <c r="N56" s="22" t="s">
        <v>1520</v>
      </c>
      <c r="P56" s="22"/>
      <c r="Q56" s="22"/>
    </row>
    <row r="57" spans="1:17" s="21" customFormat="1" x14ac:dyDescent="0.25">
      <c r="A57" s="24" t="s">
        <v>1513</v>
      </c>
      <c r="B57" s="24">
        <v>1</v>
      </c>
      <c r="C57" s="24" t="s">
        <v>1519</v>
      </c>
      <c r="F57"/>
      <c r="L57" s="21">
        <f t="shared" si="1"/>
        <v>4</v>
      </c>
      <c r="M57" s="21" t="str">
        <f>"label define" &amp; " " &amp; A57 &amp; " " &amp; B57 &amp; " " &amp; $D$9 &amp;  B57 &amp; " - " &amp; C57 &amp; $D$9 &amp; " " &amp; B58 &amp; " " &amp; $D$9 &amp; B58 &amp; " - " &amp; C58 &amp; $D$9 &amp; " " &amp; B59 &amp; " " &amp; $D$9 &amp; B59 &amp; " - " &amp; C59 &amp; $D$9 &amp; " " &amp; B60 &amp; " " &amp; $D$9 &amp; B60 &amp; " - " &amp; C60 &amp; $D$9</f>
        <v>label define communitygroup 1 "1 - ACTIVE women's group" 2 "2 - ACTIVE credit, savings or insurance group (e.g. cooperatives, merry-go-rounds, etc)" 3 "3 - ACTIVE prayer or Bible study group" 4 "4 - ACTIVE burial committee"</v>
      </c>
      <c r="N57" s="22" t="s">
        <v>1518</v>
      </c>
      <c r="P57" s="22"/>
      <c r="Q57" s="22"/>
    </row>
    <row r="58" spans="1:17" s="21" customFormat="1" x14ac:dyDescent="0.25">
      <c r="A58" s="24" t="s">
        <v>1513</v>
      </c>
      <c r="B58" s="24">
        <v>2</v>
      </c>
      <c r="C58" s="24" t="s">
        <v>1517</v>
      </c>
      <c r="F58"/>
      <c r="L58" s="21">
        <f t="shared" si="1"/>
        <v>4</v>
      </c>
      <c r="N58" s="22" t="s">
        <v>1516</v>
      </c>
      <c r="P58" s="22"/>
      <c r="Q58" s="22"/>
    </row>
    <row r="59" spans="1:17" s="21" customFormat="1" x14ac:dyDescent="0.25">
      <c r="A59" s="24" t="s">
        <v>1513</v>
      </c>
      <c r="B59" s="24">
        <v>3</v>
      </c>
      <c r="C59" s="24" t="s">
        <v>1515</v>
      </c>
      <c r="F59"/>
      <c r="L59" s="21">
        <f t="shared" si="1"/>
        <v>4</v>
      </c>
      <c r="N59" s="22" t="s">
        <v>1514</v>
      </c>
      <c r="P59" s="22"/>
      <c r="Q59" s="22"/>
    </row>
    <row r="60" spans="1:17" s="21" customFormat="1" x14ac:dyDescent="0.25">
      <c r="A60" s="24" t="s">
        <v>1513</v>
      </c>
      <c r="B60" s="24">
        <v>4</v>
      </c>
      <c r="C60" s="24" t="s">
        <v>1512</v>
      </c>
      <c r="F60"/>
      <c r="L60" s="21">
        <f t="shared" si="1"/>
        <v>4</v>
      </c>
      <c r="N60" s="22" t="s">
        <v>1511</v>
      </c>
      <c r="P60" s="22"/>
      <c r="Q60" s="22"/>
    </row>
    <row r="61" spans="1:17" s="21" customFormat="1" x14ac:dyDescent="0.25">
      <c r="A61" s="24" t="s">
        <v>1504</v>
      </c>
      <c r="B61" s="24">
        <v>1</v>
      </c>
      <c r="C61" s="24" t="s">
        <v>1510</v>
      </c>
      <c r="F61"/>
      <c r="L61" s="21">
        <f t="shared" si="1"/>
        <v>4</v>
      </c>
      <c r="M61" s="21" t="str">
        <f>"label define" &amp; " " &amp; A61 &amp; " " &amp; B61 &amp; " " &amp; $D$9 &amp;  B61 &amp; " - " &amp; C61 &amp; $D$9 &amp; " " &amp; B62 &amp; " " &amp; $D$9 &amp; B62 &amp; " - " &amp; C62 &amp; $D$9 &amp; " " &amp; B63 &amp; " " &amp; $D$9 &amp; B63 &amp; " - " &amp; C63 &amp; $D$9 &amp; " " &amp; B64 &amp; " " &amp; $D$9 &amp; B64 &amp; " - " &amp; C64 &amp; $D$9</f>
        <v>label define cont 1 "1 - Clay pot" 2 "2 - Jerrican" 3 "3 - Bucket" 4 "4 - Other plastic container"</v>
      </c>
      <c r="N61" s="22" t="s">
        <v>1509</v>
      </c>
      <c r="P61" s="22"/>
      <c r="Q61" s="22"/>
    </row>
    <row r="62" spans="1:17" s="21" customFormat="1" x14ac:dyDescent="0.25">
      <c r="A62" s="24" t="s">
        <v>1504</v>
      </c>
      <c r="B62" s="24">
        <v>2</v>
      </c>
      <c r="C62" s="24" t="s">
        <v>1508</v>
      </c>
      <c r="F62"/>
      <c r="L62" s="21">
        <f t="shared" si="1"/>
        <v>4</v>
      </c>
      <c r="N62" s="22" t="s">
        <v>1507</v>
      </c>
      <c r="P62" s="22"/>
      <c r="Q62" s="22"/>
    </row>
    <row r="63" spans="1:17" s="21" customFormat="1" x14ac:dyDescent="0.25">
      <c r="A63" s="24" t="s">
        <v>1504</v>
      </c>
      <c r="B63" s="24">
        <v>3</v>
      </c>
      <c r="C63" s="24" t="s">
        <v>1506</v>
      </c>
      <c r="F63"/>
      <c r="L63" s="21">
        <f t="shared" si="1"/>
        <v>4</v>
      </c>
      <c r="N63" s="22" t="s">
        <v>1505</v>
      </c>
      <c r="P63" s="22"/>
      <c r="Q63" s="22"/>
    </row>
    <row r="64" spans="1:17" s="21" customFormat="1" x14ac:dyDescent="0.25">
      <c r="A64" s="24" t="s">
        <v>1504</v>
      </c>
      <c r="B64" s="24">
        <v>4</v>
      </c>
      <c r="C64" s="24" t="s">
        <v>1503</v>
      </c>
      <c r="F64"/>
      <c r="L64" s="21">
        <f t="shared" si="1"/>
        <v>4</v>
      </c>
      <c r="N64" s="22" t="s">
        <v>1502</v>
      </c>
      <c r="P64" s="22"/>
      <c r="Q64" s="22"/>
    </row>
    <row r="65" spans="1:17" s="21" customFormat="1" x14ac:dyDescent="0.25">
      <c r="A65" s="24" t="s">
        <v>1497</v>
      </c>
      <c r="B65" s="24">
        <v>1</v>
      </c>
      <c r="C65" s="24" t="s">
        <v>1501</v>
      </c>
      <c r="F65"/>
      <c r="L65" s="21">
        <f t="shared" si="1"/>
        <v>3</v>
      </c>
      <c r="M65" s="21" t="str">
        <f>"label define" &amp; " " &amp; A65 &amp; " " &amp; B65 &amp; " " &amp; $D$9 &amp;  B65 &amp; " - " &amp; C65 &amp; $D$9 &amp; " " &amp; B66 &amp; " " &amp; $D$9 &amp; B66 &amp; " - " &amp; C66 &amp; $D$9 &amp; " " &amp; B67 &amp; " " &amp; $D$9 &amp; B67 &amp; " - " &amp; C67 &amp; $D$9</f>
        <v>label define contcover 1 "1 - Lid" 2 "2 - Enclosed" 3 "3 - Open"</v>
      </c>
      <c r="N65" s="22" t="s">
        <v>1500</v>
      </c>
      <c r="P65" s="22"/>
      <c r="Q65" s="22"/>
    </row>
    <row r="66" spans="1:17" s="21" customFormat="1" x14ac:dyDescent="0.25">
      <c r="A66" s="24" t="s">
        <v>1497</v>
      </c>
      <c r="B66" s="24">
        <v>2</v>
      </c>
      <c r="C66" s="24" t="s">
        <v>1499</v>
      </c>
      <c r="F66"/>
      <c r="L66" s="21">
        <f t="shared" si="1"/>
        <v>3</v>
      </c>
      <c r="N66" s="22" t="s">
        <v>1498</v>
      </c>
      <c r="P66" s="22"/>
      <c r="Q66" s="22"/>
    </row>
    <row r="67" spans="1:17" s="21" customFormat="1" x14ac:dyDescent="0.25">
      <c r="A67" s="24" t="s">
        <v>1497</v>
      </c>
      <c r="B67" s="24">
        <v>3</v>
      </c>
      <c r="C67" s="24" t="s">
        <v>1496</v>
      </c>
      <c r="F67"/>
      <c r="L67" s="21">
        <f t="shared" si="1"/>
        <v>3</v>
      </c>
      <c r="N67" s="22" t="s">
        <v>1495</v>
      </c>
      <c r="P67" s="22"/>
      <c r="Q67" s="22"/>
    </row>
    <row r="68" spans="1:17" s="21" customFormat="1" x14ac:dyDescent="0.25">
      <c r="A68" s="24" t="s">
        <v>1492</v>
      </c>
      <c r="B68" s="24">
        <v>1</v>
      </c>
      <c r="C68" s="24" t="s">
        <v>1494</v>
      </c>
      <c r="F68"/>
      <c r="L68" s="21">
        <f t="shared" si="1"/>
        <v>2</v>
      </c>
      <c r="M68" s="21" t="str">
        <f>"label define" &amp; " " &amp; A68&amp; " " &amp; B68 &amp; " " &amp; $D$9 &amp;  B68 &amp; " - " &amp; C68 &amp; $D$9 &amp; " " &amp; B69 &amp; " " &amp; $D$9 &amp; B69 &amp; " - " &amp; C69 &amp; $D$9</f>
        <v>label define contdipper 1 "1 - Dipping" 2 "2 - Pouring or tap"</v>
      </c>
      <c r="N68" s="22" t="s">
        <v>1493</v>
      </c>
      <c r="P68" s="22"/>
      <c r="Q68" s="22"/>
    </row>
    <row r="69" spans="1:17" s="21" customFormat="1" x14ac:dyDescent="0.25">
      <c r="A69" s="24" t="s">
        <v>1492</v>
      </c>
      <c r="B69" s="24">
        <v>2</v>
      </c>
      <c r="C69" s="24" t="s">
        <v>1491</v>
      </c>
      <c r="F69"/>
      <c r="L69" s="21">
        <f t="shared" si="1"/>
        <v>2</v>
      </c>
      <c r="N69" s="22" t="s">
        <v>1490</v>
      </c>
      <c r="P69" s="22"/>
      <c r="Q69" s="22"/>
    </row>
    <row r="70" spans="1:17" s="21" customFormat="1" x14ac:dyDescent="0.25">
      <c r="A70" s="24" t="s">
        <v>1474</v>
      </c>
      <c r="B70" s="24">
        <v>1</v>
      </c>
      <c r="C70" s="24" t="s">
        <v>1489</v>
      </c>
      <c r="F70"/>
      <c r="L70" s="21">
        <f t="shared" si="1"/>
        <v>10</v>
      </c>
      <c r="M70" s="21" t="str">
        <f>"label define" &amp; " " &amp; A70 &amp; " " &amp; B70 &amp; " " &amp; $D$9 &amp;  B70 &amp; " - " &amp; C70 &amp; $D$9 &amp; " " &amp; B71 &amp; " " &amp; $D$9 &amp; B71 &amp; " - " &amp; C71 &amp; $D$9 &amp; " " &amp; B72 &amp; " " &amp; $D$9 &amp; B72 &amp; " - " &amp; C72 &amp; $D$9 &amp; " " &amp; B73 &amp; " " &amp; $D$9 &amp; B73 &amp; " - " &amp; C73 &amp; $D$9  &amp; " " &amp; B74 &amp; " " &amp; $D$9 &amp; B74 &amp; " - " &amp; C74 &amp; $D$9  &amp; " " &amp; B75 &amp; " " &amp; $D$9 &amp; B75 &amp; " - " &amp; C75 &amp; $D$9 &amp; " " &amp; B76 &amp; " " &amp; $D$9 &amp; B76 &amp; " - " &amp; C76 &amp; $D$9 &amp; " " &amp; B77 &amp; " " &amp; $D$9 &amp; B77 &amp; " - " &amp; C77 &amp; $D$9 &amp; " " &amp; B78 &amp; " " &amp; $D$9 &amp; B78 &amp; " - " &amp; C78 &amp; $D$9 &amp; " " &amp; B79 &amp; " " &amp; $D$9 &amp; B79 &amp; " - " &amp; C79 &amp; $D$9</f>
        <v>label define delivprob 1 "1 - I forgot to request chlorine" 2 "2 - The chlorine delivery was delayed or did not occur" 3 "3 - The chlorine refill was misused or damaged" 4 "4 - I was refused a chlorine refill" 5 "5 - There were no more chlorine refills to distribute" 6 "6 - I did not know the dispenser was empty or that I needed chlorine" 7 "7 - There was no lid/cap on the dispenser" 8 "8 - The padlock was rusted or missing" 9 "9 - I did not have the number to call the office for a refill" 10 "10 - I was not at home to check the dispenser"</v>
      </c>
      <c r="N70" s="22" t="s">
        <v>1488</v>
      </c>
      <c r="P70" s="22"/>
      <c r="Q70" s="22"/>
    </row>
    <row r="71" spans="1:17" s="21" customFormat="1" x14ac:dyDescent="0.25">
      <c r="A71" s="24" t="s">
        <v>1474</v>
      </c>
      <c r="B71" s="24">
        <v>2</v>
      </c>
      <c r="C71" s="24" t="s">
        <v>1487</v>
      </c>
      <c r="F71"/>
      <c r="L71" s="21">
        <f t="shared" si="1"/>
        <v>10</v>
      </c>
      <c r="N71" s="22" t="s">
        <v>1486</v>
      </c>
      <c r="P71" s="22"/>
      <c r="Q71" s="22"/>
    </row>
    <row r="72" spans="1:17" s="21" customFormat="1" x14ac:dyDescent="0.25">
      <c r="A72" s="24" t="s">
        <v>1474</v>
      </c>
      <c r="B72" s="24">
        <v>3</v>
      </c>
      <c r="C72" s="24" t="s">
        <v>1485</v>
      </c>
      <c r="F72"/>
      <c r="L72" s="21">
        <f t="shared" si="1"/>
        <v>10</v>
      </c>
      <c r="N72" s="22" t="s">
        <v>1484</v>
      </c>
      <c r="P72" s="22"/>
      <c r="Q72" s="22"/>
    </row>
    <row r="73" spans="1:17" s="21" customFormat="1" x14ac:dyDescent="0.25">
      <c r="A73" s="24" t="s">
        <v>1474</v>
      </c>
      <c r="B73" s="24">
        <v>4</v>
      </c>
      <c r="C73" s="24" t="s">
        <v>1483</v>
      </c>
      <c r="F73"/>
      <c r="L73" s="21">
        <f t="shared" si="1"/>
        <v>10</v>
      </c>
      <c r="N73" s="22" t="s">
        <v>1482</v>
      </c>
      <c r="P73" s="22"/>
      <c r="Q73" s="22"/>
    </row>
    <row r="74" spans="1:17" s="21" customFormat="1" x14ac:dyDescent="0.25">
      <c r="A74" s="24" t="s">
        <v>1474</v>
      </c>
      <c r="B74" s="24">
        <v>5</v>
      </c>
      <c r="C74" s="24" t="s">
        <v>1481</v>
      </c>
      <c r="F74"/>
      <c r="L74" s="21">
        <f t="shared" si="1"/>
        <v>10</v>
      </c>
      <c r="N74" s="22" t="s">
        <v>1480</v>
      </c>
      <c r="P74" s="22"/>
      <c r="Q74" s="22"/>
    </row>
    <row r="75" spans="1:17" s="21" customFormat="1" x14ac:dyDescent="0.25">
      <c r="A75" s="24" t="s">
        <v>1474</v>
      </c>
      <c r="B75" s="24">
        <v>6</v>
      </c>
      <c r="C75" s="24" t="s">
        <v>1479</v>
      </c>
      <c r="F75"/>
      <c r="L75" s="21">
        <f t="shared" si="1"/>
        <v>10</v>
      </c>
      <c r="N75" s="22" t="s">
        <v>1478</v>
      </c>
      <c r="P75" s="22"/>
      <c r="Q75" s="22"/>
    </row>
    <row r="76" spans="1:17" s="21" customFormat="1" x14ac:dyDescent="0.25">
      <c r="A76" s="24" t="s">
        <v>1474</v>
      </c>
      <c r="B76" s="24">
        <v>7</v>
      </c>
      <c r="C76" s="24" t="s">
        <v>1477</v>
      </c>
      <c r="F76"/>
      <c r="L76" s="21">
        <f t="shared" si="1"/>
        <v>10</v>
      </c>
      <c r="N76" s="22"/>
      <c r="P76" s="22"/>
      <c r="Q76" s="22"/>
    </row>
    <row r="77" spans="1:17" s="21" customFormat="1" x14ac:dyDescent="0.25">
      <c r="A77" s="24" t="s">
        <v>1474</v>
      </c>
      <c r="B77" s="24">
        <v>8</v>
      </c>
      <c r="C77" s="24" t="s">
        <v>1476</v>
      </c>
      <c r="F77"/>
      <c r="L77" s="21">
        <f t="shared" si="1"/>
        <v>10</v>
      </c>
      <c r="N77" s="22"/>
      <c r="P77" s="22"/>
      <c r="Q77" s="22"/>
    </row>
    <row r="78" spans="1:17" s="21" customFormat="1" x14ac:dyDescent="0.25">
      <c r="A78" s="24" t="s">
        <v>1474</v>
      </c>
      <c r="B78" s="24">
        <v>9</v>
      </c>
      <c r="C78" s="24" t="s">
        <v>1475</v>
      </c>
      <c r="F78"/>
      <c r="L78" s="21">
        <f t="shared" si="1"/>
        <v>10</v>
      </c>
      <c r="N78" s="22"/>
      <c r="P78" s="22"/>
      <c r="Q78" s="22"/>
    </row>
    <row r="79" spans="1:17" s="21" customFormat="1" x14ac:dyDescent="0.25">
      <c r="A79" s="24" t="s">
        <v>1474</v>
      </c>
      <c r="B79" s="24">
        <v>10</v>
      </c>
      <c r="C79" s="24" t="s">
        <v>1473</v>
      </c>
      <c r="F79"/>
      <c r="L79" s="21">
        <f t="shared" si="1"/>
        <v>10</v>
      </c>
      <c r="N79" s="22"/>
      <c r="P79" s="22"/>
      <c r="Q79" s="22"/>
    </row>
    <row r="80" spans="1:17" s="21" customFormat="1" x14ac:dyDescent="0.25">
      <c r="A80" s="24" t="s">
        <v>1471</v>
      </c>
      <c r="B80" s="24">
        <v>-999</v>
      </c>
      <c r="C80" s="24" t="s">
        <v>1159</v>
      </c>
      <c r="F80"/>
      <c r="L80" s="21">
        <f t="shared" si="1"/>
        <v>3</v>
      </c>
      <c r="M80" s="21" t="str">
        <f>"label define" &amp; " " &amp; A80 &amp; " " &amp; B80 &amp; " " &amp; $D$9 &amp;  B80 &amp; " - " &amp; C80 &amp; $D$9 &amp; " " &amp; B81 &amp; " " &amp; $D$9 &amp; B81 &amp; " - " &amp; C81 &amp; $D$9 &amp; " " &amp; B82 &amp; " " &amp; $D$9 &amp; B82 &amp; " - " &amp; C82 &amp; $D$9</f>
        <v>label define dispdosing -999 "-999 - Don't know" 1 "1 - 1 turn" 2 "2 - 2 turns"</v>
      </c>
      <c r="N80" s="22"/>
      <c r="P80" s="22"/>
      <c r="Q80" s="22"/>
    </row>
    <row r="81" spans="1:17" s="21" customFormat="1" x14ac:dyDescent="0.25">
      <c r="A81" s="24" t="s">
        <v>1471</v>
      </c>
      <c r="B81" s="24">
        <v>1</v>
      </c>
      <c r="C81" s="24" t="s">
        <v>1472</v>
      </c>
      <c r="F81"/>
      <c r="L81" s="21">
        <f t="shared" si="1"/>
        <v>3</v>
      </c>
      <c r="N81" s="22"/>
      <c r="P81" s="22"/>
      <c r="Q81" s="22"/>
    </row>
    <row r="82" spans="1:17" s="21" customFormat="1" x14ac:dyDescent="0.25">
      <c r="A82" s="24" t="s">
        <v>1471</v>
      </c>
      <c r="B82" s="24">
        <v>2</v>
      </c>
      <c r="C82" s="24" t="s">
        <v>1470</v>
      </c>
      <c r="F82"/>
      <c r="L82" s="21">
        <f t="shared" si="1"/>
        <v>3</v>
      </c>
      <c r="N82" s="22"/>
      <c r="P82" s="22"/>
      <c r="Q82" s="22"/>
    </row>
    <row r="83" spans="1:17" s="21" customFormat="1" x14ac:dyDescent="0.25">
      <c r="A83" s="24" t="s">
        <v>1464</v>
      </c>
      <c r="B83" s="24">
        <v>-999</v>
      </c>
      <c r="C83" s="24" t="s">
        <v>1159</v>
      </c>
      <c r="F83"/>
      <c r="L83" s="21">
        <f t="shared" si="1"/>
        <v>11</v>
      </c>
      <c r="M83" s="21" t="str">
        <f>"label define" &amp; " " &amp; A83 &amp; " " &amp; B83 &amp; " " &amp; $D$9 &amp;  B83 &amp; " - " &amp; C83 &amp; $D$9 &amp; " " &amp; B84 &amp; " " &amp; $D$9 &amp; B84 &amp; " - " &amp; C84 &amp; $D$9 &amp; " " &amp; B85 &amp; " " &amp; $D$9 &amp; B85 &amp; " - " &amp; C85 &amp; $D$9 &amp; " " &amp; B86 &amp; " " &amp; $D$9 &amp; B86 &amp; " - " &amp; C86 &amp; $D$9  &amp; " " &amp; B87 &amp; " " &amp; $D$9 &amp; B87 &amp; " - " &amp; C87 &amp; $D$9  &amp; " " &amp; B88 &amp; " " &amp; $D$9 &amp; B88 &amp; " - " &amp; C88 &amp; $D$9 &amp; " " &amp; B89 &amp; " " &amp; $D$9 &amp; B89 &amp; " - " &amp; C89 &amp; $D$9 &amp; " " &amp; B90 &amp; " " &amp; $D$9 &amp; B90 &amp; " - " &amp; C90 &amp; $D$9 &amp; " " &amp; B91 &amp; " " &amp; $D$9 &amp; B91 &amp; " - " &amp; C91 &amp; $D$9 &amp; " " &amp; B92 &amp; " " &amp; $D$9 &amp; B92 &amp; " - " &amp; C92 &amp; $D$9 &amp; " " &amp; B93 &amp; " " &amp; $D$9 &amp; B93 &amp; " - " &amp; C93 &amp; $D$9</f>
        <v>label define dispempty -999 "-999 - Don't know" 1 "1 - Nothing" 2 "2 - Call/tell promoter or assistant promoter [OAF - Committee Member]" 3 "3 - Call/tell CHW" 4 "4 - Call/tell DSW/IPA" 5 "5 - Call/tell health facility" 6 "6 - Call/tell school" 7 "7 - Call/tell NGO" 8 "8 - Use other water treatment options" 9 "9 - Call/tell OAF" 10 "10 - Call/SMS the customer service line"</v>
      </c>
      <c r="N83" s="22"/>
      <c r="P83" s="22"/>
      <c r="Q83" s="22"/>
    </row>
    <row r="84" spans="1:17" s="21" customFormat="1" x14ac:dyDescent="0.25">
      <c r="A84" s="24" t="s">
        <v>1464</v>
      </c>
      <c r="B84" s="24">
        <v>1</v>
      </c>
      <c r="C84" s="24" t="s">
        <v>1229</v>
      </c>
      <c r="F84"/>
      <c r="L84" s="21">
        <f t="shared" si="1"/>
        <v>11</v>
      </c>
      <c r="N84" s="22"/>
      <c r="P84" s="22"/>
      <c r="Q84" s="22"/>
    </row>
    <row r="85" spans="1:17" s="21" customFormat="1" x14ac:dyDescent="0.25">
      <c r="A85" s="24" t="s">
        <v>1464</v>
      </c>
      <c r="B85" s="24">
        <v>2</v>
      </c>
      <c r="C85" s="24" t="s">
        <v>1469</v>
      </c>
      <c r="F85"/>
      <c r="L85" s="21">
        <f t="shared" si="1"/>
        <v>11</v>
      </c>
      <c r="N85" s="22"/>
      <c r="P85" s="22"/>
      <c r="Q85" s="22"/>
    </row>
    <row r="86" spans="1:17" s="21" customFormat="1" x14ac:dyDescent="0.25">
      <c r="A86" s="24" t="s">
        <v>1464</v>
      </c>
      <c r="B86" s="24">
        <v>3</v>
      </c>
      <c r="C86" s="24" t="s">
        <v>1227</v>
      </c>
      <c r="F86"/>
      <c r="L86" s="21">
        <f t="shared" si="1"/>
        <v>11</v>
      </c>
      <c r="N86" s="22"/>
      <c r="P86" s="22"/>
      <c r="Q86" s="22"/>
    </row>
    <row r="87" spans="1:17" s="21" customFormat="1" x14ac:dyDescent="0.25">
      <c r="A87" s="24" t="s">
        <v>1464</v>
      </c>
      <c r="B87" s="24">
        <v>4</v>
      </c>
      <c r="C87" s="24" t="s">
        <v>1226</v>
      </c>
      <c r="F87"/>
      <c r="L87" s="21">
        <f t="shared" si="1"/>
        <v>11</v>
      </c>
      <c r="N87" s="22"/>
      <c r="P87" s="22"/>
      <c r="Q87" s="22"/>
    </row>
    <row r="88" spans="1:17" s="21" customFormat="1" x14ac:dyDescent="0.25">
      <c r="A88" s="24" t="s">
        <v>1464</v>
      </c>
      <c r="B88" s="24">
        <v>5</v>
      </c>
      <c r="C88" s="24" t="s">
        <v>1468</v>
      </c>
      <c r="F88"/>
      <c r="L88" s="21">
        <f t="shared" si="1"/>
        <v>11</v>
      </c>
      <c r="N88" s="22"/>
      <c r="P88" s="22"/>
      <c r="Q88" s="22"/>
    </row>
    <row r="89" spans="1:17" s="21" customFormat="1" x14ac:dyDescent="0.25">
      <c r="A89" s="24" t="s">
        <v>1464</v>
      </c>
      <c r="B89" s="24">
        <v>6</v>
      </c>
      <c r="C89" s="24" t="s">
        <v>1467</v>
      </c>
      <c r="F89"/>
      <c r="L89" s="21">
        <f t="shared" si="1"/>
        <v>11</v>
      </c>
      <c r="N89" s="22"/>
      <c r="P89" s="22"/>
      <c r="Q89" s="22"/>
    </row>
    <row r="90" spans="1:17" s="21" customFormat="1" x14ac:dyDescent="0.25">
      <c r="A90" s="24" t="s">
        <v>1464</v>
      </c>
      <c r="B90" s="24">
        <v>7</v>
      </c>
      <c r="C90" s="24" t="s">
        <v>1466</v>
      </c>
      <c r="F90"/>
      <c r="L90" s="21">
        <f t="shared" si="1"/>
        <v>11</v>
      </c>
      <c r="N90" s="22"/>
      <c r="P90" s="22"/>
      <c r="Q90" s="22"/>
    </row>
    <row r="91" spans="1:17" s="21" customFormat="1" x14ac:dyDescent="0.25">
      <c r="A91" s="24" t="s">
        <v>1464</v>
      </c>
      <c r="B91" s="24">
        <v>8</v>
      </c>
      <c r="C91" s="24" t="s">
        <v>1465</v>
      </c>
      <c r="F91"/>
      <c r="L91" s="21">
        <f t="shared" si="1"/>
        <v>11</v>
      </c>
      <c r="N91" s="22"/>
      <c r="P91" s="22"/>
      <c r="Q91" s="22"/>
    </row>
    <row r="92" spans="1:17" s="21" customFormat="1" x14ac:dyDescent="0.25">
      <c r="A92" s="24" t="s">
        <v>1464</v>
      </c>
      <c r="B92" s="24">
        <v>9</v>
      </c>
      <c r="C92" s="24" t="s">
        <v>1222</v>
      </c>
      <c r="F92"/>
      <c r="L92" s="21">
        <f t="shared" si="1"/>
        <v>11</v>
      </c>
      <c r="N92" s="22"/>
      <c r="P92" s="22"/>
      <c r="Q92" s="22"/>
    </row>
    <row r="93" spans="1:17" s="21" customFormat="1" x14ac:dyDescent="0.25">
      <c r="A93" s="24" t="s">
        <v>1464</v>
      </c>
      <c r="B93" s="24">
        <v>10</v>
      </c>
      <c r="C93" s="24" t="s">
        <v>1220</v>
      </c>
      <c r="F93"/>
      <c r="L93" s="21">
        <f t="shared" si="1"/>
        <v>11</v>
      </c>
      <c r="N93" s="22"/>
      <c r="P93" s="22"/>
      <c r="Q93" s="22"/>
    </row>
    <row r="94" spans="1:17" s="21" customFormat="1" x14ac:dyDescent="0.25">
      <c r="A94" s="34" t="s">
        <v>127</v>
      </c>
      <c r="B94" s="34">
        <v>-999</v>
      </c>
      <c r="C94" s="24" t="s">
        <v>1159</v>
      </c>
      <c r="F94"/>
      <c r="L94" s="21">
        <f t="shared" si="1"/>
        <v>6</v>
      </c>
      <c r="M94" s="21" t="str">
        <f>"label define" &amp; " " &amp; A94 &amp; " " &amp; B94 &amp; " " &amp; $D$9 &amp;  B94 &amp; " - " &amp; C94 &amp; $D$9 &amp; " " &amp; B95 &amp; " " &amp; $D$9 &amp; B95 &amp; " - " &amp; C95 &amp; $D$9 &amp; " " &amp; B96 &amp; " " &amp; $D$9 &amp; B96 &amp; " - " &amp; C96 &amp; $D$9 &amp; " " &amp; B97 &amp; " " &amp; $D$9 &amp; B97 &amp; " - " &amp; C97 &amp; $D$9  &amp; " " &amp; B98 &amp; " " &amp; $D$9 &amp; B98 &amp; " - " &amp; C98 &amp; $D$9  &amp; " " &amp; B99 &amp; " " &amp; $D$9 &amp; B99 &amp; " - " &amp; C99 &amp; $D$9</f>
        <v>label define dispsteps -999 "-999 - Don't know" -998 "-998 - None" -996 "-996 - Other" 1 "1 - Fill jerrican with water" 2 "2 - Add chlorine" 3 "3 - Rinse jerrican"</v>
      </c>
      <c r="N94" s="22"/>
      <c r="P94" s="22"/>
      <c r="Q94" s="22"/>
    </row>
    <row r="95" spans="1:17" s="21" customFormat="1" x14ac:dyDescent="0.25">
      <c r="A95" s="34" t="s">
        <v>127</v>
      </c>
      <c r="B95" s="34">
        <v>-998</v>
      </c>
      <c r="C95" s="24" t="s">
        <v>1463</v>
      </c>
      <c r="F95"/>
      <c r="L95" s="21">
        <f t="shared" si="1"/>
        <v>6</v>
      </c>
      <c r="N95" s="22"/>
      <c r="P95" s="22"/>
      <c r="Q95" s="22"/>
    </row>
    <row r="96" spans="1:17" s="21" customFormat="1" x14ac:dyDescent="0.25">
      <c r="A96" s="34" t="s">
        <v>127</v>
      </c>
      <c r="B96" s="34">
        <v>-996</v>
      </c>
      <c r="C96" s="24" t="s">
        <v>1462</v>
      </c>
      <c r="F96"/>
      <c r="L96" s="21">
        <f t="shared" si="1"/>
        <v>6</v>
      </c>
      <c r="N96" s="22"/>
      <c r="P96" s="22"/>
      <c r="Q96" s="22"/>
    </row>
    <row r="97" spans="1:17" s="21" customFormat="1" x14ac:dyDescent="0.25">
      <c r="A97" s="34" t="s">
        <v>127</v>
      </c>
      <c r="B97" s="34">
        <v>1</v>
      </c>
      <c r="C97" s="24" t="s">
        <v>1461</v>
      </c>
      <c r="F97"/>
      <c r="L97" s="21">
        <f t="shared" si="1"/>
        <v>6</v>
      </c>
      <c r="N97" s="22"/>
      <c r="P97" s="22"/>
      <c r="Q97" s="22"/>
    </row>
    <row r="98" spans="1:17" s="21" customFormat="1" x14ac:dyDescent="0.25">
      <c r="A98" s="34" t="s">
        <v>127</v>
      </c>
      <c r="B98" s="34">
        <v>2</v>
      </c>
      <c r="C98" s="24" t="s">
        <v>1460</v>
      </c>
      <c r="F98"/>
      <c r="L98" s="21">
        <f t="shared" si="1"/>
        <v>6</v>
      </c>
      <c r="N98" s="22"/>
      <c r="P98" s="22"/>
      <c r="Q98" s="22"/>
    </row>
    <row r="99" spans="1:17" s="21" customFormat="1" x14ac:dyDescent="0.25">
      <c r="A99" s="34" t="s">
        <v>127</v>
      </c>
      <c r="B99" s="34">
        <v>3</v>
      </c>
      <c r="C99" s="24" t="s">
        <v>1459</v>
      </c>
      <c r="F99"/>
      <c r="L99" s="21">
        <f t="shared" ref="L99:L162" si="2">COUNTIF(A$1:A$65536,A99)</f>
        <v>6</v>
      </c>
      <c r="N99" s="22"/>
      <c r="P99" s="22"/>
      <c r="Q99" s="22"/>
    </row>
    <row r="100" spans="1:17" s="21" customFormat="1" x14ac:dyDescent="0.25">
      <c r="A100" s="24" t="s">
        <v>1457</v>
      </c>
      <c r="B100" s="24">
        <v>0</v>
      </c>
      <c r="C100" s="24" t="s">
        <v>1458</v>
      </c>
      <c r="F100"/>
      <c r="L100" s="21">
        <f t="shared" si="2"/>
        <v>2</v>
      </c>
      <c r="M100" s="21" t="str">
        <f>"label define" &amp; " " &amp; A100&amp; " " &amp; B100 &amp; " " &amp; $D$9 &amp;  B100 &amp; " - " &amp; C100 &amp; $D$9 &amp; " " &amp; B101 &amp; " " &amp; $D$9 &amp; B101 &amp; " - " &amp; C101 &amp; $D$9</f>
        <v>label define female 0 "0 - Male" 1 "1 - Female"</v>
      </c>
      <c r="N100" s="22"/>
      <c r="P100" s="22"/>
      <c r="Q100" s="22"/>
    </row>
    <row r="101" spans="1:17" s="21" customFormat="1" x14ac:dyDescent="0.25">
      <c r="A101" s="24" t="s">
        <v>1457</v>
      </c>
      <c r="B101" s="24">
        <v>1</v>
      </c>
      <c r="C101" s="24" t="s">
        <v>1456</v>
      </c>
      <c r="F101"/>
      <c r="L101" s="21">
        <f t="shared" si="2"/>
        <v>2</v>
      </c>
      <c r="N101" s="22"/>
      <c r="P101" s="22"/>
      <c r="Q101" s="22"/>
    </row>
    <row r="102" spans="1:17" s="21" customFormat="1" x14ac:dyDescent="0.25">
      <c r="A102" s="34" t="s">
        <v>1450</v>
      </c>
      <c r="B102" s="34">
        <v>1</v>
      </c>
      <c r="C102" s="24" t="s">
        <v>1455</v>
      </c>
      <c r="F102"/>
      <c r="L102" s="21">
        <f t="shared" si="2"/>
        <v>6</v>
      </c>
      <c r="M102" s="21" t="str">
        <f>"label define" &amp; " " &amp; A102 &amp; " " &amp; B102 &amp; " " &amp; $D$9 &amp;  B102 &amp; " - " &amp; C102 &amp; $D$9 &amp; " " &amp; B103 &amp; " " &amp; $D$9 &amp; B103 &amp; " - " &amp; C103 &amp; $D$9 &amp; " " &amp; B104 &amp; " " &amp; $D$9 &amp; B104 &amp; " - " &amp; C104 &amp; $D$9 &amp; " " &amp; B105 &amp; " " &amp; $D$9 &amp; B105 &amp; " - " &amp; C105 &amp; $D$9  &amp; " " &amp; B106 &amp; " " &amp; $D$9 &amp; B106 &amp; " - " &amp; C106 &amp; $D$9  &amp; " " &amp; B107 &amp; " " &amp; $D$9 &amp; B107 &amp; " - " &amp; C107 &amp; $D$9</f>
        <v>label define filtertype 1 "1 - LifeStraw filter" 2 "2 - Cloth" 3 "3 - Tea bag / tea sieve" 4 "4 - Common sieve" 5 "5 - Clay filter" 6 "6 - BioSand filter"</v>
      </c>
      <c r="N102" s="22"/>
      <c r="P102" s="22"/>
      <c r="Q102" s="22"/>
    </row>
    <row r="103" spans="1:17" s="21" customFormat="1" x14ac:dyDescent="0.25">
      <c r="A103" s="34" t="s">
        <v>1450</v>
      </c>
      <c r="B103" s="34">
        <v>2</v>
      </c>
      <c r="C103" s="24" t="s">
        <v>1454</v>
      </c>
      <c r="F103"/>
      <c r="L103" s="21">
        <f t="shared" si="2"/>
        <v>6</v>
      </c>
      <c r="N103" s="22"/>
      <c r="P103" s="22"/>
      <c r="Q103" s="22"/>
    </row>
    <row r="104" spans="1:17" s="21" customFormat="1" x14ac:dyDescent="0.25">
      <c r="A104" s="34" t="s">
        <v>1450</v>
      </c>
      <c r="B104" s="34">
        <v>3</v>
      </c>
      <c r="C104" s="24" t="s">
        <v>1453</v>
      </c>
      <c r="F104"/>
      <c r="L104" s="21">
        <f t="shared" si="2"/>
        <v>6</v>
      </c>
      <c r="N104" s="22"/>
      <c r="P104" s="22"/>
      <c r="Q104" s="22"/>
    </row>
    <row r="105" spans="1:17" s="21" customFormat="1" x14ac:dyDescent="0.25">
      <c r="A105" s="34" t="s">
        <v>1450</v>
      </c>
      <c r="B105" s="34">
        <v>4</v>
      </c>
      <c r="C105" s="24" t="s">
        <v>1452</v>
      </c>
      <c r="F105"/>
      <c r="L105" s="21">
        <f t="shared" si="2"/>
        <v>6</v>
      </c>
      <c r="N105" s="22"/>
      <c r="P105" s="22"/>
      <c r="Q105" s="22"/>
    </row>
    <row r="106" spans="1:17" s="21" customFormat="1" x14ac:dyDescent="0.25">
      <c r="A106" s="34" t="s">
        <v>1450</v>
      </c>
      <c r="B106" s="34">
        <v>5</v>
      </c>
      <c r="C106" s="24" t="s">
        <v>1451</v>
      </c>
      <c r="F106"/>
      <c r="L106" s="21">
        <f t="shared" si="2"/>
        <v>6</v>
      </c>
      <c r="N106" s="22"/>
      <c r="P106" s="22"/>
      <c r="Q106" s="22"/>
    </row>
    <row r="107" spans="1:17" s="21" customFormat="1" x14ac:dyDescent="0.25">
      <c r="A107" s="34" t="s">
        <v>1450</v>
      </c>
      <c r="B107" s="34">
        <v>6</v>
      </c>
      <c r="C107" s="24" t="s">
        <v>1449</v>
      </c>
      <c r="F107"/>
      <c r="L107" s="21">
        <f t="shared" si="2"/>
        <v>6</v>
      </c>
      <c r="N107" s="22"/>
      <c r="P107" s="22"/>
      <c r="Q107" s="22"/>
    </row>
    <row r="108" spans="1:17" s="21" customFormat="1" x14ac:dyDescent="0.25">
      <c r="A108" s="24" t="s">
        <v>1446</v>
      </c>
      <c r="B108" s="24">
        <v>2</v>
      </c>
      <c r="C108" s="24" t="s">
        <v>1448</v>
      </c>
      <c r="F108"/>
      <c r="L108" s="21">
        <f t="shared" si="2"/>
        <v>3</v>
      </c>
      <c r="M108" s="21" t="str">
        <f>"label define" &amp; " " &amp; A108 &amp; " " &amp; B108 &amp; " " &amp; $D$9 &amp;  B108 &amp; " - " &amp; C108 &amp; $D$9 &amp; " " &amp; B109 &amp; " " &amp; $D$9 &amp; B109 &amp; " - " &amp; C109 &amp; $D$9 &amp; " " &amp; B110 &amp; " " &amp; $D$9 &amp; B110 &amp; " - " &amp; C110 &amp; $D$9</f>
        <v>label define gen 2 "2 - Generation 2 (Metal)" 3 "3 - Generation 3 (Plastic)" 3.5 "3.5 - Generation 3.5 (Reinforced plastic)"</v>
      </c>
      <c r="N108" s="22"/>
      <c r="P108" s="22"/>
      <c r="Q108" s="22"/>
    </row>
    <row r="109" spans="1:17" s="21" customFormat="1" x14ac:dyDescent="0.25">
      <c r="A109" s="24" t="s">
        <v>1446</v>
      </c>
      <c r="B109" s="24">
        <v>3</v>
      </c>
      <c r="C109" s="24" t="s">
        <v>1447</v>
      </c>
      <c r="F109"/>
      <c r="L109" s="21">
        <f t="shared" si="2"/>
        <v>3</v>
      </c>
      <c r="N109" s="22"/>
      <c r="P109" s="22"/>
      <c r="Q109" s="22"/>
    </row>
    <row r="110" spans="1:17" s="21" customFormat="1" x14ac:dyDescent="0.25">
      <c r="A110" s="24" t="s">
        <v>1446</v>
      </c>
      <c r="B110" s="24">
        <v>3.5</v>
      </c>
      <c r="C110" s="24" t="s">
        <v>1445</v>
      </c>
      <c r="F110"/>
      <c r="L110" s="21">
        <f t="shared" si="2"/>
        <v>3</v>
      </c>
      <c r="N110" s="22"/>
      <c r="P110" s="22"/>
      <c r="Q110" s="22"/>
    </row>
    <row r="111" spans="1:17" s="21" customFormat="1" x14ac:dyDescent="0.25">
      <c r="A111" s="24" t="s">
        <v>1435</v>
      </c>
      <c r="B111" s="24">
        <v>-999</v>
      </c>
      <c r="C111" s="24" t="s">
        <v>1159</v>
      </c>
      <c r="F111"/>
      <c r="L111" s="21">
        <f t="shared" si="2"/>
        <v>14</v>
      </c>
      <c r="M111" s="21" t="e">
        <f>#VALUE!</f>
        <v>#VALUE!</v>
      </c>
      <c r="N111" s="22"/>
      <c r="P111" s="22"/>
      <c r="Q111" s="22"/>
    </row>
    <row r="112" spans="1:17" s="21" customFormat="1" x14ac:dyDescent="0.25">
      <c r="A112" s="24" t="s">
        <v>1435</v>
      </c>
      <c r="B112" s="24">
        <v>2</v>
      </c>
      <c r="C112" s="24" t="s">
        <v>1168</v>
      </c>
      <c r="F112"/>
      <c r="L112" s="21">
        <f t="shared" si="2"/>
        <v>14</v>
      </c>
      <c r="N112" s="22"/>
      <c r="P112" s="22"/>
      <c r="Q112" s="22"/>
    </row>
    <row r="113" spans="1:17" s="21" customFormat="1" x14ac:dyDescent="0.25">
      <c r="A113" s="24" t="s">
        <v>1435</v>
      </c>
      <c r="B113" s="24">
        <v>3</v>
      </c>
      <c r="C113" s="24" t="s">
        <v>1444</v>
      </c>
      <c r="F113"/>
      <c r="L113" s="21">
        <f t="shared" si="2"/>
        <v>14</v>
      </c>
      <c r="N113" s="22"/>
      <c r="P113" s="22"/>
      <c r="Q113" s="22"/>
    </row>
    <row r="114" spans="1:17" s="21" customFormat="1" x14ac:dyDescent="0.25">
      <c r="A114" s="24" t="s">
        <v>1435</v>
      </c>
      <c r="B114" s="24">
        <v>4</v>
      </c>
      <c r="C114" s="24" t="s">
        <v>1443</v>
      </c>
      <c r="F114"/>
      <c r="L114" s="21">
        <f t="shared" si="2"/>
        <v>14</v>
      </c>
      <c r="N114" s="22"/>
      <c r="P114" s="22"/>
      <c r="Q114" s="22"/>
    </row>
    <row r="115" spans="1:17" s="21" customFormat="1" x14ac:dyDescent="0.25">
      <c r="A115" s="24" t="s">
        <v>1435</v>
      </c>
      <c r="B115" s="24">
        <v>5</v>
      </c>
      <c r="C115" s="24" t="s">
        <v>1442</v>
      </c>
      <c r="F115"/>
      <c r="L115" s="21">
        <f t="shared" si="2"/>
        <v>14</v>
      </c>
      <c r="N115" s="22"/>
      <c r="P115" s="22"/>
      <c r="Q115" s="22"/>
    </row>
    <row r="116" spans="1:17" s="21" customFormat="1" x14ac:dyDescent="0.25">
      <c r="A116" s="24" t="s">
        <v>1435</v>
      </c>
      <c r="B116" s="24">
        <v>6</v>
      </c>
      <c r="C116" s="24" t="s">
        <v>1441</v>
      </c>
      <c r="F116"/>
      <c r="L116" s="21">
        <f t="shared" si="2"/>
        <v>14</v>
      </c>
      <c r="N116" s="22"/>
      <c r="P116" s="22"/>
      <c r="Q116" s="22"/>
    </row>
    <row r="117" spans="1:17" s="21" customFormat="1" x14ac:dyDescent="0.25">
      <c r="A117" s="24" t="s">
        <v>1435</v>
      </c>
      <c r="B117" s="24">
        <v>7</v>
      </c>
      <c r="C117" s="24" t="s">
        <v>1440</v>
      </c>
      <c r="F117"/>
      <c r="L117" s="21">
        <f t="shared" si="2"/>
        <v>14</v>
      </c>
      <c r="N117" s="22"/>
      <c r="P117" s="22"/>
      <c r="Q117" s="22"/>
    </row>
    <row r="118" spans="1:17" s="21" customFormat="1" x14ac:dyDescent="0.25">
      <c r="A118" s="24" t="s">
        <v>1435</v>
      </c>
      <c r="B118" s="24">
        <v>8</v>
      </c>
      <c r="C118" s="24" t="s">
        <v>1439</v>
      </c>
      <c r="F118"/>
      <c r="L118" s="21">
        <f t="shared" si="2"/>
        <v>14</v>
      </c>
      <c r="N118" s="22"/>
      <c r="P118" s="22"/>
      <c r="Q118" s="22"/>
    </row>
    <row r="119" spans="1:17" s="21" customFormat="1" x14ac:dyDescent="0.25">
      <c r="A119" s="24" t="s">
        <v>1435</v>
      </c>
      <c r="B119" s="24">
        <v>9</v>
      </c>
      <c r="C119" s="24" t="s">
        <v>1438</v>
      </c>
      <c r="F119"/>
      <c r="L119" s="21">
        <f t="shared" si="2"/>
        <v>14</v>
      </c>
      <c r="N119" s="22"/>
      <c r="P119" s="22"/>
      <c r="Q119" s="22"/>
    </row>
    <row r="120" spans="1:17" s="21" customFormat="1" x14ac:dyDescent="0.25">
      <c r="A120" s="24" t="s">
        <v>1435</v>
      </c>
      <c r="B120" s="24">
        <v>10</v>
      </c>
      <c r="C120" s="24" t="s">
        <v>1422</v>
      </c>
      <c r="F120"/>
      <c r="L120" s="21">
        <f t="shared" si="2"/>
        <v>14</v>
      </c>
      <c r="N120" s="22"/>
      <c r="P120" s="22"/>
      <c r="Q120" s="22"/>
    </row>
    <row r="121" spans="1:17" s="21" customFormat="1" x14ac:dyDescent="0.25">
      <c r="A121" s="24" t="s">
        <v>1435</v>
      </c>
      <c r="B121" s="24">
        <v>11</v>
      </c>
      <c r="C121" s="24" t="s">
        <v>1437</v>
      </c>
      <c r="F121"/>
      <c r="L121" s="21">
        <f t="shared" si="2"/>
        <v>14</v>
      </c>
      <c r="N121" s="22"/>
      <c r="P121" s="22"/>
      <c r="Q121" s="22"/>
    </row>
    <row r="122" spans="1:17" s="21" customFormat="1" x14ac:dyDescent="0.25">
      <c r="A122" s="24" t="s">
        <v>1435</v>
      </c>
      <c r="B122" s="24">
        <v>12</v>
      </c>
      <c r="C122" s="24" t="s">
        <v>1386</v>
      </c>
      <c r="F122"/>
      <c r="L122" s="21">
        <f t="shared" si="2"/>
        <v>14</v>
      </c>
      <c r="N122" s="22"/>
      <c r="P122" s="22"/>
      <c r="Q122" s="22"/>
    </row>
    <row r="123" spans="1:17" s="21" customFormat="1" x14ac:dyDescent="0.25">
      <c r="A123" s="24" t="s">
        <v>1435</v>
      </c>
      <c r="B123" s="24">
        <v>13</v>
      </c>
      <c r="C123" s="24" t="s">
        <v>1436</v>
      </c>
      <c r="F123"/>
      <c r="L123" s="21">
        <f t="shared" si="2"/>
        <v>14</v>
      </c>
      <c r="N123" s="22"/>
      <c r="P123" s="22"/>
      <c r="Q123" s="22"/>
    </row>
    <row r="124" spans="1:17" s="21" customFormat="1" x14ac:dyDescent="0.25">
      <c r="A124" s="24" t="s">
        <v>1435</v>
      </c>
      <c r="B124" s="24">
        <v>14</v>
      </c>
      <c r="C124" s="24" t="s">
        <v>1434</v>
      </c>
      <c r="F124"/>
      <c r="L124" s="21">
        <f t="shared" si="2"/>
        <v>14</v>
      </c>
      <c r="N124" s="22"/>
      <c r="P124" s="22"/>
      <c r="Q124" s="22"/>
    </row>
    <row r="125" spans="1:17" s="21" customFormat="1" x14ac:dyDescent="0.25">
      <c r="A125" s="24" t="s">
        <v>1431</v>
      </c>
      <c r="B125" s="24">
        <v>-999</v>
      </c>
      <c r="C125" s="24" t="s">
        <v>1159</v>
      </c>
      <c r="F125"/>
      <c r="L125" s="21">
        <f t="shared" si="2"/>
        <v>4</v>
      </c>
      <c r="M125" s="21" t="str">
        <f>"label define" &amp; " " &amp; A125 &amp; " " &amp; B125 &amp; " " &amp; $D$9 &amp;  B125 &amp; " - " &amp; C125 &amp; $D$9 &amp; " " &amp; B126 &amp; " " &amp; $D$9 &amp; B126 &amp; " - " &amp; C126 &amp; $D$9 &amp; " " &amp; B127 &amp; " " &amp; $D$9 &amp; B127 &amp; " - " &amp; C127 &amp; $D$9 &amp; " " &amp; B128 &amp; " " &amp; $D$9 &amp; B128 &amp; " - " &amp; C128 &amp; $D$9</f>
        <v>label define jerrican -999 "-999 - Don't know" 5 "5 - 5L Jerrican" 10 "10 - 10L Jerrican" 20 "20 - 20L Jerrican"</v>
      </c>
      <c r="N125" s="22"/>
      <c r="P125" s="22"/>
      <c r="Q125" s="22"/>
    </row>
    <row r="126" spans="1:17" s="21" customFormat="1" x14ac:dyDescent="0.25">
      <c r="A126" s="24" t="s">
        <v>1431</v>
      </c>
      <c r="B126" s="24">
        <v>5</v>
      </c>
      <c r="C126" s="24" t="s">
        <v>1433</v>
      </c>
      <c r="F126"/>
      <c r="L126" s="21">
        <f t="shared" si="2"/>
        <v>4</v>
      </c>
      <c r="N126" s="22"/>
      <c r="P126" s="22"/>
      <c r="Q126" s="22"/>
    </row>
    <row r="127" spans="1:17" s="21" customFormat="1" x14ac:dyDescent="0.25">
      <c r="A127" s="24" t="s">
        <v>1431</v>
      </c>
      <c r="B127" s="24">
        <v>10</v>
      </c>
      <c r="C127" s="24" t="s">
        <v>1432</v>
      </c>
      <c r="F127"/>
      <c r="L127" s="21">
        <f t="shared" si="2"/>
        <v>4</v>
      </c>
      <c r="N127" s="22"/>
      <c r="P127" s="22"/>
      <c r="Q127" s="22"/>
    </row>
    <row r="128" spans="1:17" s="21" customFormat="1" x14ac:dyDescent="0.25">
      <c r="A128" s="24" t="s">
        <v>1431</v>
      </c>
      <c r="B128" s="24">
        <v>20</v>
      </c>
      <c r="C128" s="24" t="s">
        <v>1430</v>
      </c>
      <c r="F128"/>
      <c r="L128" s="21">
        <f t="shared" si="2"/>
        <v>4</v>
      </c>
      <c r="N128" s="22"/>
      <c r="P128" s="22"/>
      <c r="Q128" s="22"/>
    </row>
    <row r="129" spans="1:17" s="21" customFormat="1" x14ac:dyDescent="0.25">
      <c r="A129" s="24" t="s">
        <v>1423</v>
      </c>
      <c r="B129" s="24">
        <v>1</v>
      </c>
      <c r="C129" s="24" t="s">
        <v>1429</v>
      </c>
      <c r="F129"/>
      <c r="L129" s="21">
        <f t="shared" si="2"/>
        <v>9</v>
      </c>
      <c r="M129" s="21" t="str">
        <f>"label define" &amp; " " &amp; A129 &amp; " " &amp; B129 &amp; " " &amp; $D$9 &amp;  B129 &amp; " - " &amp; C129 &amp; $D$9 &amp; " " &amp; B130 &amp; " " &amp; $D$9 &amp; B130 &amp; " - " &amp; C130 &amp; $D$9 &amp; " " &amp; B131 &amp; " " &amp; $D$9 &amp; B131 &amp; " - " &amp; C131 &amp; $D$9 &amp; " " &amp; B132 &amp; " " &amp; $D$9 &amp; B132 &amp; " - " &amp; C132 &amp; $D$9  &amp; " " &amp; B133 &amp; " " &amp; $D$9 &amp; B133 &amp; " - " &amp; C133 &amp; $D$9  &amp; " " &amp; B134 &amp; " " &amp; $D$9 &amp; B134 &amp; " - " &amp; C134 &amp; $D$9 &amp; " " &amp; B135 &amp; " " &amp; $D$9 &amp; B135 &amp; " - " &amp; C135 &amp; $D$9 &amp; " " &amp; B136 &amp; " " &amp; $D$9 &amp; B136 &amp; " - " &amp; C136 &amp; $D$9 &amp; " " &amp; B137 &amp; " " &amp; $D$9 &amp; B137 &amp; " - " &amp; C137 &amp; $D$9</f>
        <v>label define leadership 1 "1 - Promoter or Assistant Promoter [OAF - the OAF Committee Member for this Waterpoint]" 2 "2 - Landowner" 3 "3 - Village Elder" 4 "4 - CHW" 5 "5 - Dispenser committee" 6 "6 - Waterpoint committee" 7 "7 - Other OAF Committee Member, Facilitator, or Field Officer" 8 "8 - A community member or relative who is an OAF member" 9 "9 - DSW/IPA"</v>
      </c>
      <c r="N129" s="22"/>
      <c r="P129" s="22"/>
      <c r="Q129" s="22"/>
    </row>
    <row r="130" spans="1:17" s="21" customFormat="1" x14ac:dyDescent="0.25">
      <c r="A130" s="24" t="s">
        <v>1423</v>
      </c>
      <c r="B130" s="24">
        <v>2</v>
      </c>
      <c r="C130" s="24" t="s">
        <v>1428</v>
      </c>
      <c r="F130"/>
      <c r="L130" s="21">
        <f t="shared" si="2"/>
        <v>9</v>
      </c>
      <c r="N130" s="22"/>
      <c r="P130" s="22"/>
      <c r="Q130" s="22"/>
    </row>
    <row r="131" spans="1:17" s="21" customFormat="1" x14ac:dyDescent="0.25">
      <c r="A131" s="24" t="s">
        <v>1423</v>
      </c>
      <c r="B131" s="24">
        <v>3</v>
      </c>
      <c r="C131" s="24" t="s">
        <v>1427</v>
      </c>
      <c r="F131"/>
      <c r="L131" s="21">
        <f t="shared" si="2"/>
        <v>9</v>
      </c>
      <c r="N131" s="22"/>
      <c r="P131" s="22"/>
      <c r="Q131" s="22"/>
    </row>
    <row r="132" spans="1:17" s="21" customFormat="1" x14ac:dyDescent="0.25">
      <c r="A132" s="24" t="s">
        <v>1423</v>
      </c>
      <c r="B132" s="24">
        <v>4</v>
      </c>
      <c r="C132" s="24" t="s">
        <v>1168</v>
      </c>
      <c r="F132"/>
      <c r="L132" s="21">
        <f t="shared" si="2"/>
        <v>9</v>
      </c>
      <c r="N132" s="22"/>
      <c r="P132" s="22"/>
      <c r="Q132" s="22"/>
    </row>
    <row r="133" spans="1:17" s="21" customFormat="1" x14ac:dyDescent="0.25">
      <c r="A133" s="24" t="s">
        <v>1423</v>
      </c>
      <c r="B133" s="24">
        <v>5</v>
      </c>
      <c r="C133" s="24" t="s">
        <v>1426</v>
      </c>
      <c r="F133"/>
      <c r="L133" s="21">
        <f t="shared" si="2"/>
        <v>9</v>
      </c>
      <c r="N133" s="22"/>
      <c r="P133" s="22"/>
      <c r="Q133" s="22"/>
    </row>
    <row r="134" spans="1:17" s="21" customFormat="1" x14ac:dyDescent="0.25">
      <c r="A134" s="24" t="s">
        <v>1423</v>
      </c>
      <c r="B134" s="24">
        <v>6</v>
      </c>
      <c r="C134" s="24" t="s">
        <v>1425</v>
      </c>
      <c r="F134"/>
      <c r="L134" s="21">
        <f t="shared" si="2"/>
        <v>9</v>
      </c>
      <c r="N134" s="22"/>
      <c r="P134" s="22"/>
      <c r="Q134" s="22"/>
    </row>
    <row r="135" spans="1:17" s="21" customFormat="1" x14ac:dyDescent="0.25">
      <c r="A135" s="24" t="s">
        <v>1423</v>
      </c>
      <c r="B135" s="24">
        <v>7</v>
      </c>
      <c r="C135" s="24" t="s">
        <v>1424</v>
      </c>
      <c r="F135"/>
      <c r="L135" s="21">
        <f t="shared" si="2"/>
        <v>9</v>
      </c>
      <c r="N135" s="22"/>
      <c r="P135" s="22"/>
      <c r="Q135" s="22"/>
    </row>
    <row r="136" spans="1:17" s="21" customFormat="1" x14ac:dyDescent="0.25">
      <c r="A136" s="24" t="s">
        <v>1423</v>
      </c>
      <c r="B136" s="24">
        <v>8</v>
      </c>
      <c r="C136" s="24" t="s">
        <v>1386</v>
      </c>
      <c r="F136"/>
      <c r="L136" s="21">
        <f t="shared" si="2"/>
        <v>9</v>
      </c>
      <c r="N136" s="22"/>
      <c r="P136" s="22"/>
      <c r="Q136" s="22"/>
    </row>
    <row r="137" spans="1:17" s="21" customFormat="1" x14ac:dyDescent="0.25">
      <c r="A137" s="24" t="s">
        <v>1423</v>
      </c>
      <c r="B137" s="24">
        <v>9</v>
      </c>
      <c r="C137" s="24" t="s">
        <v>1422</v>
      </c>
      <c r="F137"/>
      <c r="L137" s="21">
        <f t="shared" si="2"/>
        <v>9</v>
      </c>
      <c r="N137" s="22"/>
      <c r="P137" s="22"/>
      <c r="Q137" s="22"/>
    </row>
    <row r="138" spans="1:17" s="21" customFormat="1" x14ac:dyDescent="0.25">
      <c r="A138" s="32" t="s">
        <v>1419</v>
      </c>
      <c r="B138" s="24">
        <v>1</v>
      </c>
      <c r="C138" s="23" t="s">
        <v>1168</v>
      </c>
      <c r="D138" s="22"/>
      <c r="F138"/>
      <c r="L138" s="21">
        <f t="shared" si="2"/>
        <v>6</v>
      </c>
      <c r="M138" s="21" t="str">
        <f>"label define" &amp; " " &amp; A138 &amp; " " &amp; B138 &amp; " " &amp; $D$9 &amp;  B138 &amp; " - " &amp; C138 &amp; $D$9 &amp; " " &amp; B139 &amp; " " &amp; $D$9 &amp; B139 &amp; " - " &amp; C139 &amp; $D$9 &amp; " " &amp; B140 &amp; " " &amp; $D$9 &amp; B140 &amp; " - " &amp; C140 &amp; $D$9 &amp; " " &amp; B141 &amp; " " &amp; $D$9 &amp; B141 &amp; " - " &amp; C141 &amp; $D$9  &amp; " " &amp; B142 &amp; " " &amp; $D$9 &amp; B142 &amp; " - " &amp; C142 &amp; $D$9  &amp; " " &amp; B143 &amp; " " &amp; $D$9 &amp; B143 &amp; " - " &amp; C143 &amp; $D$9</f>
        <v>label define promaccompany 1 "1 - CHW" 2 "2 - Members of the dispenser or water committee" 3 "3 - Assistant Promoter" 4 "4 - Village elder" 5 "5 - No one,  I conducted these activities alone" 6 "6 - OAF representative"</v>
      </c>
      <c r="N138" s="22"/>
      <c r="P138" s="22"/>
      <c r="Q138" s="22"/>
    </row>
    <row r="139" spans="1:17" s="21" customFormat="1" x14ac:dyDescent="0.25">
      <c r="A139" s="32" t="s">
        <v>1419</v>
      </c>
      <c r="B139" s="24">
        <v>2</v>
      </c>
      <c r="C139" s="23" t="s">
        <v>1421</v>
      </c>
      <c r="D139" s="22"/>
      <c r="F139"/>
      <c r="L139" s="21">
        <f t="shared" si="2"/>
        <v>6</v>
      </c>
      <c r="N139" s="22"/>
      <c r="P139" s="22"/>
      <c r="Q139" s="22"/>
    </row>
    <row r="140" spans="1:17" s="21" customFormat="1" x14ac:dyDescent="0.25">
      <c r="A140" s="32" t="s">
        <v>1419</v>
      </c>
      <c r="B140" s="24">
        <v>3</v>
      </c>
      <c r="C140" s="23" t="s">
        <v>1385</v>
      </c>
      <c r="D140" s="22"/>
      <c r="F140"/>
      <c r="L140" s="21">
        <f t="shared" si="2"/>
        <v>6</v>
      </c>
      <c r="N140" s="22"/>
      <c r="P140" s="22"/>
      <c r="Q140" s="22"/>
    </row>
    <row r="141" spans="1:17" s="21" customFormat="1" x14ac:dyDescent="0.25">
      <c r="A141" s="32" t="s">
        <v>1419</v>
      </c>
      <c r="B141" s="24">
        <v>4</v>
      </c>
      <c r="C141" s="23" t="s">
        <v>1169</v>
      </c>
      <c r="D141" s="22"/>
      <c r="F141"/>
      <c r="L141" s="21">
        <f t="shared" si="2"/>
        <v>6</v>
      </c>
      <c r="N141" s="22"/>
      <c r="P141" s="22"/>
      <c r="Q141" s="22"/>
    </row>
    <row r="142" spans="1:17" s="21" customFormat="1" x14ac:dyDescent="0.25">
      <c r="A142" s="32" t="s">
        <v>1419</v>
      </c>
      <c r="B142" s="24">
        <v>5</v>
      </c>
      <c r="C142" s="23" t="s">
        <v>1420</v>
      </c>
      <c r="D142" s="22"/>
      <c r="F142"/>
      <c r="L142" s="21">
        <f t="shared" si="2"/>
        <v>6</v>
      </c>
      <c r="N142" s="22"/>
      <c r="P142" s="22"/>
      <c r="Q142" s="22"/>
    </row>
    <row r="143" spans="1:17" s="21" customFormat="1" x14ac:dyDescent="0.25">
      <c r="A143" s="32" t="s">
        <v>1419</v>
      </c>
      <c r="B143" s="24">
        <v>6</v>
      </c>
      <c r="C143" s="23" t="s">
        <v>1418</v>
      </c>
      <c r="D143" s="22"/>
      <c r="F143"/>
      <c r="L143" s="21">
        <f t="shared" si="2"/>
        <v>6</v>
      </c>
      <c r="N143" s="22"/>
      <c r="P143" s="22"/>
      <c r="Q143" s="22"/>
    </row>
    <row r="144" spans="1:17" s="21" customFormat="1" x14ac:dyDescent="0.25">
      <c r="A144" s="32" t="s">
        <v>1410</v>
      </c>
      <c r="B144" s="24">
        <v>1</v>
      </c>
      <c r="C144" s="23" t="s">
        <v>1417</v>
      </c>
      <c r="D144" s="22"/>
      <c r="F144"/>
      <c r="L144" s="21">
        <f t="shared" si="2"/>
        <v>7</v>
      </c>
      <c r="M144" s="21" t="str">
        <f>"label define" &amp; " " &amp; A144 &amp; " " &amp; B144 &amp; " " &amp; $D$9 &amp;  B144 &amp; " - " &amp; C144 &amp; $D$9 &amp; " " &amp; B145 &amp; " " &amp; $D$9 &amp; B145 &amp; " - " &amp; C145 &amp; $D$9 &amp; " " &amp; B146 &amp; " " &amp; $D$9 &amp; B146 &amp; " - " &amp; C146 &amp; $D$9 &amp; " " &amp; B147 &amp; " " &amp; $D$9 &amp; B147 &amp; " - " &amp; C147 &amp; $D$9  &amp; " " &amp; B148 &amp; " " &amp; $D$9 &amp; B148 &amp; " - " &amp; C148 &amp; $D$9  &amp; " " &amp; B149 &amp; " " &amp; $D$9 &amp; B149 &amp; " - " &amp; C149 &amp; $D$9 &amp; " " &amp; B150 &amp; " " &amp; $D$9 &amp; B150 &amp; " - " &amp; C150 &amp; $D$9</f>
        <v>label define promactiv 1 "1 - Visited the homes of community members and encouraged them to use the dispenser" 2 "2 - Visited the waterpoint and encouraged people there to use dispenser" 3 "3 - Spoke about the dispenser at church or at a funeral" 4 "4 - Spoke about the dispenser at a baraza" 5 "5 - Organized a community meeting about dispenser" 6 "6 - Refilled the dispenser" 7 "7 - Spoke about the dispenser at the OAF group meeting"</v>
      </c>
      <c r="N144" s="22"/>
      <c r="P144" s="22"/>
      <c r="Q144" s="22"/>
    </row>
    <row r="145" spans="1:17" s="21" customFormat="1" x14ac:dyDescent="0.25">
      <c r="A145" s="32" t="s">
        <v>1410</v>
      </c>
      <c r="B145" s="24">
        <v>2</v>
      </c>
      <c r="C145" s="23" t="s">
        <v>1416</v>
      </c>
      <c r="D145" s="22"/>
      <c r="F145"/>
      <c r="L145" s="21">
        <f t="shared" si="2"/>
        <v>7</v>
      </c>
      <c r="N145" s="22"/>
      <c r="P145" s="22"/>
      <c r="Q145" s="22"/>
    </row>
    <row r="146" spans="1:17" s="21" customFormat="1" x14ac:dyDescent="0.25">
      <c r="A146" s="32" t="s">
        <v>1410</v>
      </c>
      <c r="B146" s="24">
        <v>3</v>
      </c>
      <c r="C146" s="23" t="s">
        <v>1415</v>
      </c>
      <c r="D146" s="22"/>
      <c r="F146"/>
      <c r="L146" s="21">
        <f t="shared" si="2"/>
        <v>7</v>
      </c>
      <c r="N146" s="22"/>
      <c r="P146" s="22"/>
      <c r="Q146" s="22"/>
    </row>
    <row r="147" spans="1:17" s="21" customFormat="1" x14ac:dyDescent="0.25">
      <c r="A147" s="32" t="s">
        <v>1410</v>
      </c>
      <c r="B147" s="24">
        <v>4</v>
      </c>
      <c r="C147" s="23" t="s">
        <v>1414</v>
      </c>
      <c r="D147" s="22" t="s">
        <v>1413</v>
      </c>
      <c r="F147"/>
      <c r="L147" s="21">
        <f t="shared" si="2"/>
        <v>7</v>
      </c>
      <c r="N147" s="22"/>
      <c r="P147" s="22"/>
      <c r="Q147" s="22"/>
    </row>
    <row r="148" spans="1:17" s="21" customFormat="1" x14ac:dyDescent="0.25">
      <c r="A148" s="32" t="s">
        <v>1410</v>
      </c>
      <c r="B148" s="24">
        <v>5</v>
      </c>
      <c r="C148" s="23" t="s">
        <v>1412</v>
      </c>
      <c r="F148"/>
      <c r="L148" s="21">
        <f t="shared" si="2"/>
        <v>7</v>
      </c>
      <c r="N148" s="22"/>
      <c r="P148" s="22"/>
      <c r="Q148" s="22"/>
    </row>
    <row r="149" spans="1:17" s="21" customFormat="1" x14ac:dyDescent="0.25">
      <c r="A149" s="32" t="s">
        <v>1410</v>
      </c>
      <c r="B149" s="24">
        <v>6</v>
      </c>
      <c r="C149" s="23" t="s">
        <v>1411</v>
      </c>
      <c r="F149"/>
      <c r="L149" s="21">
        <f t="shared" si="2"/>
        <v>7</v>
      </c>
      <c r="N149" s="22"/>
      <c r="P149" s="22"/>
      <c r="Q149" s="22"/>
    </row>
    <row r="150" spans="1:17" s="21" customFormat="1" x14ac:dyDescent="0.25">
      <c r="A150" s="32" t="s">
        <v>1410</v>
      </c>
      <c r="B150" s="24">
        <v>7</v>
      </c>
      <c r="C150" s="23" t="s">
        <v>1409</v>
      </c>
      <c r="F150"/>
      <c r="L150" s="21">
        <f t="shared" si="2"/>
        <v>7</v>
      </c>
      <c r="N150" s="22"/>
      <c r="P150" s="22"/>
      <c r="Q150" s="22"/>
    </row>
    <row r="151" spans="1:17" s="21" customFormat="1" x14ac:dyDescent="0.25">
      <c r="A151" s="32" t="s">
        <v>1404</v>
      </c>
      <c r="B151" s="24">
        <v>-999</v>
      </c>
      <c r="C151" s="23" t="s">
        <v>1408</v>
      </c>
      <c r="F151"/>
      <c r="L151" s="21">
        <f t="shared" si="2"/>
        <v>6</v>
      </c>
      <c r="M151" s="21" t="str">
        <f>"label define" &amp; " " &amp; A151 &amp; " " &amp; B151 &amp; " " &amp; $D$9 &amp;  B151 &amp; " - " &amp; C151 &amp; $D$9 &amp; " " &amp; B152 &amp; " " &amp; $D$9 &amp; B152 &amp; " - " &amp; C152 &amp; $D$9 &amp; " " &amp; B153 &amp; " " &amp; $D$9 &amp; B153 &amp; " - " &amp; C153 &amp; $D$9 &amp; " " &amp; B154 &amp; " " &amp; $D$9 &amp; B154 &amp; " - " &amp; C154 &amp; $D$9  &amp; " " &amp; B155 &amp; " " &amp; $D$9 &amp; B155 &amp; " - " &amp; C155 &amp; $D$9  &amp; " " &amp; B156 &amp; " " &amp; $D$9 &amp; B156 &amp; " - " &amp; C156 &amp; $D$9</f>
        <v>label define promfreq -999 "-999 - Don't know/Don't remember" 1 "1 - This week" 2 "2 - In the past 30 days, but not this week" 3 "3 - Last month" 4 "4 - The month before last" 5 "5 - Never"</v>
      </c>
      <c r="N151" s="22"/>
      <c r="P151" s="22"/>
      <c r="Q151" s="22"/>
    </row>
    <row r="152" spans="1:17" s="21" customFormat="1" x14ac:dyDescent="0.25">
      <c r="A152" s="32" t="s">
        <v>1404</v>
      </c>
      <c r="B152" s="24">
        <v>1</v>
      </c>
      <c r="C152" s="23" t="s">
        <v>1407</v>
      </c>
      <c r="F152"/>
      <c r="L152" s="21">
        <f t="shared" si="2"/>
        <v>6</v>
      </c>
      <c r="N152" s="22"/>
      <c r="P152" s="22"/>
      <c r="Q152" s="22"/>
    </row>
    <row r="153" spans="1:17" s="21" customFormat="1" x14ac:dyDescent="0.25">
      <c r="A153" s="32" t="s">
        <v>1404</v>
      </c>
      <c r="B153" s="24">
        <v>2</v>
      </c>
      <c r="C153" s="23" t="s">
        <v>1163</v>
      </c>
      <c r="F153"/>
      <c r="L153" s="21">
        <f t="shared" si="2"/>
        <v>6</v>
      </c>
      <c r="N153" s="22"/>
      <c r="P153" s="22"/>
      <c r="Q153" s="22"/>
    </row>
    <row r="154" spans="1:17" s="21" customFormat="1" x14ac:dyDescent="0.25">
      <c r="A154" s="32" t="s">
        <v>1404</v>
      </c>
      <c r="B154" s="24">
        <v>3</v>
      </c>
      <c r="C154" s="23" t="s">
        <v>1406</v>
      </c>
      <c r="F154"/>
      <c r="L154" s="21">
        <f t="shared" si="2"/>
        <v>6</v>
      </c>
      <c r="N154" s="22"/>
      <c r="P154" s="22"/>
      <c r="Q154" s="22"/>
    </row>
    <row r="155" spans="1:17" s="21" customFormat="1" x14ac:dyDescent="0.25">
      <c r="A155" s="32" t="s">
        <v>1404</v>
      </c>
      <c r="B155" s="24">
        <v>4</v>
      </c>
      <c r="C155" s="23" t="s">
        <v>1405</v>
      </c>
      <c r="F155"/>
      <c r="L155" s="21">
        <f t="shared" si="2"/>
        <v>6</v>
      </c>
      <c r="N155" s="22"/>
      <c r="P155" s="22"/>
      <c r="Q155" s="22"/>
    </row>
    <row r="156" spans="1:17" s="21" customFormat="1" x14ac:dyDescent="0.25">
      <c r="A156" s="32" t="s">
        <v>1404</v>
      </c>
      <c r="B156" s="24">
        <v>5</v>
      </c>
      <c r="C156" s="23" t="s">
        <v>1403</v>
      </c>
      <c r="F156"/>
      <c r="L156" s="21">
        <f t="shared" si="2"/>
        <v>6</v>
      </c>
      <c r="N156" s="22"/>
      <c r="P156" s="22"/>
      <c r="Q156" s="22"/>
    </row>
    <row r="157" spans="1:17" s="21" customFormat="1" x14ac:dyDescent="0.25">
      <c r="A157" s="32" t="s">
        <v>1398</v>
      </c>
      <c r="B157" s="24">
        <v>-999</v>
      </c>
      <c r="C157" s="23" t="s">
        <v>1159</v>
      </c>
      <c r="F157"/>
      <c r="L157" s="21">
        <f t="shared" si="2"/>
        <v>6</v>
      </c>
      <c r="M157" s="21" t="str">
        <f>"label define" &amp; " " &amp; A157 &amp; " " &amp; B157 &amp; " " &amp; $D$9 &amp;  B157 &amp; " - " &amp; C157 &amp; $D$9 &amp; " " &amp; B158 &amp; " " &amp; $D$9 &amp; B158 &amp; " - " &amp; C158 &amp; $D$9 &amp; " " &amp; B159 &amp; " " &amp; $D$9 &amp; B159 &amp; " - " &amp; C159 &amp; $D$9 &amp; " " &amp; B160 &amp; " " &amp; $D$9 &amp; B160 &amp; " - " &amp; C160 &amp; $D$9  &amp; " " &amp; B161 &amp; " " &amp; $D$9 &amp; B161 &amp; " - " &amp; C161 &amp; $D$9  &amp; " " &amp; B162 &amp; " " &amp; $D$9 &amp; B162 &amp; " - " &amp; C162 &amp; $D$9</f>
        <v>label define promgood -999 "-999 - Don't know" 1 "1 - Very good" 2 "2 - Good" 3 "3 - Average, just okay, or not bad" 4 "4 - Poor" 5 "5 - Very poor"</v>
      </c>
      <c r="N157" s="22"/>
      <c r="P157" s="22"/>
      <c r="Q157" s="22"/>
    </row>
    <row r="158" spans="1:17" s="21" customFormat="1" x14ac:dyDescent="0.25">
      <c r="A158" s="32" t="s">
        <v>1398</v>
      </c>
      <c r="B158" s="24">
        <v>1</v>
      </c>
      <c r="C158" s="23" t="s">
        <v>1402</v>
      </c>
      <c r="F158"/>
      <c r="L158" s="21">
        <f t="shared" si="2"/>
        <v>6</v>
      </c>
      <c r="N158" s="22"/>
      <c r="P158" s="22"/>
      <c r="Q158" s="22"/>
    </row>
    <row r="159" spans="1:17" s="21" customFormat="1" x14ac:dyDescent="0.25">
      <c r="A159" s="32" t="s">
        <v>1398</v>
      </c>
      <c r="B159" s="24">
        <v>2</v>
      </c>
      <c r="C159" s="23" t="s">
        <v>1401</v>
      </c>
      <c r="F159"/>
      <c r="L159" s="21">
        <f t="shared" si="2"/>
        <v>6</v>
      </c>
      <c r="N159" s="22"/>
      <c r="P159" s="22"/>
      <c r="Q159" s="22"/>
    </row>
    <row r="160" spans="1:17" s="21" customFormat="1" x14ac:dyDescent="0.25">
      <c r="A160" s="32" t="s">
        <v>1398</v>
      </c>
      <c r="B160" s="24">
        <v>3</v>
      </c>
      <c r="C160" s="23" t="s">
        <v>1400</v>
      </c>
      <c r="F160"/>
      <c r="L160" s="21">
        <f t="shared" si="2"/>
        <v>6</v>
      </c>
      <c r="N160" s="22"/>
      <c r="P160" s="22"/>
      <c r="Q160" s="22"/>
    </row>
    <row r="161" spans="1:17" s="21" customFormat="1" x14ac:dyDescent="0.25">
      <c r="A161" s="32" t="s">
        <v>1398</v>
      </c>
      <c r="B161" s="24">
        <v>4</v>
      </c>
      <c r="C161" s="23" t="s">
        <v>1399</v>
      </c>
      <c r="F161"/>
      <c r="L161" s="21">
        <f t="shared" si="2"/>
        <v>6</v>
      </c>
      <c r="N161" s="22"/>
      <c r="P161" s="22"/>
      <c r="Q161" s="22"/>
    </row>
    <row r="162" spans="1:17" s="21" customFormat="1" x14ac:dyDescent="0.25">
      <c r="A162" s="32" t="s">
        <v>1398</v>
      </c>
      <c r="B162" s="24">
        <v>5</v>
      </c>
      <c r="C162" s="23" t="s">
        <v>1397</v>
      </c>
      <c r="F162"/>
      <c r="L162" s="21">
        <f t="shared" si="2"/>
        <v>6</v>
      </c>
      <c r="N162" s="22"/>
      <c r="P162" s="22"/>
      <c r="Q162" s="22"/>
    </row>
    <row r="163" spans="1:17" s="21" customFormat="1" x14ac:dyDescent="0.25">
      <c r="A163" s="32" t="s">
        <v>1387</v>
      </c>
      <c r="B163" s="24">
        <v>-999</v>
      </c>
      <c r="C163" s="23" t="s">
        <v>1159</v>
      </c>
      <c r="F163"/>
      <c r="L163" s="21">
        <f t="shared" ref="L163:L226" si="3">COUNTIF(A$1:A$65536,A163)</f>
        <v>13</v>
      </c>
      <c r="M163" s="21" t="str">
        <f>"label define" &amp; " " &amp; A163 &amp; " " &amp; B163 &amp; " " &amp; $D$9 &amp;  B163 &amp; " - " &amp; C163 &amp; $D$9 &amp; " " &amp; B164 &amp; " " &amp; $D$9 &amp; B164 &amp; " - " &amp; C164 &amp; $D$9 &amp; " " &amp; B165 &amp; " " &amp; $D$9 &amp; B165 &amp; " - " &amp; C165 &amp; $D$9 &amp; " " &amp; B166 &amp; " " &amp; $D$9 &amp; B166 &amp; " - " &amp; C166 &amp; $D$9  &amp; " " &amp; B167 &amp; " " &amp; $D$9 &amp; B167 &amp; " - " &amp; C167 &amp; $D$9  &amp; " " &amp; B168 &amp; " " &amp; $D$9 &amp; B168 &amp; " - " &amp; C168 &amp; $D$9 &amp; " " &amp; B169 &amp; " " &amp; $D$9 &amp; B169 &amp; " - " &amp; C169 &amp; $D$9 &amp; " " &amp; B170 &amp; " " &amp; $D$9 &amp; B170 &amp; " - " &amp; C170 &amp; $D$9 &amp; " " &amp; B171 &amp; " " &amp; $D$9 &amp; B171 &amp; " - " &amp; C171 &amp; $D$9 &amp; " " &amp; B172 &amp; " " &amp; $D$9 &amp; B172 &amp; " - " &amp; C172 &amp; $D$9 &amp; " " &amp; B173 &amp; " " &amp; $D$9 &amp; B173 &amp; " - " &amp; C173 &amp; $D$9  &amp; " " &amp; B174 &amp; " " &amp; $D$9 &amp; B174 &amp; " - " &amp; C174 &amp; $D$9 &amp; " " &amp; B175 &amp; " " &amp; $D$9 &amp; B175 &amp; " - " &amp; C175 &amp; $D$9</f>
        <v>label define promorg -999 "-999 - Don't know" 1 "1 - CHW" 2 "2 - Promoter" 3 "3 - Assistant promoter (In OAF, is assistant refiller)" 4 "4 - Health facility" 5 "5 -  Chief, assistant chief, or village elder" 6 "6 - Another neighbor or relative" 7 "7 - A DSW/IPA staff member" 8 "8 - School representative" 9 "9 - Public health technician (PHT) or MoPHS Staff" 10 "10 - An NGO" 11 "11 - Another OAF Committee Member, Facilitator, or Field Officer" 12 "12 - A community member or relative who is an OAF member"</v>
      </c>
      <c r="N163" s="22"/>
      <c r="P163" s="22"/>
      <c r="Q163" s="22"/>
    </row>
    <row r="164" spans="1:17" s="21" customFormat="1" x14ac:dyDescent="0.25">
      <c r="A164" s="32" t="s">
        <v>1387</v>
      </c>
      <c r="B164" s="24">
        <v>1</v>
      </c>
      <c r="C164" s="23" t="s">
        <v>1168</v>
      </c>
      <c r="F164"/>
      <c r="L164" s="21">
        <f t="shared" si="3"/>
        <v>13</v>
      </c>
      <c r="N164" s="22"/>
      <c r="P164" s="22"/>
      <c r="Q164" s="22"/>
    </row>
    <row r="165" spans="1:17" s="21" customFormat="1" x14ac:dyDescent="0.25">
      <c r="A165" s="32" t="s">
        <v>1387</v>
      </c>
      <c r="B165" s="24">
        <v>2</v>
      </c>
      <c r="C165" s="23" t="s">
        <v>1171</v>
      </c>
      <c r="F165"/>
      <c r="L165" s="21">
        <f t="shared" si="3"/>
        <v>13</v>
      </c>
      <c r="N165" s="22"/>
      <c r="P165" s="22"/>
      <c r="Q165" s="22"/>
    </row>
    <row r="166" spans="1:17" s="21" customFormat="1" x14ac:dyDescent="0.25">
      <c r="A166" s="32" t="s">
        <v>1387</v>
      </c>
      <c r="B166" s="24">
        <v>3</v>
      </c>
      <c r="C166" s="23" t="s">
        <v>1396</v>
      </c>
      <c r="F166"/>
      <c r="L166" s="21">
        <f t="shared" si="3"/>
        <v>13</v>
      </c>
      <c r="N166" s="22"/>
      <c r="P166" s="22"/>
      <c r="Q166" s="22"/>
    </row>
    <row r="167" spans="1:17" s="21" customFormat="1" x14ac:dyDescent="0.25">
      <c r="A167" s="32" t="s">
        <v>1387</v>
      </c>
      <c r="B167" s="24">
        <v>4</v>
      </c>
      <c r="C167" s="23" t="s">
        <v>1395</v>
      </c>
      <c r="F167"/>
      <c r="L167" s="21">
        <f t="shared" si="3"/>
        <v>13</v>
      </c>
      <c r="N167" s="22"/>
      <c r="P167" s="22"/>
      <c r="Q167" s="22"/>
    </row>
    <row r="168" spans="1:17" s="21" customFormat="1" x14ac:dyDescent="0.25">
      <c r="A168" s="32" t="s">
        <v>1387</v>
      </c>
      <c r="B168" s="24">
        <v>5</v>
      </c>
      <c r="C168" s="23" t="s">
        <v>1394</v>
      </c>
      <c r="F168"/>
      <c r="L168" s="21">
        <f t="shared" si="3"/>
        <v>13</v>
      </c>
      <c r="N168" s="22"/>
      <c r="P168" s="22"/>
      <c r="Q168" s="22"/>
    </row>
    <row r="169" spans="1:17" s="21" customFormat="1" x14ac:dyDescent="0.25">
      <c r="A169" s="32" t="s">
        <v>1387</v>
      </c>
      <c r="B169" s="24">
        <v>6</v>
      </c>
      <c r="C169" s="23" t="s">
        <v>1393</v>
      </c>
      <c r="F169"/>
      <c r="L169" s="21">
        <f t="shared" si="3"/>
        <v>13</v>
      </c>
      <c r="N169" s="22"/>
      <c r="P169" s="22"/>
      <c r="Q169" s="22"/>
    </row>
    <row r="170" spans="1:17" s="21" customFormat="1" x14ac:dyDescent="0.25">
      <c r="A170" s="32" t="s">
        <v>1387</v>
      </c>
      <c r="B170" s="24">
        <v>7</v>
      </c>
      <c r="C170" s="23" t="s">
        <v>1392</v>
      </c>
      <c r="F170"/>
      <c r="L170" s="21">
        <f t="shared" si="3"/>
        <v>13</v>
      </c>
      <c r="N170" s="22"/>
      <c r="P170" s="22"/>
      <c r="Q170" s="22"/>
    </row>
    <row r="171" spans="1:17" s="21" customFormat="1" x14ac:dyDescent="0.25">
      <c r="A171" s="32" t="s">
        <v>1387</v>
      </c>
      <c r="B171" s="24">
        <v>8</v>
      </c>
      <c r="C171" s="23" t="s">
        <v>1391</v>
      </c>
      <c r="F171"/>
      <c r="L171" s="21">
        <f t="shared" si="3"/>
        <v>13</v>
      </c>
      <c r="N171" s="22"/>
      <c r="P171" s="22"/>
      <c r="Q171" s="22"/>
    </row>
    <row r="172" spans="1:17" s="21" customFormat="1" x14ac:dyDescent="0.25">
      <c r="A172" s="32" t="s">
        <v>1387</v>
      </c>
      <c r="B172" s="24">
        <v>9</v>
      </c>
      <c r="C172" s="23" t="s">
        <v>1390</v>
      </c>
      <c r="F172"/>
      <c r="L172" s="21">
        <f t="shared" si="3"/>
        <v>13</v>
      </c>
      <c r="N172" s="22"/>
      <c r="P172" s="22"/>
      <c r="Q172" s="22"/>
    </row>
    <row r="173" spans="1:17" s="21" customFormat="1" x14ac:dyDescent="0.25">
      <c r="A173" s="32" t="s">
        <v>1387</v>
      </c>
      <c r="B173" s="24">
        <v>10</v>
      </c>
      <c r="C173" s="23" t="s">
        <v>1389</v>
      </c>
      <c r="F173"/>
      <c r="L173" s="21">
        <f t="shared" si="3"/>
        <v>13</v>
      </c>
      <c r="N173" s="22"/>
      <c r="P173" s="22"/>
      <c r="Q173" s="22"/>
    </row>
    <row r="174" spans="1:17" s="21" customFormat="1" x14ac:dyDescent="0.25">
      <c r="A174" s="32" t="s">
        <v>1387</v>
      </c>
      <c r="B174" s="24">
        <v>11</v>
      </c>
      <c r="C174" s="23" t="s">
        <v>1388</v>
      </c>
      <c r="F174"/>
      <c r="L174" s="21">
        <f t="shared" si="3"/>
        <v>13</v>
      </c>
      <c r="N174" s="22"/>
      <c r="P174" s="22"/>
      <c r="Q174" s="22"/>
    </row>
    <row r="175" spans="1:17" s="21" customFormat="1" x14ac:dyDescent="0.25">
      <c r="A175" s="32" t="s">
        <v>1387</v>
      </c>
      <c r="B175" s="24">
        <v>12</v>
      </c>
      <c r="C175" s="23" t="s">
        <v>1386</v>
      </c>
      <c r="F175"/>
      <c r="L175" s="21">
        <f t="shared" si="3"/>
        <v>13</v>
      </c>
      <c r="N175" s="22"/>
      <c r="P175" s="22"/>
      <c r="Q175" s="22"/>
    </row>
    <row r="176" spans="1:17" s="21" customFormat="1" x14ac:dyDescent="0.25">
      <c r="A176" s="32" t="s">
        <v>1383</v>
      </c>
      <c r="B176" s="24">
        <v>0</v>
      </c>
      <c r="C176" s="23" t="s">
        <v>1385</v>
      </c>
      <c r="F176"/>
      <c r="L176" s="21">
        <f t="shared" si="3"/>
        <v>5</v>
      </c>
      <c r="M176" s="21" t="str">
        <f>"label define" &amp; " " &amp; A176 &amp; " " &amp; B176 &amp; " " &amp; $D$9 &amp;  B176 &amp; " - " &amp; C176 &amp; $D$9 &amp; " " &amp; B177 &amp; " " &amp; $D$9 &amp; B177 &amp; " - " &amp; C177 &amp; $D$9 &amp; " " &amp; B178 &amp; " " &amp; $D$9 &amp; B178 &amp; " - " &amp; C178 &amp; $D$9 &amp; " " &amp; B179 &amp; " " &amp; $D$9 &amp; B179 &amp; " - " &amp; C179 &amp; $D$9  &amp; " " &amp; B180 &amp; " " &amp; $D$9 &amp; B180 &amp; " - " &amp; C180 &amp; $D$9</f>
        <v>label define promoter 0 "0 - Assistant Promoter" 1 "1 - Promoter" 2 "2 - CHW" 3 "3 - OAF Committee Member" 4 "4 - OAF Field Officer"</v>
      </c>
      <c r="N176" s="22"/>
      <c r="P176" s="22"/>
      <c r="Q176" s="22"/>
    </row>
    <row r="177" spans="1:17" s="21" customFormat="1" x14ac:dyDescent="0.25">
      <c r="A177" s="32" t="s">
        <v>1383</v>
      </c>
      <c r="B177" s="24">
        <v>1</v>
      </c>
      <c r="C177" s="23" t="s">
        <v>1171</v>
      </c>
      <c r="F177"/>
      <c r="L177" s="21">
        <f t="shared" si="3"/>
        <v>5</v>
      </c>
      <c r="N177" s="22"/>
      <c r="P177" s="22"/>
      <c r="Q177" s="22"/>
    </row>
    <row r="178" spans="1:17" s="21" customFormat="1" x14ac:dyDescent="0.25">
      <c r="A178" s="32" t="s">
        <v>1383</v>
      </c>
      <c r="B178" s="24">
        <v>2</v>
      </c>
      <c r="C178" s="23" t="s">
        <v>1168</v>
      </c>
      <c r="F178"/>
      <c r="L178" s="21">
        <f t="shared" si="3"/>
        <v>5</v>
      </c>
      <c r="N178" s="22"/>
      <c r="P178" s="22"/>
      <c r="Q178" s="22"/>
    </row>
    <row r="179" spans="1:17" s="21" customFormat="1" x14ac:dyDescent="0.25">
      <c r="A179" s="32" t="s">
        <v>1383</v>
      </c>
      <c r="B179" s="24">
        <v>3</v>
      </c>
      <c r="C179" s="23" t="s">
        <v>1384</v>
      </c>
      <c r="F179"/>
      <c r="L179" s="21">
        <f t="shared" si="3"/>
        <v>5</v>
      </c>
      <c r="N179" s="22"/>
      <c r="P179" s="22"/>
      <c r="Q179" s="22"/>
    </row>
    <row r="180" spans="1:17" s="21" customFormat="1" x14ac:dyDescent="0.25">
      <c r="A180" s="32" t="s">
        <v>1383</v>
      </c>
      <c r="B180" s="24">
        <v>4</v>
      </c>
      <c r="C180" s="23" t="s">
        <v>1382</v>
      </c>
      <c r="F180"/>
      <c r="L180" s="21">
        <f t="shared" si="3"/>
        <v>5</v>
      </c>
      <c r="N180" s="22"/>
      <c r="P180" s="22"/>
      <c r="Q180" s="22"/>
    </row>
    <row r="181" spans="1:17" s="21" customFormat="1" x14ac:dyDescent="0.25">
      <c r="A181" s="32" t="s">
        <v>1377</v>
      </c>
      <c r="B181" s="24">
        <v>1</v>
      </c>
      <c r="C181" s="23" t="s">
        <v>1381</v>
      </c>
      <c r="F181"/>
      <c r="L181" s="21">
        <f t="shared" si="3"/>
        <v>7</v>
      </c>
      <c r="M181" s="21" t="str">
        <f>"label define" &amp; " " &amp; A181 &amp; " " &amp; B181 &amp; " " &amp; $D$9 &amp;  B181 &amp; " - " &amp; C181 &amp; $D$9 &amp; " " &amp; B182 &amp; " " &amp; $D$9 &amp; B182 &amp; " - " &amp; C182 &amp; $D$9 &amp; " " &amp; B183 &amp; " " &amp; $D$9 &amp; B183 &amp; " - " &amp; C183 &amp; $D$9 &amp; " " &amp; B184 &amp; " " &amp; $D$9 &amp; B184 &amp; " - " &amp; C184 &amp; $D$9  &amp; " " &amp; B185 &amp; " " &amp; $D$9 &amp; B185 &amp; " - " &amp; C185 &amp; $D$9  &amp; " " &amp; B186 &amp; " " &amp; $D$9 &amp; B186 &amp; " - " &amp; C186 &amp; $D$9 &amp; " " &amp; B187 &amp; " " &amp; $D$9 &amp; B187 &amp; " - " &amp; C187 &amp; $D$9</f>
        <v>label define promprob 1 "1 - Chlorine not dispensing properly" 2 "2 - Vandalism or improper use of dispenser" 3 "3 - Dispenser damaged or broken" 4 "4 - Children are misusing chlorine" 5 "5 - Tank cap or dispenser lid broken or stolen" 6 "6 - Stickers peeling or torn from the dispenser" 7 "7 - Padlock rusted"</v>
      </c>
      <c r="N181" s="22"/>
      <c r="P181" s="22"/>
      <c r="Q181" s="22"/>
    </row>
    <row r="182" spans="1:17" s="21" customFormat="1" x14ac:dyDescent="0.25">
      <c r="A182" s="32" t="s">
        <v>1377</v>
      </c>
      <c r="B182" s="24">
        <v>2</v>
      </c>
      <c r="C182" s="23" t="s">
        <v>1300</v>
      </c>
      <c r="F182"/>
      <c r="L182" s="21">
        <f t="shared" si="3"/>
        <v>7</v>
      </c>
      <c r="N182" s="22"/>
      <c r="P182" s="22"/>
      <c r="Q182" s="22"/>
    </row>
    <row r="183" spans="1:17" s="21" customFormat="1" x14ac:dyDescent="0.25">
      <c r="A183" s="32" t="s">
        <v>1377</v>
      </c>
      <c r="B183" s="24">
        <v>3</v>
      </c>
      <c r="C183" s="23" t="s">
        <v>1380</v>
      </c>
      <c r="F183"/>
      <c r="L183" s="21">
        <f t="shared" si="3"/>
        <v>7</v>
      </c>
      <c r="N183" s="22"/>
      <c r="P183" s="22"/>
      <c r="Q183" s="22"/>
    </row>
    <row r="184" spans="1:17" s="21" customFormat="1" x14ac:dyDescent="0.25">
      <c r="A184" s="32" t="s">
        <v>1377</v>
      </c>
      <c r="B184" s="24">
        <v>4</v>
      </c>
      <c r="C184" s="23" t="s">
        <v>1302</v>
      </c>
      <c r="F184"/>
      <c r="L184" s="21">
        <f t="shared" si="3"/>
        <v>7</v>
      </c>
      <c r="N184" s="22"/>
      <c r="P184" s="22"/>
      <c r="Q184" s="22"/>
    </row>
    <row r="185" spans="1:17" s="21" customFormat="1" x14ac:dyDescent="0.25">
      <c r="A185" s="32" t="s">
        <v>1377</v>
      </c>
      <c r="B185" s="24">
        <v>5</v>
      </c>
      <c r="C185" s="23" t="s">
        <v>1379</v>
      </c>
      <c r="F185"/>
      <c r="L185" s="21">
        <f t="shared" si="3"/>
        <v>7</v>
      </c>
      <c r="N185" s="22"/>
      <c r="P185" s="22"/>
      <c r="Q185" s="22"/>
    </row>
    <row r="186" spans="1:17" s="21" customFormat="1" x14ac:dyDescent="0.25">
      <c r="A186" s="32" t="s">
        <v>1377</v>
      </c>
      <c r="B186" s="24">
        <v>6</v>
      </c>
      <c r="C186" s="23" t="s">
        <v>1378</v>
      </c>
      <c r="F186"/>
      <c r="L186" s="21">
        <f t="shared" si="3"/>
        <v>7</v>
      </c>
      <c r="N186" s="22"/>
      <c r="P186" s="22"/>
      <c r="Q186" s="22"/>
    </row>
    <row r="187" spans="1:17" s="21" customFormat="1" x14ac:dyDescent="0.25">
      <c r="A187" s="32" t="s">
        <v>1377</v>
      </c>
      <c r="B187" s="24">
        <v>7</v>
      </c>
      <c r="C187" s="23" t="s">
        <v>1376</v>
      </c>
      <c r="F187"/>
      <c r="L187" s="21">
        <f t="shared" si="3"/>
        <v>7</v>
      </c>
      <c r="N187" s="22"/>
      <c r="P187" s="22"/>
      <c r="Q187" s="22"/>
    </row>
    <row r="188" spans="1:17" s="21" customFormat="1" x14ac:dyDescent="0.25">
      <c r="A188" s="32" t="s">
        <v>1367</v>
      </c>
      <c r="B188" s="24">
        <v>1</v>
      </c>
      <c r="C188" s="23" t="s">
        <v>1375</v>
      </c>
      <c r="F188"/>
      <c r="L188" s="21">
        <f t="shared" si="3"/>
        <v>10</v>
      </c>
      <c r="M188" s="21" t="str">
        <f>"label define" &amp; " " &amp; A188 &amp; " " &amp; B188 &amp; " " &amp; $D$9 &amp;  B188 &amp; " - " &amp; C188 &amp; $D$9 &amp; " " &amp; B189 &amp; " " &amp; $D$9 &amp; B189 &amp; " - " &amp; C189 &amp; $D$9 &amp; " " &amp; B190 &amp; " " &amp; $D$9 &amp; B190 &amp; " - " &amp; C190 &amp; $D$9 &amp; " " &amp; B191 &amp; " " &amp; $D$9 &amp; B191 &amp; " - " &amp; C191 &amp; $D$9  &amp; " " &amp; B192 &amp; " " &amp; $D$9 &amp; B192 &amp; " - " &amp; C192 &amp; $D$9  &amp; " " &amp; B193 &amp; " " &amp; $D$9 &amp; B193 &amp; " - " &amp; C193 &amp; $D$9 &amp; " " &amp; B194 &amp; " " &amp; $D$9 &amp; B194 &amp; " - " &amp; C194 &amp; $D$9 &amp; " " &amp; B195 &amp; " " &amp; $D$9 &amp; B195 &amp; " - " &amp; C195 &amp; $D$9 &amp; " " &amp; B196 &amp; " " &amp; $D$9 &amp; B196 &amp; " - " &amp; C196 &amp; $D$9 &amp; " " &amp; B197 &amp; " " &amp; $D$9 &amp; B197 &amp; " - " &amp; C197 &amp; $D$9</f>
        <v>label define promreception 1 "1 - People have threatened the dispenser or me" 2 "2 - Community members have spread rumors about the dispenser" 3 "3 - Community members do not trust the dispenser" 4 "4 - People say that chlorine gives them a stomachache" 5 "5 - People do not like the taste or smell of chlorine" 6 "6 - People drain or steal chlorine to take it to their home to use" 7 "7 - People vandalizing the dispenser or stealing the cap or lid" 8 "8 - Landowner preventing access to the dispenser" 9 "9 - Children are misusing chlorine" 10 "10 - Community members are misusing chlorine"</v>
      </c>
      <c r="N188" s="22"/>
      <c r="P188" s="22"/>
      <c r="Q188" s="22"/>
    </row>
    <row r="189" spans="1:17" s="21" customFormat="1" x14ac:dyDescent="0.25">
      <c r="A189" s="32" t="s">
        <v>1367</v>
      </c>
      <c r="B189" s="24">
        <v>2</v>
      </c>
      <c r="C189" s="23" t="s">
        <v>1374</v>
      </c>
      <c r="F189"/>
      <c r="L189" s="21">
        <f t="shared" si="3"/>
        <v>10</v>
      </c>
      <c r="N189" s="22"/>
      <c r="P189" s="22"/>
      <c r="Q189" s="22"/>
    </row>
    <row r="190" spans="1:17" s="21" customFormat="1" x14ac:dyDescent="0.25">
      <c r="A190" s="32" t="s">
        <v>1367</v>
      </c>
      <c r="B190" s="24">
        <v>3</v>
      </c>
      <c r="C190" s="23" t="s">
        <v>1373</v>
      </c>
      <c r="F190"/>
      <c r="L190" s="21">
        <f t="shared" si="3"/>
        <v>10</v>
      </c>
      <c r="N190" s="22"/>
      <c r="P190" s="22"/>
      <c r="Q190" s="22"/>
    </row>
    <row r="191" spans="1:17" s="21" customFormat="1" x14ac:dyDescent="0.25">
      <c r="A191" s="32" t="s">
        <v>1367</v>
      </c>
      <c r="B191" s="24">
        <v>4</v>
      </c>
      <c r="C191" s="23" t="s">
        <v>1372</v>
      </c>
      <c r="F191"/>
      <c r="L191" s="21">
        <f t="shared" si="3"/>
        <v>10</v>
      </c>
      <c r="N191" s="22"/>
      <c r="P191" s="22"/>
      <c r="Q191" s="22"/>
    </row>
    <row r="192" spans="1:17" s="21" customFormat="1" x14ac:dyDescent="0.25">
      <c r="A192" s="32" t="s">
        <v>1367</v>
      </c>
      <c r="B192" s="24">
        <v>5</v>
      </c>
      <c r="C192" s="23" t="s">
        <v>1371</v>
      </c>
      <c r="F192"/>
      <c r="L192" s="21">
        <f t="shared" si="3"/>
        <v>10</v>
      </c>
      <c r="N192" s="22"/>
      <c r="P192" s="22"/>
      <c r="Q192" s="22"/>
    </row>
    <row r="193" spans="1:17" s="21" customFormat="1" x14ac:dyDescent="0.25">
      <c r="A193" s="32" t="s">
        <v>1367</v>
      </c>
      <c r="B193" s="24">
        <v>6</v>
      </c>
      <c r="C193" s="23" t="s">
        <v>1370</v>
      </c>
      <c r="F193"/>
      <c r="L193" s="21">
        <f t="shared" si="3"/>
        <v>10</v>
      </c>
      <c r="N193" s="22"/>
      <c r="P193" s="22"/>
      <c r="Q193" s="22"/>
    </row>
    <row r="194" spans="1:17" s="21" customFormat="1" x14ac:dyDescent="0.25">
      <c r="A194" s="32" t="s">
        <v>1367</v>
      </c>
      <c r="B194" s="24">
        <v>7</v>
      </c>
      <c r="C194" s="23" t="s">
        <v>1369</v>
      </c>
      <c r="F194"/>
      <c r="L194" s="21">
        <f t="shared" si="3"/>
        <v>10</v>
      </c>
      <c r="N194" s="22"/>
      <c r="P194" s="22"/>
      <c r="Q194" s="22"/>
    </row>
    <row r="195" spans="1:17" s="21" customFormat="1" x14ac:dyDescent="0.25">
      <c r="A195" s="32" t="s">
        <v>1367</v>
      </c>
      <c r="B195" s="24">
        <v>8</v>
      </c>
      <c r="C195" s="23" t="s">
        <v>1368</v>
      </c>
      <c r="F195"/>
      <c r="L195" s="21">
        <f t="shared" si="3"/>
        <v>10</v>
      </c>
      <c r="N195" s="22"/>
      <c r="P195" s="22"/>
      <c r="Q195" s="22"/>
    </row>
    <row r="196" spans="1:17" s="21" customFormat="1" x14ac:dyDescent="0.25">
      <c r="A196" s="32" t="s">
        <v>1367</v>
      </c>
      <c r="B196" s="24">
        <v>9</v>
      </c>
      <c r="C196" s="23" t="s">
        <v>1302</v>
      </c>
      <c r="F196"/>
      <c r="L196" s="21">
        <f t="shared" si="3"/>
        <v>10</v>
      </c>
      <c r="N196" s="22"/>
      <c r="P196" s="22"/>
      <c r="Q196" s="22"/>
    </row>
    <row r="197" spans="1:17" s="21" customFormat="1" x14ac:dyDescent="0.25">
      <c r="A197" s="32" t="s">
        <v>1367</v>
      </c>
      <c r="B197" s="24">
        <v>10</v>
      </c>
      <c r="C197" s="23" t="s">
        <v>1366</v>
      </c>
      <c r="F197"/>
      <c r="L197" s="21">
        <f t="shared" si="3"/>
        <v>10</v>
      </c>
      <c r="N197" s="22"/>
      <c r="P197" s="22"/>
      <c r="Q197" s="22"/>
    </row>
    <row r="198" spans="1:17" s="21" customFormat="1" x14ac:dyDescent="0.25">
      <c r="A198" s="32" t="s">
        <v>1361</v>
      </c>
      <c r="B198" s="24">
        <v>1</v>
      </c>
      <c r="C198" s="23" t="s">
        <v>1365</v>
      </c>
      <c r="F198"/>
      <c r="L198" s="21">
        <f t="shared" si="3"/>
        <v>5</v>
      </c>
      <c r="M198" s="21" t="str">
        <f>"label define" &amp; " " &amp; A198 &amp; " " &amp; B198 &amp; " " &amp; $D$9 &amp;  B198 &amp; " - " &amp; C198 &amp; $D$9 &amp; " " &amp; B199 &amp; " " &amp; $D$9 &amp; B199 &amp; " - " &amp; C199 &amp; $D$9 &amp; " " &amp; B200 &amp; " " &amp; $D$9 &amp; B200 &amp; " - " &amp; C200 &amp; $D$9 &amp; " " &amp; B201 &amp; " " &amp; $D$9 &amp; B201 &amp; " - " &amp; C201 &amp; $D$9  &amp; " " &amp; B202 &amp; " " &amp; $D$9 &amp; B202 &amp; " - " &amp; C202 &amp; $D$9</f>
        <v>label define promresolution 1 "1 - Resolve these issues myself and talk with community members" 2 "2 - Ignore the issues" 3 "3 - Tell the dispenser committee to resolve the issues" 4 "4 - Call DSW/IPA to have them sort out the issues" 5 "5 - Call OAF to have them sort out the issues"</v>
      </c>
      <c r="N198" s="22"/>
      <c r="P198" s="22"/>
      <c r="Q198" s="22"/>
    </row>
    <row r="199" spans="1:17" s="21" customFormat="1" x14ac:dyDescent="0.25">
      <c r="A199" s="32" t="s">
        <v>1361</v>
      </c>
      <c r="B199" s="24">
        <v>2</v>
      </c>
      <c r="C199" s="23" t="s">
        <v>1364</v>
      </c>
      <c r="F199"/>
      <c r="L199" s="21">
        <f t="shared" si="3"/>
        <v>5</v>
      </c>
      <c r="N199" s="22"/>
      <c r="P199" s="22"/>
      <c r="Q199" s="22"/>
    </row>
    <row r="200" spans="1:17" s="21" customFormat="1" x14ac:dyDescent="0.25">
      <c r="A200" s="32" t="s">
        <v>1361</v>
      </c>
      <c r="B200" s="24">
        <v>3</v>
      </c>
      <c r="C200" s="23" t="s">
        <v>1363</v>
      </c>
      <c r="F200"/>
      <c r="L200" s="21">
        <f t="shared" si="3"/>
        <v>5</v>
      </c>
      <c r="N200" s="22"/>
      <c r="P200" s="22"/>
      <c r="Q200" s="22"/>
    </row>
    <row r="201" spans="1:17" s="21" customFormat="1" x14ac:dyDescent="0.25">
      <c r="A201" s="32" t="s">
        <v>1361</v>
      </c>
      <c r="B201" s="24">
        <v>4</v>
      </c>
      <c r="C201" s="23" t="s">
        <v>1362</v>
      </c>
      <c r="F201"/>
      <c r="L201" s="21">
        <f t="shared" si="3"/>
        <v>5</v>
      </c>
      <c r="N201" s="22"/>
      <c r="P201" s="22"/>
      <c r="Q201" s="22"/>
    </row>
    <row r="202" spans="1:17" s="21" customFormat="1" x14ac:dyDescent="0.25">
      <c r="A202" s="32" t="s">
        <v>1361</v>
      </c>
      <c r="B202" s="24">
        <v>5</v>
      </c>
      <c r="C202" s="23" t="s">
        <v>1360</v>
      </c>
      <c r="F202"/>
      <c r="L202" s="21">
        <f t="shared" si="3"/>
        <v>5</v>
      </c>
      <c r="N202" s="22"/>
      <c r="P202" s="22"/>
      <c r="Q202" s="22"/>
    </row>
    <row r="203" spans="1:17" s="21" customFormat="1" x14ac:dyDescent="0.25">
      <c r="A203" s="32" t="s">
        <v>1355</v>
      </c>
      <c r="B203" s="24">
        <v>1</v>
      </c>
      <c r="C203" s="23" t="s">
        <v>1359</v>
      </c>
      <c r="F203"/>
      <c r="L203" s="21">
        <f t="shared" si="3"/>
        <v>5</v>
      </c>
      <c r="M203" s="21" t="str">
        <f>"label define" &amp; " " &amp; A203 &amp; " " &amp; B203 &amp; " " &amp; $D$9 &amp;  B203 &amp; " - " &amp; C203 &amp; $D$9 &amp; " " &amp; B204 &amp; " " &amp; $D$9 &amp; B204 &amp; " - " &amp; C204 &amp; $D$9 &amp; " " &amp; B205 &amp; " " &amp; $D$9 &amp; B205 &amp; " - " &amp; C205 &amp; $D$9 &amp; " " &amp; B206 &amp; " " &amp; $D$9 &amp; B206 &amp; " - " &amp; C206 &amp; $D$9  &amp; " " &amp; B207 &amp; " " &amp; $D$9 &amp; B207 &amp; " - " &amp; C207 &amp; $D$9</f>
        <v>label define promrumor 1 "1 - Chlorine makes women infertile or causes birth defects" 2 "2 - The chlorine dispenser doesn't have chlorine in it or does not make water safe to drink" 3 "3 - Certain religions should not use chlorine" 4 "4 - The chlorine supply will be finished soon" 5 "5 - Chlorine causes people to be sick or have stomachaches"</v>
      </c>
      <c r="N203" s="22"/>
      <c r="P203" s="22"/>
      <c r="Q203" s="22"/>
    </row>
    <row r="204" spans="1:17" s="21" customFormat="1" x14ac:dyDescent="0.25">
      <c r="A204" s="32" t="s">
        <v>1355</v>
      </c>
      <c r="B204" s="24">
        <v>2</v>
      </c>
      <c r="C204" s="23" t="s">
        <v>1358</v>
      </c>
      <c r="F204"/>
      <c r="L204" s="21">
        <f t="shared" si="3"/>
        <v>5</v>
      </c>
      <c r="N204" s="22"/>
      <c r="P204" s="22"/>
      <c r="Q204" s="22"/>
    </row>
    <row r="205" spans="1:17" s="21" customFormat="1" x14ac:dyDescent="0.25">
      <c r="A205" s="32" t="s">
        <v>1355</v>
      </c>
      <c r="B205" s="24">
        <v>3</v>
      </c>
      <c r="C205" s="23" t="s">
        <v>1357</v>
      </c>
      <c r="F205"/>
      <c r="L205" s="21">
        <f t="shared" si="3"/>
        <v>5</v>
      </c>
      <c r="N205" s="22"/>
      <c r="P205" s="22"/>
      <c r="Q205" s="22"/>
    </row>
    <row r="206" spans="1:17" s="21" customFormat="1" x14ac:dyDescent="0.25">
      <c r="A206" s="32" t="s">
        <v>1355</v>
      </c>
      <c r="B206" s="24">
        <v>4</v>
      </c>
      <c r="C206" s="23" t="s">
        <v>1356</v>
      </c>
      <c r="F206"/>
      <c r="L206" s="21">
        <f t="shared" si="3"/>
        <v>5</v>
      </c>
      <c r="N206" s="22"/>
      <c r="P206" s="22"/>
      <c r="Q206" s="22"/>
    </row>
    <row r="207" spans="1:17" s="21" customFormat="1" x14ac:dyDescent="0.25">
      <c r="A207" s="32" t="s">
        <v>1355</v>
      </c>
      <c r="B207" s="24">
        <v>5</v>
      </c>
      <c r="C207" s="23" t="s">
        <v>1354</v>
      </c>
      <c r="F207"/>
      <c r="L207" s="21">
        <f t="shared" si="3"/>
        <v>5</v>
      </c>
      <c r="N207" s="22"/>
      <c r="P207" s="22"/>
      <c r="Q207" s="22"/>
    </row>
    <row r="208" spans="1:17" s="21" customFormat="1" x14ac:dyDescent="0.25">
      <c r="A208" s="32" t="s">
        <v>1352</v>
      </c>
      <c r="B208" s="24">
        <v>-999</v>
      </c>
      <c r="C208" s="23" t="s">
        <v>1159</v>
      </c>
      <c r="F208"/>
      <c r="L208" s="21">
        <f t="shared" si="3"/>
        <v>6</v>
      </c>
      <c r="M208" s="21" t="str">
        <f>"label define" &amp; " " &amp; A208 &amp; " " &amp; B208 &amp; " " &amp; $D$9 &amp;  B208 &amp; " - " &amp; C208 &amp; $D$9 &amp; " " &amp; B209 &amp; " " &amp; $D$9 &amp; B209 &amp; " - " &amp; C209 &amp; $D$9 &amp; " " &amp; B210 &amp; " " &amp; $D$9 &amp; B210 &amp; " - " &amp; C210 &amp; $D$9 &amp; " " &amp; B211 &amp; " " &amp; $D$9 &amp; B211 &amp; " - " &amp; C211 &amp; $D$9  &amp; " " &amp; B212 &amp; " " &amp; $D$9 &amp; B212 &amp; " - " &amp; C212 &amp; $D$9  &amp; " " &amp; B213 &amp; " " &amp; $D$9 &amp; B213 &amp; " - " &amp; C213 &amp; $D$9</f>
        <v>label define promseen -999 "-999 - Don't know" 1 "1 - Not in the past 30 days" 2 "2 - Monthly" 3 "3 - Weekly" 4 "4 - Daily or almost daily" 5 "5 - Never ever - I've never seen or talked with this person"</v>
      </c>
      <c r="N208" s="22"/>
      <c r="P208" s="22"/>
      <c r="Q208" s="22"/>
    </row>
    <row r="209" spans="1:17" s="21" customFormat="1" x14ac:dyDescent="0.25">
      <c r="A209" s="32" t="s">
        <v>1352</v>
      </c>
      <c r="B209" s="24">
        <v>1</v>
      </c>
      <c r="C209" s="23" t="s">
        <v>1353</v>
      </c>
      <c r="F209"/>
      <c r="L209" s="21">
        <f t="shared" si="3"/>
        <v>6</v>
      </c>
      <c r="N209" s="22"/>
      <c r="P209" s="22"/>
      <c r="Q209" s="22"/>
    </row>
    <row r="210" spans="1:17" s="21" customFormat="1" x14ac:dyDescent="0.25">
      <c r="A210" s="32" t="s">
        <v>1352</v>
      </c>
      <c r="B210" s="24">
        <v>2</v>
      </c>
      <c r="C210" s="23" t="s">
        <v>1349</v>
      </c>
      <c r="F210"/>
      <c r="L210" s="21">
        <f t="shared" si="3"/>
        <v>6</v>
      </c>
      <c r="N210" s="22"/>
      <c r="P210" s="22"/>
      <c r="Q210" s="22"/>
    </row>
    <row r="211" spans="1:17" s="21" customFormat="1" x14ac:dyDescent="0.25">
      <c r="A211" s="32" t="s">
        <v>1352</v>
      </c>
      <c r="B211" s="24">
        <v>3</v>
      </c>
      <c r="C211" s="23" t="s">
        <v>1348</v>
      </c>
      <c r="F211"/>
      <c r="L211" s="21">
        <f t="shared" si="3"/>
        <v>6</v>
      </c>
      <c r="N211" s="22"/>
      <c r="P211" s="22"/>
      <c r="Q211" s="22"/>
    </row>
    <row r="212" spans="1:17" s="21" customFormat="1" x14ac:dyDescent="0.25">
      <c r="A212" s="32" t="s">
        <v>1352</v>
      </c>
      <c r="B212" s="24">
        <v>4</v>
      </c>
      <c r="C212" s="23" t="s">
        <v>1347</v>
      </c>
      <c r="F212"/>
      <c r="L212" s="21">
        <f t="shared" si="3"/>
        <v>6</v>
      </c>
      <c r="N212" s="22"/>
      <c r="P212" s="22"/>
      <c r="Q212" s="22"/>
    </row>
    <row r="213" spans="1:17" s="21" customFormat="1" x14ac:dyDescent="0.25">
      <c r="A213" s="32" t="s">
        <v>1352</v>
      </c>
      <c r="B213" s="24">
        <v>5</v>
      </c>
      <c r="C213" s="23" t="s">
        <v>1351</v>
      </c>
      <c r="F213"/>
      <c r="L213" s="21">
        <f t="shared" si="3"/>
        <v>6</v>
      </c>
      <c r="N213" s="22"/>
      <c r="P213" s="22"/>
      <c r="Q213" s="22"/>
    </row>
    <row r="214" spans="1:17" s="21" customFormat="1" x14ac:dyDescent="0.25">
      <c r="A214" s="32" t="s">
        <v>1346</v>
      </c>
      <c r="B214" s="24">
        <v>-999</v>
      </c>
      <c r="C214" s="23" t="s">
        <v>1159</v>
      </c>
      <c r="F214"/>
      <c r="L214" s="21">
        <f t="shared" si="3"/>
        <v>6</v>
      </c>
      <c r="M214" s="21" t="str">
        <f>"label define" &amp; " " &amp; A214 &amp; " " &amp; B214 &amp; " " &amp; $D$9 &amp;  B214 &amp; " - " &amp; C214 &amp; $D$9 &amp; " " &amp; B215 &amp; " " &amp; $D$9 &amp; B215 &amp; " - " &amp; C215 &amp; $D$9 &amp; " " &amp; B216 &amp; " " &amp; $D$9 &amp; B216 &amp; " - " &amp; C216 &amp; $D$9 &amp; " " &amp; B217 &amp; " " &amp; $D$9 &amp; B217 &amp; " - " &amp; C217 &amp; $D$9  &amp; " " &amp; B218 &amp; " " &amp; $D$9 &amp; B218 &amp; " - " &amp; C218 &amp; $D$9  &amp; " " &amp; B219 &amp; " " &amp; $D$9 &amp; B219 &amp; " - " &amp; C219 &amp; $D$9</f>
        <v>label define promtalked -999 "-999 - Don't know" 1 "1 - He/she hasn't told me about the dispenser in the past 30 days" 2 "2 - Monthly" 3 "3 - Weekly" 4 "4 - Daily or almost daily" 5 "5 - He/she has never ever told me about the dispenser"</v>
      </c>
      <c r="N214" s="22"/>
      <c r="P214" s="22"/>
      <c r="Q214" s="22"/>
    </row>
    <row r="215" spans="1:17" s="21" customFormat="1" x14ac:dyDescent="0.25">
      <c r="A215" s="32" t="s">
        <v>1346</v>
      </c>
      <c r="B215" s="24">
        <v>1</v>
      </c>
      <c r="C215" s="23" t="s">
        <v>1350</v>
      </c>
      <c r="F215"/>
      <c r="L215" s="21">
        <f t="shared" si="3"/>
        <v>6</v>
      </c>
      <c r="N215" s="22"/>
      <c r="P215" s="22"/>
      <c r="Q215" s="22"/>
    </row>
    <row r="216" spans="1:17" s="21" customFormat="1" x14ac:dyDescent="0.25">
      <c r="A216" s="32" t="s">
        <v>1346</v>
      </c>
      <c r="B216" s="24">
        <v>2</v>
      </c>
      <c r="C216" s="23" t="s">
        <v>1349</v>
      </c>
      <c r="F216"/>
      <c r="L216" s="21">
        <f t="shared" si="3"/>
        <v>6</v>
      </c>
      <c r="N216" s="22"/>
      <c r="P216" s="22"/>
      <c r="Q216" s="22"/>
    </row>
    <row r="217" spans="1:17" s="21" customFormat="1" x14ac:dyDescent="0.25">
      <c r="A217" s="32" t="s">
        <v>1346</v>
      </c>
      <c r="B217" s="24">
        <v>3</v>
      </c>
      <c r="C217" s="23" t="s">
        <v>1348</v>
      </c>
      <c r="F217"/>
      <c r="L217" s="21">
        <f t="shared" si="3"/>
        <v>6</v>
      </c>
      <c r="N217" s="22"/>
      <c r="P217" s="22"/>
      <c r="Q217" s="22"/>
    </row>
    <row r="218" spans="1:17" s="21" customFormat="1" x14ac:dyDescent="0.25">
      <c r="A218" s="32" t="s">
        <v>1346</v>
      </c>
      <c r="B218" s="24">
        <v>4</v>
      </c>
      <c r="C218" s="23" t="s">
        <v>1347</v>
      </c>
      <c r="F218"/>
      <c r="L218" s="21">
        <f t="shared" si="3"/>
        <v>6</v>
      </c>
      <c r="N218" s="22"/>
      <c r="P218" s="22"/>
      <c r="Q218" s="22"/>
    </row>
    <row r="219" spans="1:17" s="21" customFormat="1" x14ac:dyDescent="0.25">
      <c r="A219" s="32" t="s">
        <v>1346</v>
      </c>
      <c r="B219" s="24">
        <v>5</v>
      </c>
      <c r="C219" s="23" t="s">
        <v>1345</v>
      </c>
      <c r="F219"/>
      <c r="L219" s="21">
        <f t="shared" si="3"/>
        <v>6</v>
      </c>
      <c r="N219" s="22"/>
      <c r="P219" s="22"/>
      <c r="Q219" s="22"/>
    </row>
    <row r="220" spans="1:17" s="21" customFormat="1" x14ac:dyDescent="0.25">
      <c r="A220" s="32" t="s">
        <v>1339</v>
      </c>
      <c r="B220" s="24">
        <v>-999</v>
      </c>
      <c r="C220" s="23" t="s">
        <v>1159</v>
      </c>
      <c r="F220"/>
      <c r="L220" s="21">
        <f t="shared" si="3"/>
        <v>7</v>
      </c>
      <c r="M220" s="21" t="str">
        <f>"label define" &amp; " " &amp; A220 &amp; " " &amp; B220 &amp; " " &amp; $D$9 &amp;  B220 &amp; " - " &amp; C220 &amp; $D$9 &amp; " " &amp; B221 &amp; " " &amp; $D$9 &amp; B221 &amp; " - " &amp; C221 &amp; $D$9 &amp; " " &amp; B222 &amp; " " &amp; $D$9 &amp; B222 &amp; " - " &amp; C222 &amp; $D$9 &amp; " " &amp; B223 &amp; " " &amp; $D$9 &amp; B223 &amp; " - " &amp; C223 &amp; $D$9  &amp; " " &amp; B224 &amp; " " &amp; $D$9 &amp; B224 &amp; " - " &amp; C224 &amp; $D$9  &amp; " " &amp; B225 &amp; " " &amp; $D$9 &amp; B225 &amp; " - " &amp; C225 &amp; $D$9 &amp; " " &amp; B226 &amp; " " &amp; $D$9 &amp; B226 &amp; " - " &amp; C226 &amp; $D$9</f>
        <v>label define promwhybad -999 "-999 - Don't know" 1 "1 - Never teaches me how to use the dispenser" 2 "2 - Never available" 3 "3 - Not knowledgeable about chlorine" 4 "4 - Does not communicate very well" 5 "5 - I found the dispenser empty many times" 6 "6 - The water source and the dispenser are dirty"</v>
      </c>
      <c r="N220" s="22"/>
      <c r="P220" s="22"/>
      <c r="Q220" s="22"/>
    </row>
    <row r="221" spans="1:17" s="21" customFormat="1" x14ac:dyDescent="0.25">
      <c r="A221" s="32" t="s">
        <v>1339</v>
      </c>
      <c r="B221" s="24">
        <v>1</v>
      </c>
      <c r="C221" s="23" t="s">
        <v>1344</v>
      </c>
      <c r="F221"/>
      <c r="L221" s="21">
        <f t="shared" si="3"/>
        <v>7</v>
      </c>
      <c r="N221" s="22"/>
      <c r="P221" s="22"/>
      <c r="Q221" s="22"/>
    </row>
    <row r="222" spans="1:17" s="21" customFormat="1" x14ac:dyDescent="0.25">
      <c r="A222" s="32" t="s">
        <v>1339</v>
      </c>
      <c r="B222" s="24">
        <v>2</v>
      </c>
      <c r="C222" s="23" t="s">
        <v>1343</v>
      </c>
      <c r="F222"/>
      <c r="L222" s="21">
        <f t="shared" si="3"/>
        <v>7</v>
      </c>
      <c r="N222" s="22"/>
      <c r="P222" s="22"/>
      <c r="Q222" s="22"/>
    </row>
    <row r="223" spans="1:17" s="21" customFormat="1" x14ac:dyDescent="0.25">
      <c r="A223" s="32" t="s">
        <v>1339</v>
      </c>
      <c r="B223" s="24">
        <v>3</v>
      </c>
      <c r="C223" s="23" t="s">
        <v>1342</v>
      </c>
      <c r="F223"/>
      <c r="L223" s="21">
        <f t="shared" si="3"/>
        <v>7</v>
      </c>
      <c r="N223" s="22"/>
      <c r="P223" s="22"/>
      <c r="Q223" s="22"/>
    </row>
    <row r="224" spans="1:17" s="21" customFormat="1" x14ac:dyDescent="0.25">
      <c r="A224" s="32" t="s">
        <v>1339</v>
      </c>
      <c r="B224" s="24">
        <v>4</v>
      </c>
      <c r="C224" s="23" t="s">
        <v>1341</v>
      </c>
      <c r="F224"/>
      <c r="L224" s="21">
        <f t="shared" si="3"/>
        <v>7</v>
      </c>
      <c r="N224" s="22"/>
      <c r="P224" s="22"/>
      <c r="Q224" s="22"/>
    </row>
    <row r="225" spans="1:17" s="21" customFormat="1" x14ac:dyDescent="0.25">
      <c r="A225" s="32" t="s">
        <v>1339</v>
      </c>
      <c r="B225" s="24">
        <v>5</v>
      </c>
      <c r="C225" s="23" t="s">
        <v>1340</v>
      </c>
      <c r="F225"/>
      <c r="L225" s="21">
        <f t="shared" si="3"/>
        <v>7</v>
      </c>
      <c r="N225" s="22"/>
      <c r="P225" s="22"/>
      <c r="Q225" s="22"/>
    </row>
    <row r="226" spans="1:17" s="21" customFormat="1" x14ac:dyDescent="0.25">
      <c r="A226" s="32" t="s">
        <v>1339</v>
      </c>
      <c r="B226" s="24">
        <v>6</v>
      </c>
      <c r="C226" s="23" t="s">
        <v>1338</v>
      </c>
      <c r="F226"/>
      <c r="L226" s="21">
        <f t="shared" si="3"/>
        <v>7</v>
      </c>
      <c r="N226" s="22"/>
      <c r="P226" s="22"/>
      <c r="Q226" s="22"/>
    </row>
    <row r="227" spans="1:17" s="21" customFormat="1" x14ac:dyDescent="0.25">
      <c r="A227" s="32" t="s">
        <v>1332</v>
      </c>
      <c r="B227" s="24">
        <v>-999</v>
      </c>
      <c r="C227" s="23" t="s">
        <v>1159</v>
      </c>
      <c r="F227"/>
      <c r="L227" s="21">
        <f t="shared" ref="L227:L290" si="4">COUNTIF(A$1:A$65536,A227)</f>
        <v>7</v>
      </c>
      <c r="M227" s="21" t="str">
        <f>"label define" &amp; " " &amp; A227 &amp; " " &amp; B227 &amp; " " &amp; $D$9 &amp;  B227 &amp; " - " &amp; C227 &amp; $D$9 &amp; " " &amp; B228 &amp; " " &amp; $D$9 &amp; B228 &amp; " - " &amp; C228 &amp; $D$9 &amp; " " &amp; B229 &amp; " " &amp; $D$9 &amp; B229 &amp; " - " &amp; C229 &amp; $D$9 &amp; " " &amp; B230 &amp; " " &amp; $D$9 &amp; B230 &amp; " - " &amp; C230 &amp; $D$9  &amp; " " &amp; B231 &amp; " " &amp; $D$9 &amp; B231 &amp; " - " &amp; C231 &amp; $D$9  &amp; " " &amp; B232 &amp; " " &amp; $D$9 &amp; B232 &amp; " - " &amp; C232 &amp; $D$9 &amp; " " &amp; B233 &amp; " " &amp; $D$9 &amp; B233 &amp; " - " &amp; C233 &amp; $D$9</f>
        <v>label define promwhygood -999 "-999 - Don't know" 1 "1 - Teaches/encourages me to use the dispenser" 2 "2 - Is available when I have questions" 3 "3 - Knows very much about chlorine" 4 "4 - Communicates very well" 5 "5 - Does a good job of refilling the dispenser" 6 "6 - Ensures that the water source is clean"</v>
      </c>
      <c r="N227" s="22"/>
      <c r="P227" s="22"/>
      <c r="Q227" s="22"/>
    </row>
    <row r="228" spans="1:17" s="21" customFormat="1" x14ac:dyDescent="0.25">
      <c r="A228" s="32" t="s">
        <v>1332</v>
      </c>
      <c r="B228" s="24">
        <v>1</v>
      </c>
      <c r="C228" s="23" t="s">
        <v>1337</v>
      </c>
      <c r="F228"/>
      <c r="L228" s="21">
        <f t="shared" si="4"/>
        <v>7</v>
      </c>
      <c r="N228" s="22"/>
      <c r="P228" s="22"/>
      <c r="Q228" s="22"/>
    </row>
    <row r="229" spans="1:17" s="21" customFormat="1" x14ac:dyDescent="0.25">
      <c r="A229" s="32" t="s">
        <v>1332</v>
      </c>
      <c r="B229" s="24">
        <v>2</v>
      </c>
      <c r="C229" s="23" t="s">
        <v>1336</v>
      </c>
      <c r="F229"/>
      <c r="L229" s="21">
        <f t="shared" si="4"/>
        <v>7</v>
      </c>
      <c r="N229" s="22"/>
      <c r="P229" s="22"/>
      <c r="Q229" s="22"/>
    </row>
    <row r="230" spans="1:17" s="21" customFormat="1" x14ac:dyDescent="0.25">
      <c r="A230" s="32" t="s">
        <v>1332</v>
      </c>
      <c r="B230" s="24">
        <v>3</v>
      </c>
      <c r="C230" s="23" t="s">
        <v>1335</v>
      </c>
      <c r="F230"/>
      <c r="L230" s="21">
        <f t="shared" si="4"/>
        <v>7</v>
      </c>
      <c r="N230" s="22"/>
      <c r="P230" s="22"/>
      <c r="Q230" s="22"/>
    </row>
    <row r="231" spans="1:17" s="21" customFormat="1" x14ac:dyDescent="0.25">
      <c r="A231" s="32" t="s">
        <v>1332</v>
      </c>
      <c r="B231" s="24">
        <v>4</v>
      </c>
      <c r="C231" s="23" t="s">
        <v>1334</v>
      </c>
      <c r="F231"/>
      <c r="L231" s="21">
        <f t="shared" si="4"/>
        <v>7</v>
      </c>
      <c r="N231" s="22"/>
      <c r="P231" s="22"/>
      <c r="Q231" s="22"/>
    </row>
    <row r="232" spans="1:17" s="21" customFormat="1" x14ac:dyDescent="0.25">
      <c r="A232" s="32" t="s">
        <v>1332</v>
      </c>
      <c r="B232" s="24">
        <v>5</v>
      </c>
      <c r="C232" s="23" t="s">
        <v>1333</v>
      </c>
      <c r="F232"/>
      <c r="L232" s="21">
        <f t="shared" si="4"/>
        <v>7</v>
      </c>
      <c r="N232" s="22"/>
      <c r="P232" s="22"/>
      <c r="Q232" s="22"/>
    </row>
    <row r="233" spans="1:17" s="21" customFormat="1" x14ac:dyDescent="0.25">
      <c r="A233" s="32" t="s">
        <v>1332</v>
      </c>
      <c r="B233" s="24">
        <v>6</v>
      </c>
      <c r="C233" s="23" t="s">
        <v>1331</v>
      </c>
      <c r="F233"/>
      <c r="L233" s="21">
        <f t="shared" si="4"/>
        <v>7</v>
      </c>
      <c r="N233" s="22"/>
      <c r="P233" s="22"/>
      <c r="Q233" s="22"/>
    </row>
    <row r="234" spans="1:17" s="21" customFormat="1" x14ac:dyDescent="0.25">
      <c r="A234" s="32" t="s">
        <v>1325</v>
      </c>
      <c r="B234" s="24">
        <v>-999</v>
      </c>
      <c r="C234" s="23" t="s">
        <v>1159</v>
      </c>
      <c r="F234"/>
      <c r="L234" s="21">
        <f t="shared" si="4"/>
        <v>7</v>
      </c>
      <c r="M234" s="21" t="str">
        <f>"label define" &amp; " " &amp; A234 &amp; " " &amp; B234 &amp; " " &amp; $D$9 &amp;  B234 &amp; " - " &amp; C234 &amp; $D$9 &amp; " " &amp; B235 &amp; " " &amp; $D$9 &amp; B235 &amp; " - " &amp; C235 &amp; $D$9 &amp; " " &amp; B236 &amp; " " &amp; $D$9 &amp; B236 &amp; " - " &amp; C236 &amp; $D$9 &amp; " " &amp; B237 &amp; " " &amp; $D$9 &amp; B237 &amp; " - " &amp; C237 &amp; $D$9  &amp; " " &amp; B238 &amp; " " &amp; $D$9 &amp; B238 &amp; " - " &amp; C238 &amp; $D$9  &amp; " " &amp; B239 &amp; " " &amp; $D$9 &amp; B239 &amp; " - " &amp; C239 &amp; $D$9 &amp; " " &amp; B240 &amp; " " &amp; $D$9 &amp; B240 &amp; " - " &amp; C240 &amp; $D$9</f>
        <v>label define schooling -999 "-999 - Don't know" 1 "1 - No school" 2 "2 - Some primary school" 3 "3 - Primary school certificate" 4 "4 - Some secondary school" 5 "5 - Secondary school certificate" 6 "6 - Diploma or Bachelors"</v>
      </c>
      <c r="N234" s="22"/>
      <c r="P234" s="22"/>
      <c r="Q234" s="22"/>
    </row>
    <row r="235" spans="1:17" s="21" customFormat="1" x14ac:dyDescent="0.25">
      <c r="A235" s="32" t="s">
        <v>1325</v>
      </c>
      <c r="B235" s="24">
        <v>1</v>
      </c>
      <c r="C235" s="23" t="s">
        <v>1330</v>
      </c>
      <c r="F235"/>
      <c r="L235" s="21">
        <f t="shared" si="4"/>
        <v>7</v>
      </c>
      <c r="N235" s="22"/>
      <c r="P235" s="22"/>
      <c r="Q235" s="22"/>
    </row>
    <row r="236" spans="1:17" s="21" customFormat="1" x14ac:dyDescent="0.25">
      <c r="A236" s="32" t="s">
        <v>1325</v>
      </c>
      <c r="B236" s="24">
        <v>2</v>
      </c>
      <c r="C236" s="23" t="s">
        <v>1329</v>
      </c>
      <c r="F236"/>
      <c r="L236" s="21">
        <f t="shared" si="4"/>
        <v>7</v>
      </c>
      <c r="N236" s="22"/>
      <c r="P236" s="22"/>
      <c r="Q236" s="22"/>
    </row>
    <row r="237" spans="1:17" s="21" customFormat="1" x14ac:dyDescent="0.25">
      <c r="A237" s="32" t="s">
        <v>1325</v>
      </c>
      <c r="B237" s="24">
        <v>3</v>
      </c>
      <c r="C237" s="23" t="s">
        <v>1328</v>
      </c>
      <c r="F237"/>
      <c r="L237" s="21">
        <f t="shared" si="4"/>
        <v>7</v>
      </c>
      <c r="N237" s="22"/>
      <c r="P237" s="22"/>
      <c r="Q237" s="22"/>
    </row>
    <row r="238" spans="1:17" s="21" customFormat="1" x14ac:dyDescent="0.25">
      <c r="A238" s="32" t="s">
        <v>1325</v>
      </c>
      <c r="B238" s="24">
        <v>4</v>
      </c>
      <c r="C238" s="24" t="s">
        <v>1327</v>
      </c>
      <c r="F238"/>
      <c r="L238" s="21">
        <f t="shared" si="4"/>
        <v>7</v>
      </c>
      <c r="N238" s="22"/>
      <c r="P238" s="22"/>
      <c r="Q238" s="22"/>
    </row>
    <row r="239" spans="1:17" s="21" customFormat="1" x14ac:dyDescent="0.25">
      <c r="A239" s="32" t="s">
        <v>1325</v>
      </c>
      <c r="B239" s="24">
        <v>5</v>
      </c>
      <c r="C239" s="24" t="s">
        <v>1326</v>
      </c>
      <c r="F239"/>
      <c r="L239" s="21">
        <f t="shared" si="4"/>
        <v>7</v>
      </c>
      <c r="N239" s="22"/>
      <c r="P239" s="22"/>
      <c r="Q239" s="22"/>
    </row>
    <row r="240" spans="1:17" s="21" customFormat="1" x14ac:dyDescent="0.25">
      <c r="A240" s="32" t="s">
        <v>1325</v>
      </c>
      <c r="B240" s="24">
        <v>6</v>
      </c>
      <c r="C240" s="24" t="s">
        <v>1324</v>
      </c>
      <c r="F240"/>
      <c r="L240" s="21">
        <f t="shared" si="4"/>
        <v>7</v>
      </c>
      <c r="N240" s="22"/>
      <c r="P240" s="22"/>
      <c r="Q240" s="22"/>
    </row>
    <row r="241" spans="1:17" s="21" customFormat="1" x14ac:dyDescent="0.25">
      <c r="A241" s="32" t="s">
        <v>1319</v>
      </c>
      <c r="B241" s="24">
        <v>1</v>
      </c>
      <c r="C241" s="24" t="s">
        <v>1323</v>
      </c>
      <c r="F241"/>
      <c r="L241" s="21">
        <f t="shared" si="4"/>
        <v>5</v>
      </c>
      <c r="M241" s="21" t="str">
        <f>"label define" &amp; " " &amp; A241 &amp; " " &amp; B241 &amp; " " &amp; $D$9 &amp;  B241 &amp; " - " &amp; C241 &amp; $D$9 &amp; " " &amp; B242 &amp; " " &amp; $D$9 &amp; B242 &amp; " - " &amp; C242 &amp; $D$9 &amp; " " &amp; B243 &amp; " " &amp; $D$9 &amp; B243 &amp; " - " &amp; C243 &amp; $D$9 &amp; " " &amp; B244 &amp; " " &amp; $D$9 &amp; B244 &amp; " - " &amp; C244 &amp; $D$9  &amp; " " &amp; B245 &amp; " " &amp; $D$9 &amp; B245 &amp; " - " &amp; C245 &amp; $D$9</f>
        <v>label define sourceprob 1 "1 - The waterpoint is dry" 2 "2 - The pump or spring is broken or in need of repair" 3 "3 - The water level or flow rate is very low" 4 "4 - The landowner does not allow community members to fetch water there" 5 "5 - The source has high turbidity (tea with milk)"</v>
      </c>
      <c r="N241" s="22"/>
      <c r="P241" s="22"/>
      <c r="Q241" s="22"/>
    </row>
    <row r="242" spans="1:17" s="21" customFormat="1" x14ac:dyDescent="0.25">
      <c r="A242" s="32" t="s">
        <v>1319</v>
      </c>
      <c r="B242" s="24">
        <v>2</v>
      </c>
      <c r="C242" s="24" t="s">
        <v>1322</v>
      </c>
      <c r="F242"/>
      <c r="L242" s="21">
        <f t="shared" si="4"/>
        <v>5</v>
      </c>
      <c r="N242" s="22"/>
      <c r="P242" s="22"/>
      <c r="Q242" s="22"/>
    </row>
    <row r="243" spans="1:17" s="21" customFormat="1" x14ac:dyDescent="0.25">
      <c r="A243" s="32" t="s">
        <v>1319</v>
      </c>
      <c r="B243" s="24">
        <v>3</v>
      </c>
      <c r="C243" s="24" t="s">
        <v>1321</v>
      </c>
      <c r="F243"/>
      <c r="L243" s="21">
        <f t="shared" si="4"/>
        <v>5</v>
      </c>
      <c r="N243" s="22"/>
      <c r="P243" s="22"/>
      <c r="Q243" s="22"/>
    </row>
    <row r="244" spans="1:17" s="21" customFormat="1" x14ac:dyDescent="0.25">
      <c r="A244" s="32" t="s">
        <v>1319</v>
      </c>
      <c r="B244" s="24">
        <v>4</v>
      </c>
      <c r="C244" s="24" t="s">
        <v>1320</v>
      </c>
      <c r="F244"/>
      <c r="L244" s="21">
        <f t="shared" si="4"/>
        <v>5</v>
      </c>
      <c r="N244" s="22"/>
      <c r="P244" s="22"/>
      <c r="Q244" s="22"/>
    </row>
    <row r="245" spans="1:17" s="21" customFormat="1" x14ac:dyDescent="0.25">
      <c r="A245" s="32" t="s">
        <v>1319</v>
      </c>
      <c r="B245" s="24">
        <v>5</v>
      </c>
      <c r="C245" s="24" t="s">
        <v>1318</v>
      </c>
      <c r="F245"/>
      <c r="L245" s="21">
        <f t="shared" si="4"/>
        <v>5</v>
      </c>
      <c r="N245" s="22"/>
      <c r="P245" s="22"/>
      <c r="Q245" s="22"/>
    </row>
    <row r="246" spans="1:17" s="21" customFormat="1" x14ac:dyDescent="0.25">
      <c r="A246" s="32" t="s">
        <v>1314</v>
      </c>
      <c r="B246" s="24">
        <v>1</v>
      </c>
      <c r="C246" s="24" t="s">
        <v>1317</v>
      </c>
      <c r="F246"/>
      <c r="L246" s="21">
        <f t="shared" si="4"/>
        <v>4</v>
      </c>
      <c r="M246" s="21" t="str">
        <f>"label define" &amp; " " &amp; A246 &amp; " " &amp; B246 &amp; " " &amp; $D$9 &amp;  B246 &amp; " - " &amp; C246 &amp; $D$9 &amp; " " &amp; B247 &amp; " " &amp; $D$9 &amp; B247 &amp; " - " &amp; C247 &amp; $D$9 &amp; " " &amp; B248 &amp; " " &amp; $D$9 &amp; B248 &amp; " - " &amp; C248 &amp; $D$9 &amp; " " &amp; B249 &amp; " " &amp; $D$9 &amp; B249 &amp; " - " &amp; C249 &amp; $D$9</f>
        <v>label define sourcewhynot 1 "1 - The water source dried up and the respondent stopped fetching water there" 2 "2 - The respondent only uses only in dry season" 3 "3 - The respondent never uses the water source" 4 "4 - The respondent uses harvested rainwater"</v>
      </c>
      <c r="N246" s="22"/>
      <c r="P246" s="22"/>
      <c r="Q246" s="22"/>
    </row>
    <row r="247" spans="1:17" s="21" customFormat="1" x14ac:dyDescent="0.25">
      <c r="A247" s="32" t="s">
        <v>1314</v>
      </c>
      <c r="B247" s="24">
        <v>2</v>
      </c>
      <c r="C247" s="24" t="s">
        <v>1316</v>
      </c>
      <c r="F247"/>
      <c r="L247" s="21">
        <f t="shared" si="4"/>
        <v>4</v>
      </c>
      <c r="N247" s="22"/>
      <c r="P247" s="22"/>
      <c r="Q247" s="22"/>
    </row>
    <row r="248" spans="1:17" s="21" customFormat="1" x14ac:dyDescent="0.25">
      <c r="A248" s="32" t="s">
        <v>1314</v>
      </c>
      <c r="B248" s="24">
        <v>3</v>
      </c>
      <c r="C248" s="24" t="s">
        <v>1315</v>
      </c>
      <c r="F248"/>
      <c r="L248" s="21">
        <f t="shared" si="4"/>
        <v>4</v>
      </c>
      <c r="N248" s="22"/>
      <c r="P248" s="22"/>
      <c r="Q248" s="22"/>
    </row>
    <row r="249" spans="1:17" s="21" customFormat="1" x14ac:dyDescent="0.25">
      <c r="A249" s="32" t="s">
        <v>1314</v>
      </c>
      <c r="B249" s="24">
        <v>4</v>
      </c>
      <c r="C249" s="24" t="s">
        <v>1313</v>
      </c>
      <c r="F249"/>
      <c r="L249" s="21">
        <f t="shared" si="4"/>
        <v>4</v>
      </c>
      <c r="N249" s="22"/>
      <c r="P249" s="22"/>
      <c r="Q249" s="22"/>
    </row>
    <row r="250" spans="1:17" s="21" customFormat="1" x14ac:dyDescent="0.25">
      <c r="A250" s="32" t="s">
        <v>1310</v>
      </c>
      <c r="B250" s="24">
        <v>-999</v>
      </c>
      <c r="C250" s="24" t="s">
        <v>1312</v>
      </c>
      <c r="F250"/>
      <c r="L250" s="21">
        <f t="shared" si="4"/>
        <v>3</v>
      </c>
      <c r="M250" s="21" t="str">
        <f>"label define" &amp; " " &amp; A250 &amp; " " &amp; B250 &amp; " " &amp; $D$9 &amp;  B250 &amp; " - " &amp; C250 &amp; $D$9 &amp; " " &amp; B251 &amp; " " &amp; $D$9 &amp; B251 &amp; " - " &amp; C251 &amp; $D$9 &amp; " " &amp; B252 &amp; " " &amp; $D$9 &amp; B252 &amp; " - " &amp; C252 &amp; $D$9</f>
        <v>label define tank -999 "-999 - Don't know/Can't access" 1 "1 - 3L" 2 "2 - 5L"</v>
      </c>
      <c r="N250" s="22"/>
      <c r="P250" s="22"/>
      <c r="Q250" s="22"/>
    </row>
    <row r="251" spans="1:17" s="21" customFormat="1" x14ac:dyDescent="0.25">
      <c r="A251" s="32" t="s">
        <v>1310</v>
      </c>
      <c r="B251" s="24">
        <v>1</v>
      </c>
      <c r="C251" s="24" t="s">
        <v>1311</v>
      </c>
      <c r="F251"/>
      <c r="L251" s="21">
        <f t="shared" si="4"/>
        <v>3</v>
      </c>
      <c r="N251" s="22"/>
      <c r="P251" s="22"/>
      <c r="Q251" s="22"/>
    </row>
    <row r="252" spans="1:17" s="21" customFormat="1" x14ac:dyDescent="0.25">
      <c r="A252" s="32" t="s">
        <v>1310</v>
      </c>
      <c r="B252" s="24">
        <v>2</v>
      </c>
      <c r="C252" s="24" t="s">
        <v>1309</v>
      </c>
      <c r="F252"/>
      <c r="L252" s="21">
        <f t="shared" si="4"/>
        <v>3</v>
      </c>
      <c r="N252" s="22"/>
      <c r="P252" s="22"/>
      <c r="Q252" s="22"/>
    </row>
    <row r="253" spans="1:17" s="21" customFormat="1" x14ac:dyDescent="0.25">
      <c r="A253" s="32" t="s">
        <v>1305</v>
      </c>
      <c r="B253" s="24">
        <v>1</v>
      </c>
      <c r="C253" s="24" t="s">
        <v>1308</v>
      </c>
      <c r="F253"/>
      <c r="L253" s="21">
        <f t="shared" si="4"/>
        <v>4</v>
      </c>
      <c r="M253" s="21" t="str">
        <f>"label define" &amp; " " &amp; A253 &amp; " " &amp; B253 &amp; " " &amp; $D$9 &amp;  B253 &amp; " - " &amp; C253 &amp; $D$9 &amp; " " &amp; B254 &amp; " " &amp; $D$9 &amp; B254 &amp; " - " &amp; C254 &amp; $D$9 &amp; " " &amp; B255 &amp; " " &amp; $D$9 &amp; B255 &amp; " - " &amp; C255 &amp; $D$9 &amp; " " &amp; B256 &amp; " " &amp; $D$9 &amp; B256 &amp; " - " &amp; C256 &amp; $D$9</f>
        <v>label define tanklevel 1 "1 - Less than 1/4 of a tank" 2 "2 - Between 1/4 and 1/2 of a tank" 3 "3 - Between 1/2 and 3/4 of a tank" 4 "4 - Greater than 3/4 of a tank"</v>
      </c>
      <c r="N253" s="22"/>
      <c r="P253" s="22"/>
      <c r="Q253" s="22"/>
    </row>
    <row r="254" spans="1:17" s="21" customFormat="1" x14ac:dyDescent="0.25">
      <c r="A254" s="32" t="s">
        <v>1305</v>
      </c>
      <c r="B254" s="24">
        <v>2</v>
      </c>
      <c r="C254" s="24" t="s">
        <v>1307</v>
      </c>
      <c r="F254"/>
      <c r="L254" s="21">
        <f t="shared" si="4"/>
        <v>4</v>
      </c>
      <c r="N254" s="22"/>
      <c r="P254" s="22"/>
      <c r="Q254" s="22"/>
    </row>
    <row r="255" spans="1:17" s="21" customFormat="1" x14ac:dyDescent="0.25">
      <c r="A255" s="32" t="s">
        <v>1305</v>
      </c>
      <c r="B255" s="24">
        <v>3</v>
      </c>
      <c r="C255" s="24" t="s">
        <v>1306</v>
      </c>
      <c r="F255"/>
      <c r="L255" s="21">
        <f t="shared" si="4"/>
        <v>4</v>
      </c>
      <c r="N255" s="22"/>
      <c r="P255" s="22"/>
      <c r="Q255" s="22"/>
    </row>
    <row r="256" spans="1:17" s="21" customFormat="1" x14ac:dyDescent="0.25">
      <c r="A256" s="32" t="s">
        <v>1305</v>
      </c>
      <c r="B256" s="24">
        <v>4</v>
      </c>
      <c r="C256" s="24" t="s">
        <v>1304</v>
      </c>
      <c r="F256"/>
      <c r="L256" s="21">
        <f t="shared" si="4"/>
        <v>4</v>
      </c>
      <c r="N256" s="22"/>
      <c r="P256" s="22"/>
      <c r="Q256" s="22"/>
    </row>
    <row r="257" spans="1:17" s="21" customFormat="1" x14ac:dyDescent="0.25">
      <c r="A257" s="32" t="s">
        <v>1295</v>
      </c>
      <c r="B257" s="24">
        <v>-999</v>
      </c>
      <c r="C257" s="24" t="s">
        <v>1159</v>
      </c>
      <c r="F257"/>
      <c r="L257" s="21">
        <f t="shared" si="4"/>
        <v>10</v>
      </c>
      <c r="M257" s="21" t="str">
        <f>"label define" &amp; " " &amp; A257 &amp; " " &amp; B257 &amp; " " &amp; $D$9 &amp;  B257 &amp; " - " &amp; C257 &amp; $D$9 &amp; " " &amp; B258 &amp; " " &amp; $D$9 &amp; B258 &amp; " - " &amp; C258 &amp; $D$9 &amp; " " &amp; B259 &amp; " " &amp; $D$9 &amp; B259 &amp; " - " &amp; C259 &amp; $D$9 &amp; " " &amp; B260 &amp; " " &amp; $D$9 &amp; B260 &amp; " - " &amp; C260 &amp; $D$9  &amp; " " &amp; B261 &amp; " " &amp; $D$9 &amp; B261 &amp; " - " &amp; C261 &amp; $D$9  &amp; " " &amp; B262 &amp; " " &amp; $D$9 &amp; B262 &amp; " - " &amp; C262 &amp; $D$9 &amp; " " &amp; B263 &amp; " " &amp; $D$9 &amp; B263 &amp; " - " &amp; C263 &amp; $D$9 &amp; " " &amp; B264 &amp; " " &amp; $D$9 &amp; B264 &amp; " - " &amp; C264 &amp; $D$9 &amp; " " &amp; B265 &amp; " " &amp; $D$9 &amp; B265 &amp; " - " &amp; C265 &amp; $D$9 &amp; " " &amp; B266 &amp; " " &amp; $D$9 &amp; B266 &amp; " - " &amp; C266 &amp; $D$9</f>
        <v>label define tankremoved -999 "-999 - Don't know" 1 "1 - Source dry, awaiting repair, or not in use" 2 "2 - Children are misusing chlorine" 3 "3 - People are misusing chlorine" 4 "4 - Vandalism or improper use of dispenser" 5 "5 - Tank missing cap" 6 "6 - Tank broken" 7 "7 - Dispenser broken" 8 "8 - Dispenser missing lid" 9 "9 - To refill it"</v>
      </c>
      <c r="N257" s="22"/>
      <c r="P257" s="22"/>
      <c r="Q257" s="22"/>
    </row>
    <row r="258" spans="1:17" s="21" customFormat="1" x14ac:dyDescent="0.25">
      <c r="A258" s="32" t="s">
        <v>1295</v>
      </c>
      <c r="B258" s="24">
        <v>1</v>
      </c>
      <c r="C258" s="24" t="s">
        <v>1303</v>
      </c>
      <c r="F258"/>
      <c r="L258" s="21">
        <f t="shared" si="4"/>
        <v>10</v>
      </c>
      <c r="N258" s="22"/>
      <c r="P258" s="22"/>
      <c r="Q258" s="22"/>
    </row>
    <row r="259" spans="1:17" s="21" customFormat="1" x14ac:dyDescent="0.25">
      <c r="A259" s="32" t="s">
        <v>1295</v>
      </c>
      <c r="B259" s="24">
        <v>2</v>
      </c>
      <c r="C259" s="24" t="s">
        <v>1302</v>
      </c>
      <c r="F259"/>
      <c r="L259" s="21">
        <f t="shared" si="4"/>
        <v>10</v>
      </c>
      <c r="N259" s="22"/>
      <c r="P259" s="22"/>
      <c r="Q259" s="22"/>
    </row>
    <row r="260" spans="1:17" s="21" customFormat="1" x14ac:dyDescent="0.25">
      <c r="A260" s="32" t="s">
        <v>1295</v>
      </c>
      <c r="B260" s="24">
        <v>3</v>
      </c>
      <c r="C260" s="24" t="s">
        <v>1301</v>
      </c>
      <c r="F260"/>
      <c r="L260" s="21">
        <f t="shared" si="4"/>
        <v>10</v>
      </c>
      <c r="N260" s="22"/>
      <c r="P260" s="22"/>
      <c r="Q260" s="22"/>
    </row>
    <row r="261" spans="1:17" s="21" customFormat="1" x14ac:dyDescent="0.25">
      <c r="A261" s="32" t="s">
        <v>1295</v>
      </c>
      <c r="B261" s="24">
        <v>4</v>
      </c>
      <c r="C261" s="24" t="s">
        <v>1300</v>
      </c>
      <c r="F261"/>
      <c r="L261" s="21">
        <f t="shared" si="4"/>
        <v>10</v>
      </c>
      <c r="N261" s="22"/>
      <c r="P261" s="22"/>
      <c r="Q261" s="22"/>
    </row>
    <row r="262" spans="1:17" s="21" customFormat="1" x14ac:dyDescent="0.25">
      <c r="A262" s="32" t="s">
        <v>1295</v>
      </c>
      <c r="B262" s="24">
        <v>5</v>
      </c>
      <c r="C262" s="24" t="s">
        <v>1299</v>
      </c>
      <c r="F262"/>
      <c r="L262" s="21">
        <f t="shared" si="4"/>
        <v>10</v>
      </c>
      <c r="N262" s="22"/>
      <c r="P262" s="22"/>
      <c r="Q262" s="22"/>
    </row>
    <row r="263" spans="1:17" s="21" customFormat="1" x14ac:dyDescent="0.25">
      <c r="A263" s="32" t="s">
        <v>1295</v>
      </c>
      <c r="B263" s="24">
        <v>6</v>
      </c>
      <c r="C263" s="24" t="s">
        <v>1298</v>
      </c>
      <c r="F263"/>
      <c r="L263" s="21">
        <f t="shared" si="4"/>
        <v>10</v>
      </c>
      <c r="N263" s="22"/>
      <c r="P263" s="22"/>
      <c r="Q263" s="22"/>
    </row>
    <row r="264" spans="1:17" s="21" customFormat="1" x14ac:dyDescent="0.25">
      <c r="A264" s="32" t="s">
        <v>1295</v>
      </c>
      <c r="B264" s="24">
        <v>7</v>
      </c>
      <c r="C264" s="24" t="s">
        <v>1297</v>
      </c>
      <c r="F264"/>
      <c r="L264" s="21">
        <f t="shared" si="4"/>
        <v>10</v>
      </c>
      <c r="N264" s="22"/>
      <c r="P264" s="22"/>
      <c r="Q264" s="22"/>
    </row>
    <row r="265" spans="1:17" s="21" customFormat="1" x14ac:dyDescent="0.25">
      <c r="A265" s="32" t="s">
        <v>1295</v>
      </c>
      <c r="B265" s="24">
        <v>8</v>
      </c>
      <c r="C265" s="24" t="s">
        <v>1296</v>
      </c>
      <c r="F265"/>
      <c r="L265" s="21">
        <f t="shared" si="4"/>
        <v>10</v>
      </c>
      <c r="N265" s="22"/>
      <c r="P265" s="22"/>
      <c r="Q265" s="22"/>
    </row>
    <row r="266" spans="1:17" s="21" customFormat="1" x14ac:dyDescent="0.25">
      <c r="A266" s="32" t="s">
        <v>1295</v>
      </c>
      <c r="B266" s="24">
        <v>9</v>
      </c>
      <c r="C266" s="24" t="s">
        <v>1294</v>
      </c>
      <c r="F266"/>
      <c r="L266" s="21">
        <f t="shared" si="4"/>
        <v>10</v>
      </c>
      <c r="N266" s="22"/>
      <c r="P266" s="22"/>
      <c r="Q266" s="22"/>
    </row>
    <row r="267" spans="1:17" s="21" customFormat="1" x14ac:dyDescent="0.25">
      <c r="A267" s="32" t="s">
        <v>1288</v>
      </c>
      <c r="B267" s="24">
        <v>-999</v>
      </c>
      <c r="C267" s="24" t="s">
        <v>1159</v>
      </c>
      <c r="F267"/>
      <c r="L267" s="21">
        <f t="shared" si="4"/>
        <v>7</v>
      </c>
      <c r="M267" s="21" t="str">
        <f>"label define" &amp; " " &amp; A267 &amp; " " &amp; B267 &amp; " " &amp; $D$9 &amp;  B267 &amp; " - " &amp; C267 &amp; $D$9 &amp; " " &amp; B268 &amp; " " &amp; $D$9 &amp; B268 &amp; " - " &amp; C268 &amp; $D$9 &amp; " " &amp; B269 &amp; " " &amp; $D$9 &amp; B269 &amp; " - " &amp; C269 &amp; $D$9 &amp; " " &amp; B270 &amp; " " &amp; $D$9 &amp; B270 &amp; " - " &amp; C270 &amp; $D$9  &amp; " " &amp; B271 &amp; " " &amp; $D$9 &amp; B271 &amp; " - " &amp; C271 &amp; $D$9  &amp; " " &amp; B272 &amp; " " &amp; $D$9 &amp; B272 &amp; " - " &amp; C272 &amp; $D$9 &amp; " " &amp; B273 &amp; " " &amp; $D$9 &amp; B273 &amp; " - " &amp; C273 &amp; $D$9</f>
        <v>label define tankreturn -999 "-999 - Don't know" 1 "1 - When source is fixed/in use" 2 "2 - When community agrees to respect dispenser" 3 "3 - After community re-education meeting" 4 "4 - After repair of dispenser or tank" 5 "5 - After replacement of cap or lid" 6 "6 - After refilling"</v>
      </c>
      <c r="N267" s="22"/>
      <c r="P267" s="22"/>
      <c r="Q267" s="22"/>
    </row>
    <row r="268" spans="1:17" s="21" customFormat="1" x14ac:dyDescent="0.25">
      <c r="A268" s="32" t="s">
        <v>1288</v>
      </c>
      <c r="B268" s="24">
        <v>1</v>
      </c>
      <c r="C268" s="24" t="s">
        <v>1293</v>
      </c>
      <c r="F268"/>
      <c r="L268" s="21">
        <f t="shared" si="4"/>
        <v>7</v>
      </c>
      <c r="N268" s="22"/>
      <c r="P268" s="22"/>
      <c r="Q268" s="22"/>
    </row>
    <row r="269" spans="1:17" s="21" customFormat="1" x14ac:dyDescent="0.25">
      <c r="A269" s="32" t="s">
        <v>1288</v>
      </c>
      <c r="B269" s="24">
        <v>2</v>
      </c>
      <c r="C269" s="24" t="s">
        <v>1292</v>
      </c>
      <c r="F269"/>
      <c r="L269" s="21">
        <f t="shared" si="4"/>
        <v>7</v>
      </c>
      <c r="N269" s="22"/>
      <c r="P269" s="22"/>
      <c r="Q269" s="22"/>
    </row>
    <row r="270" spans="1:17" s="21" customFormat="1" x14ac:dyDescent="0.25">
      <c r="A270" s="32" t="s">
        <v>1288</v>
      </c>
      <c r="B270" s="24">
        <v>3</v>
      </c>
      <c r="C270" s="24" t="s">
        <v>1291</v>
      </c>
      <c r="F270"/>
      <c r="L270" s="21">
        <f t="shared" si="4"/>
        <v>7</v>
      </c>
      <c r="N270" s="22"/>
      <c r="P270" s="22"/>
      <c r="Q270" s="22"/>
    </row>
    <row r="271" spans="1:17" s="21" customFormat="1" x14ac:dyDescent="0.25">
      <c r="A271" s="32" t="s">
        <v>1288</v>
      </c>
      <c r="B271" s="24">
        <v>4</v>
      </c>
      <c r="C271" s="24" t="s">
        <v>1290</v>
      </c>
      <c r="F271"/>
      <c r="L271" s="21">
        <f t="shared" si="4"/>
        <v>7</v>
      </c>
      <c r="N271" s="22"/>
      <c r="P271" s="22"/>
      <c r="Q271" s="22"/>
    </row>
    <row r="272" spans="1:17" s="21" customFormat="1" x14ac:dyDescent="0.25">
      <c r="A272" s="32" t="s">
        <v>1288</v>
      </c>
      <c r="B272" s="24">
        <v>5</v>
      </c>
      <c r="C272" s="24" t="s">
        <v>1289</v>
      </c>
      <c r="F272"/>
      <c r="L272" s="21">
        <f t="shared" si="4"/>
        <v>7</v>
      </c>
      <c r="N272" s="22"/>
      <c r="P272" s="22"/>
      <c r="Q272" s="22"/>
    </row>
    <row r="273" spans="1:17" s="21" customFormat="1" x14ac:dyDescent="0.25">
      <c r="A273" s="32" t="s">
        <v>1288</v>
      </c>
      <c r="B273" s="24">
        <v>6</v>
      </c>
      <c r="C273" s="24" t="s">
        <v>1287</v>
      </c>
      <c r="F273"/>
      <c r="L273" s="21">
        <f t="shared" si="4"/>
        <v>7</v>
      </c>
      <c r="N273" s="22"/>
      <c r="P273" s="22"/>
      <c r="Q273" s="22"/>
    </row>
    <row r="274" spans="1:17" s="21" customFormat="1" x14ac:dyDescent="0.25">
      <c r="A274" s="32" t="s">
        <v>1284</v>
      </c>
      <c r="B274" s="24">
        <v>1</v>
      </c>
      <c r="C274" s="24" t="s">
        <v>1286</v>
      </c>
      <c r="F274"/>
      <c r="L274" s="21">
        <f t="shared" si="4"/>
        <v>3</v>
      </c>
      <c r="M274" s="21" t="str">
        <f>"label define" &amp; " " &amp; A274 &amp; " " &amp; B274 &amp; " " &amp; $D$9 &amp;  B274 &amp; " - " &amp; C274 &amp; $D$9 &amp; " " &amp; B275 &amp; " " &amp; $D$9 &amp; B275 &amp; " - " &amp; C275 &amp; $D$9 &amp; " " &amp; B276 &amp; " " &amp; $D$9 &amp; B276 &amp; " - " &amp; C276 &amp; $D$9</f>
        <v>label define turbidity 1 "1 - Tea With Milk" 2 "2 - Tea With No Milk" 3 "3 - Clear"</v>
      </c>
      <c r="N274" s="22"/>
      <c r="P274" s="22"/>
      <c r="Q274" s="22"/>
    </row>
    <row r="275" spans="1:17" s="21" customFormat="1" x14ac:dyDescent="0.25">
      <c r="A275" s="32" t="s">
        <v>1284</v>
      </c>
      <c r="B275" s="24">
        <v>2</v>
      </c>
      <c r="C275" s="24" t="s">
        <v>1285</v>
      </c>
      <c r="F275"/>
      <c r="L275" s="21">
        <f t="shared" si="4"/>
        <v>3</v>
      </c>
      <c r="N275" s="22"/>
      <c r="P275" s="22"/>
      <c r="Q275" s="22"/>
    </row>
    <row r="276" spans="1:17" s="21" customFormat="1" x14ac:dyDescent="0.25">
      <c r="A276" s="32" t="s">
        <v>1284</v>
      </c>
      <c r="B276" s="24">
        <v>3</v>
      </c>
      <c r="C276" s="24" t="s">
        <v>1283</v>
      </c>
      <c r="F276"/>
      <c r="L276" s="21">
        <f t="shared" si="4"/>
        <v>3</v>
      </c>
      <c r="N276" s="22"/>
      <c r="P276" s="22"/>
      <c r="Q276" s="22"/>
    </row>
    <row r="277" spans="1:17" s="21" customFormat="1" x14ac:dyDescent="0.25">
      <c r="A277" s="32" t="s">
        <v>1281</v>
      </c>
      <c r="B277" s="24">
        <v>-999</v>
      </c>
      <c r="C277" s="24" t="s">
        <v>1159</v>
      </c>
      <c r="F277"/>
      <c r="L277" s="21">
        <f t="shared" si="4"/>
        <v>3</v>
      </c>
      <c r="M277" s="21" t="str">
        <f>"label define" &amp; " " &amp; A277 &amp; " " &amp; B277 &amp; " " &amp; $D$9 &amp;  B277 &amp; " - " &amp; C277 &amp; $D$9 &amp; " " &amp; B278 &amp; " " &amp; $D$9 &amp; B278 &amp; " - " &amp; C278 &amp; $D$9 &amp; " " &amp; B279 &amp; " " &amp; $D$9 &amp; B279 &amp; " - " &amp; C279 &amp; $D$9</f>
        <v>label define turns -999 "-999 - Don't know" 1 "1 - One turn" 2 "2 - Two turns"</v>
      </c>
      <c r="N277" s="22"/>
      <c r="P277" s="22"/>
      <c r="Q277" s="22"/>
    </row>
    <row r="278" spans="1:17" s="21" customFormat="1" x14ac:dyDescent="0.25">
      <c r="A278" s="32" t="s">
        <v>1281</v>
      </c>
      <c r="B278" s="24">
        <v>1</v>
      </c>
      <c r="C278" s="24" t="s">
        <v>1282</v>
      </c>
      <c r="F278"/>
      <c r="L278" s="21">
        <f t="shared" si="4"/>
        <v>3</v>
      </c>
      <c r="N278" s="22"/>
      <c r="P278" s="22"/>
      <c r="Q278" s="22"/>
    </row>
    <row r="279" spans="1:17" s="21" customFormat="1" x14ac:dyDescent="0.25">
      <c r="A279" s="32" t="s">
        <v>1281</v>
      </c>
      <c r="B279" s="24">
        <v>2</v>
      </c>
      <c r="C279" s="24" t="s">
        <v>1280</v>
      </c>
      <c r="F279"/>
      <c r="L279" s="21">
        <f t="shared" si="4"/>
        <v>3</v>
      </c>
      <c r="N279" s="22"/>
      <c r="P279" s="22"/>
      <c r="Q279" s="22"/>
    </row>
    <row r="280" spans="1:17" s="21" customFormat="1" x14ac:dyDescent="0.25">
      <c r="A280" s="32" t="s">
        <v>1276</v>
      </c>
      <c r="B280" s="24">
        <v>1</v>
      </c>
      <c r="C280" s="24" t="s">
        <v>1279</v>
      </c>
      <c r="F280"/>
      <c r="L280" s="21">
        <f t="shared" si="4"/>
        <v>4</v>
      </c>
      <c r="M280" s="21" t="str">
        <f>"label define" &amp; " " &amp; A280 &amp; " " &amp; B280 &amp; " " &amp; $D$9 &amp;  B280 &amp; " - " &amp; C280 &amp; $D$9 &amp; " " &amp; B281 &amp; " " &amp; $D$9 &amp; B281 &amp; " - " &amp; C281 &amp; $D$9 &amp; " " &amp; B282 &amp; " " &amp; $D$9 &amp; B282 &amp; " - " &amp; C282 &amp; $D$9 &amp; " " &amp; B283 &amp; " " &amp; $D$9 &amp; B283 &amp; " - " &amp; C283 &amp; $D$9</f>
        <v>label define watercollectby 1 "1 - The respondent" 2 "2 - A child under age 18" 3 "3 - Spouse of respondent" 4 "4 - Another relative"</v>
      </c>
      <c r="N280" s="22"/>
      <c r="P280" s="22"/>
      <c r="Q280" s="22"/>
    </row>
    <row r="281" spans="1:17" s="21" customFormat="1" x14ac:dyDescent="0.25">
      <c r="A281" s="32" t="s">
        <v>1276</v>
      </c>
      <c r="B281" s="24">
        <v>2</v>
      </c>
      <c r="C281" s="24" t="s">
        <v>1278</v>
      </c>
      <c r="F281"/>
      <c r="L281" s="21">
        <f t="shared" si="4"/>
        <v>4</v>
      </c>
      <c r="N281" s="22"/>
      <c r="P281" s="22"/>
      <c r="Q281" s="22"/>
    </row>
    <row r="282" spans="1:17" s="21" customFormat="1" x14ac:dyDescent="0.25">
      <c r="A282" s="32" t="s">
        <v>1276</v>
      </c>
      <c r="B282" s="24">
        <v>3</v>
      </c>
      <c r="C282" s="24" t="s">
        <v>1277</v>
      </c>
      <c r="F282"/>
      <c r="L282" s="21">
        <f t="shared" si="4"/>
        <v>4</v>
      </c>
      <c r="N282" s="22"/>
      <c r="P282" s="22"/>
      <c r="Q282" s="22"/>
    </row>
    <row r="283" spans="1:17" s="21" customFormat="1" x14ac:dyDescent="0.25">
      <c r="A283" s="32" t="s">
        <v>1276</v>
      </c>
      <c r="B283" s="24">
        <v>4</v>
      </c>
      <c r="C283" s="24" t="s">
        <v>1275</v>
      </c>
      <c r="F283"/>
      <c r="L283" s="21">
        <f t="shared" si="4"/>
        <v>4</v>
      </c>
      <c r="N283" s="22"/>
      <c r="P283" s="22"/>
      <c r="Q283" s="22"/>
    </row>
    <row r="284" spans="1:17" s="21" customFormat="1" x14ac:dyDescent="0.25">
      <c r="A284" s="32" t="s">
        <v>1269</v>
      </c>
      <c r="B284" s="24">
        <v>-999</v>
      </c>
      <c r="C284" s="24" t="s">
        <v>1159</v>
      </c>
      <c r="F284"/>
      <c r="L284" s="21">
        <f t="shared" si="4"/>
        <v>7</v>
      </c>
      <c r="M284" s="21" t="str">
        <f>"label define" &amp; " " &amp; A284 &amp; " " &amp; B284 &amp; " " &amp; $D$9 &amp;  B284 &amp; " - " &amp; C284 &amp; $D$9 &amp; " " &amp; B285 &amp; " " &amp; $D$9 &amp; B285 &amp; " - " &amp; C285 &amp; $D$9 &amp; " " &amp; B286 &amp; " " &amp; $D$9 &amp; B286 &amp; " - " &amp; C286 &amp; $D$9 &amp; " " &amp; B287 &amp; " " &amp; $D$9 &amp; B287 &amp; " - " &amp; C287 &amp; $D$9  &amp; " " &amp; B288 &amp; " " &amp; $D$9 &amp; B288 &amp; " - " &amp; C288 &amp; $D$9  &amp; " " &amp; B289 &amp; " " &amp; $D$9 &amp; B289 &amp; " - " &amp; C289 &amp; $D$9 &amp; " " &amp; B290 &amp; " " &amp; $D$9 &amp; B290 &amp; " - " &amp; C290 &amp; $D$9</f>
        <v>label define watercollected -999 "-999 - Don't know" 1 "1 - Today" 2 "2 - Yesterday afternoon" 3 "3 - Yesterday morning" 4 "4 - 2 days ago" 5 "5 - 3 days ago" 6 "6 - Over 3 days ago"</v>
      </c>
      <c r="N284" s="22"/>
      <c r="P284" s="22"/>
      <c r="Q284" s="22"/>
    </row>
    <row r="285" spans="1:17" s="21" customFormat="1" x14ac:dyDescent="0.25">
      <c r="A285" s="32" t="s">
        <v>1269</v>
      </c>
      <c r="B285" s="24">
        <v>1</v>
      </c>
      <c r="C285" s="24" t="s">
        <v>1274</v>
      </c>
      <c r="F285"/>
      <c r="L285" s="21">
        <f t="shared" si="4"/>
        <v>7</v>
      </c>
      <c r="N285" s="22"/>
      <c r="P285" s="22"/>
      <c r="Q285" s="22"/>
    </row>
    <row r="286" spans="1:17" s="21" customFormat="1" x14ac:dyDescent="0.25">
      <c r="A286" s="32" t="s">
        <v>1269</v>
      </c>
      <c r="B286" s="24">
        <v>2</v>
      </c>
      <c r="C286" s="24" t="s">
        <v>1273</v>
      </c>
      <c r="F286"/>
      <c r="L286" s="21">
        <f t="shared" si="4"/>
        <v>7</v>
      </c>
      <c r="N286" s="22"/>
      <c r="P286" s="22"/>
      <c r="Q286" s="22"/>
    </row>
    <row r="287" spans="1:17" s="21" customFormat="1" x14ac:dyDescent="0.25">
      <c r="A287" s="32" t="s">
        <v>1269</v>
      </c>
      <c r="B287" s="24">
        <v>3</v>
      </c>
      <c r="C287" s="34" t="s">
        <v>1272</v>
      </c>
      <c r="F287"/>
      <c r="L287" s="21">
        <f t="shared" si="4"/>
        <v>7</v>
      </c>
      <c r="N287" s="22"/>
      <c r="P287" s="22"/>
      <c r="Q287" s="22"/>
    </row>
    <row r="288" spans="1:17" s="21" customFormat="1" x14ac:dyDescent="0.25">
      <c r="A288" s="32" t="s">
        <v>1269</v>
      </c>
      <c r="B288" s="24">
        <v>4</v>
      </c>
      <c r="C288" s="24" t="s">
        <v>1271</v>
      </c>
      <c r="F288"/>
      <c r="L288" s="21">
        <f t="shared" si="4"/>
        <v>7</v>
      </c>
      <c r="N288" s="22"/>
      <c r="P288" s="22"/>
      <c r="Q288" s="22"/>
    </row>
    <row r="289" spans="1:17" s="21" customFormat="1" x14ac:dyDescent="0.25">
      <c r="A289" s="32" t="s">
        <v>1269</v>
      </c>
      <c r="B289" s="24">
        <v>5</v>
      </c>
      <c r="C289" s="24" t="s">
        <v>1270</v>
      </c>
      <c r="F289"/>
      <c r="L289" s="21">
        <f t="shared" si="4"/>
        <v>7</v>
      </c>
      <c r="N289" s="22"/>
      <c r="P289" s="22"/>
      <c r="Q289" s="22"/>
    </row>
    <row r="290" spans="1:17" s="21" customFormat="1" x14ac:dyDescent="0.25">
      <c r="A290" s="32" t="s">
        <v>1269</v>
      </c>
      <c r="B290" s="24">
        <v>6</v>
      </c>
      <c r="C290" s="24" t="s">
        <v>1268</v>
      </c>
      <c r="F290"/>
      <c r="L290" s="21">
        <f t="shared" si="4"/>
        <v>7</v>
      </c>
      <c r="N290" s="22"/>
      <c r="P290" s="22"/>
      <c r="Q290" s="22"/>
    </row>
    <row r="291" spans="1:17" s="21" customFormat="1" x14ac:dyDescent="0.25">
      <c r="A291" s="32" t="s">
        <v>1264</v>
      </c>
      <c r="B291" s="24">
        <v>-998</v>
      </c>
      <c r="C291" s="24" t="s">
        <v>1267</v>
      </c>
      <c r="F291"/>
      <c r="L291" s="21">
        <f t="shared" ref="L291:L354" si="5">COUNTIF(A$1:A$65536,A291)</f>
        <v>4</v>
      </c>
      <c r="M291" s="21" t="str">
        <f>"label define" &amp; " " &amp; A291 &amp; " " &amp; B291 &amp; " " &amp; $D$9 &amp;  B291 &amp; " - " &amp; C291 &amp; $D$9 &amp; " " &amp; B292 &amp; " " &amp; $D$9 &amp; B292 &amp; " - " &amp; C292 &amp; $D$9 &amp; " " &amp; B293 &amp; " " &amp; $D$9 &amp; B293 &amp; " - " &amp; C293 &amp; $D$9 &amp; " " &amp; B294 &amp; " " &amp; $D$9 &amp; B294 &amp; " - " &amp; C294 &amp; $D$9</f>
        <v>label define waterdrawn -998 "-998 - Don't know - water taken from another room" 1 "1 - From a water storage container" 2 "2 - Directly from the LifeStraw Filter" 3 "3 - Directly from tap with tank"</v>
      </c>
      <c r="N291" s="22"/>
      <c r="P291" s="22"/>
      <c r="Q291" s="22"/>
    </row>
    <row r="292" spans="1:17" s="21" customFormat="1" x14ac:dyDescent="0.25">
      <c r="A292" s="32" t="s">
        <v>1264</v>
      </c>
      <c r="B292" s="24">
        <v>1</v>
      </c>
      <c r="C292" s="24" t="s">
        <v>1266</v>
      </c>
      <c r="F292"/>
      <c r="L292" s="21">
        <f t="shared" si="5"/>
        <v>4</v>
      </c>
      <c r="N292" s="22"/>
      <c r="P292" s="22"/>
      <c r="Q292" s="22"/>
    </row>
    <row r="293" spans="1:17" s="21" customFormat="1" x14ac:dyDescent="0.25">
      <c r="A293" s="32" t="s">
        <v>1264</v>
      </c>
      <c r="B293" s="24">
        <v>2</v>
      </c>
      <c r="C293" s="24" t="s">
        <v>1265</v>
      </c>
      <c r="F293"/>
      <c r="L293" s="21">
        <f t="shared" si="5"/>
        <v>4</v>
      </c>
      <c r="N293" s="22"/>
      <c r="P293" s="22"/>
      <c r="Q293" s="22"/>
    </row>
    <row r="294" spans="1:17" s="21" customFormat="1" x14ac:dyDescent="0.25">
      <c r="A294" s="32" t="s">
        <v>1264</v>
      </c>
      <c r="B294" s="24">
        <v>3</v>
      </c>
      <c r="C294" s="24" t="s">
        <v>1263</v>
      </c>
      <c r="F294"/>
      <c r="L294" s="21">
        <f t="shared" si="5"/>
        <v>4</v>
      </c>
      <c r="N294" s="22"/>
      <c r="P294" s="22"/>
      <c r="Q294" s="22"/>
    </row>
    <row r="295" spans="1:17" s="21" customFormat="1" x14ac:dyDescent="0.25">
      <c r="A295" s="32" t="s">
        <v>1259</v>
      </c>
      <c r="B295" s="24">
        <v>1</v>
      </c>
      <c r="C295" s="24" t="s">
        <v>1262</v>
      </c>
      <c r="F295"/>
      <c r="L295" s="21">
        <f t="shared" si="5"/>
        <v>4</v>
      </c>
      <c r="M295" s="21" t="str">
        <f>"label define" &amp; " " &amp; A295 &amp; " " &amp; B295 &amp; " " &amp; $D$9 &amp;  B295 &amp; " - " &amp; C295 &amp; $D$9 &amp; " " &amp; B296 &amp; " " &amp; $D$9 &amp; B296 &amp; " - " &amp; C296 &amp; $D$9 &amp; " " &amp; B297 &amp; " " &amp; $D$9 &amp; B297 &amp; " - " &amp; C297 &amp; $D$9 &amp; " " &amp; B298 &amp; " " &amp; $D$9 &amp; B298 &amp; " - " &amp; C298 &amp; $D$9</f>
        <v>label define waternotsafe 1 "1 - Water dirty or cloudy" 2 "2 - Water has bacteria" 3 "3 - Water from contaminated source" 4 "4 - Water not treated or filtered"</v>
      </c>
      <c r="N295" s="22"/>
      <c r="P295" s="22"/>
      <c r="Q295" s="22"/>
    </row>
    <row r="296" spans="1:17" s="21" customFormat="1" x14ac:dyDescent="0.25">
      <c r="A296" s="32" t="s">
        <v>1259</v>
      </c>
      <c r="B296" s="24">
        <v>2</v>
      </c>
      <c r="C296" s="24" t="s">
        <v>1261</v>
      </c>
      <c r="F296"/>
      <c r="L296" s="21">
        <f t="shared" si="5"/>
        <v>4</v>
      </c>
      <c r="N296" s="22"/>
      <c r="P296" s="22"/>
      <c r="Q296" s="22"/>
    </row>
    <row r="297" spans="1:17" s="21" customFormat="1" x14ac:dyDescent="0.25">
      <c r="A297" s="32" t="s">
        <v>1259</v>
      </c>
      <c r="B297" s="24">
        <v>3</v>
      </c>
      <c r="C297" s="24" t="s">
        <v>1260</v>
      </c>
      <c r="F297"/>
      <c r="L297" s="21">
        <f t="shared" si="5"/>
        <v>4</v>
      </c>
      <c r="N297" s="22"/>
      <c r="P297" s="22"/>
      <c r="Q297" s="22"/>
    </row>
    <row r="298" spans="1:17" s="21" customFormat="1" x14ac:dyDescent="0.25">
      <c r="A298" s="32" t="s">
        <v>1259</v>
      </c>
      <c r="B298" s="24">
        <v>4</v>
      </c>
      <c r="C298" s="24" t="s">
        <v>1258</v>
      </c>
      <c r="F298"/>
      <c r="L298" s="21">
        <f t="shared" si="5"/>
        <v>4</v>
      </c>
      <c r="N298" s="22"/>
      <c r="P298" s="22"/>
      <c r="Q298" s="22"/>
    </row>
    <row r="299" spans="1:17" s="21" customFormat="1" x14ac:dyDescent="0.25">
      <c r="A299" s="32" t="s">
        <v>1253</v>
      </c>
      <c r="B299" s="24">
        <v>1</v>
      </c>
      <c r="C299" s="24" t="s">
        <v>1257</v>
      </c>
      <c r="F299"/>
      <c r="L299" s="21">
        <f t="shared" si="5"/>
        <v>5</v>
      </c>
      <c r="M299" s="21" t="str">
        <f>"label define" &amp; " " &amp; A299 &amp; " " &amp; B299 &amp; " " &amp; $D$9 &amp;  B299 &amp; " - " &amp; C299 &amp; $D$9 &amp; " " &amp; B300 &amp; " " &amp; $D$9 &amp; B300 &amp; " - " &amp; C300 &amp; $D$9 &amp; " " &amp; B301 &amp; " " &amp; $D$9 &amp; B301 &amp; " - " &amp; C301 &amp; $D$9 &amp; " " &amp; B302 &amp; " " &amp; $D$9 &amp; B302 &amp; " - " &amp; C302 &amp; $D$9  &amp; " " &amp; B303 &amp; " " &amp; $D$9 &amp; B303 &amp; " - " &amp; C303 &amp; $D$9</f>
        <v>label define watersafe 1 "1 - Water clear" 2 "2 - Water free from bacteria" 3 "3 - Water from tap" 4 "4 - Water warm" 5 "5 - Water treated or filtered"</v>
      </c>
      <c r="N299" s="22"/>
      <c r="P299" s="22"/>
      <c r="Q299" s="22"/>
    </row>
    <row r="300" spans="1:17" s="21" customFormat="1" x14ac:dyDescent="0.25">
      <c r="A300" s="32" t="s">
        <v>1253</v>
      </c>
      <c r="B300" s="24">
        <v>2</v>
      </c>
      <c r="C300" s="24" t="s">
        <v>1256</v>
      </c>
      <c r="F300"/>
      <c r="L300" s="21">
        <f t="shared" si="5"/>
        <v>5</v>
      </c>
      <c r="N300" s="22"/>
      <c r="P300" s="22"/>
      <c r="Q300" s="22"/>
    </row>
    <row r="301" spans="1:17" s="21" customFormat="1" x14ac:dyDescent="0.25">
      <c r="A301" s="32" t="s">
        <v>1253</v>
      </c>
      <c r="B301" s="24">
        <v>3</v>
      </c>
      <c r="C301" s="24" t="s">
        <v>1255</v>
      </c>
      <c r="F301"/>
      <c r="L301" s="21">
        <f t="shared" si="5"/>
        <v>5</v>
      </c>
      <c r="N301" s="22"/>
      <c r="P301" s="22"/>
      <c r="Q301" s="22"/>
    </row>
    <row r="302" spans="1:17" s="21" customFormat="1" x14ac:dyDescent="0.25">
      <c r="A302" s="32" t="s">
        <v>1253</v>
      </c>
      <c r="B302" s="24">
        <v>4</v>
      </c>
      <c r="C302" s="24" t="s">
        <v>1254</v>
      </c>
      <c r="F302"/>
      <c r="L302" s="21">
        <f t="shared" si="5"/>
        <v>5</v>
      </c>
      <c r="N302" s="22"/>
      <c r="P302" s="22"/>
      <c r="Q302" s="22"/>
    </row>
    <row r="303" spans="1:17" s="21" customFormat="1" x14ac:dyDescent="0.25">
      <c r="A303" s="32" t="s">
        <v>1253</v>
      </c>
      <c r="B303" s="24">
        <v>5</v>
      </c>
      <c r="C303" s="24" t="s">
        <v>1252</v>
      </c>
      <c r="F303"/>
      <c r="L303" s="21">
        <f t="shared" si="5"/>
        <v>5</v>
      </c>
      <c r="N303" s="22"/>
      <c r="P303" s="22"/>
      <c r="Q303" s="22"/>
    </row>
    <row r="304" spans="1:17" s="21" customFormat="1" x14ac:dyDescent="0.25">
      <c r="A304" s="32" t="s">
        <v>1249</v>
      </c>
      <c r="B304" s="24">
        <v>1</v>
      </c>
      <c r="C304" s="24" t="s">
        <v>1251</v>
      </c>
      <c r="F304"/>
      <c r="L304" s="21">
        <f t="shared" si="5"/>
        <v>3</v>
      </c>
      <c r="M304" s="21" t="str">
        <f>"label define" &amp; " " &amp; A304 &amp; " " &amp; B304 &amp; " " &amp; $D$9 &amp;  B304 &amp; " - " &amp; C304 &amp; $D$9 &amp; " " &amp; B305 &amp; " " &amp; $D$9 &amp; B305 &amp; " - " &amp; C305 &amp; $D$9 &amp; " " &amp; B306 &amp; " " &amp; $D$9 &amp; B306 &amp; " - " &amp; C306 &amp; $D$9</f>
        <v>label define watersource 1 "1 - From the waterpoint with the chlorine dispenser" 2 "2 - Rainwater" 3 "3 - From another source"</v>
      </c>
      <c r="N304" s="22"/>
      <c r="P304" s="22"/>
      <c r="Q304" s="22"/>
    </row>
    <row r="305" spans="1:17" s="21" customFormat="1" x14ac:dyDescent="0.25">
      <c r="A305" s="32" t="s">
        <v>1249</v>
      </c>
      <c r="B305" s="24">
        <v>2</v>
      </c>
      <c r="C305" s="24" t="s">
        <v>1250</v>
      </c>
      <c r="F305"/>
      <c r="L305" s="21">
        <f t="shared" si="5"/>
        <v>3</v>
      </c>
      <c r="N305" s="22"/>
      <c r="P305" s="22"/>
      <c r="Q305" s="22"/>
    </row>
    <row r="306" spans="1:17" s="21" customFormat="1" x14ac:dyDescent="0.25">
      <c r="A306" s="32" t="s">
        <v>1249</v>
      </c>
      <c r="B306" s="24">
        <v>3</v>
      </c>
      <c r="C306" s="23" t="s">
        <v>1248</v>
      </c>
      <c r="F306"/>
      <c r="L306" s="21">
        <f t="shared" si="5"/>
        <v>3</v>
      </c>
      <c r="N306" s="22"/>
      <c r="P306" s="22"/>
      <c r="Q306" s="22"/>
    </row>
    <row r="307" spans="1:17" s="21" customFormat="1" x14ac:dyDescent="0.25">
      <c r="A307" s="32" t="s">
        <v>1241</v>
      </c>
      <c r="B307" s="24">
        <v>1</v>
      </c>
      <c r="C307" s="23" t="s">
        <v>1247</v>
      </c>
      <c r="F307"/>
      <c r="L307" s="21">
        <f t="shared" si="5"/>
        <v>7</v>
      </c>
      <c r="M307" s="21" t="str">
        <f>"label define" &amp; " " &amp; A307 &amp; " " &amp; B307 &amp; " " &amp; $D$9 &amp;  B307 &amp; " - " &amp; C307 &amp; $D$9 &amp; " " &amp; B308 &amp; " " &amp; $D$9 &amp; B308 &amp; " - " &amp; C308 &amp; $D$9 &amp; " " &amp; B309 &amp; " " &amp; $D$9 &amp; B309 &amp; " - " &amp; C309 &amp; $D$9 &amp; " " &amp; B310 &amp; " " &amp; $D$9 &amp; B310 &amp; " - " &amp; C310 &amp; $D$9  &amp; " " &amp; B311 &amp; " " &amp; $D$9 &amp; B311 &amp; " - " &amp; C311 &amp; $D$9  &amp; " " &amp; B312 &amp; " " &amp; $D$9 &amp; B312 &amp; " - " &amp; C312 &amp; $D$9 &amp; " " &amp; B313 &amp; " " &amp; $D$9 &amp; B313 &amp; " - " &amp; C313 &amp; $D$9</f>
        <v>label define watertreatment 1 "1 - WaterGuard" 2 "2 - Aquatabs" 3 "3 - PUR" 4 "4 - Filtered" 5 "5 - Boiled" 6 "6 - Solar Disinfection" 7 "7 - Chlorine Dispenser"</v>
      </c>
      <c r="N307" s="22"/>
      <c r="P307" s="22"/>
      <c r="Q307" s="22"/>
    </row>
    <row r="308" spans="1:17" s="21" customFormat="1" x14ac:dyDescent="0.25">
      <c r="A308" s="32" t="s">
        <v>1241</v>
      </c>
      <c r="B308" s="24">
        <v>2</v>
      </c>
      <c r="C308" s="23" t="s">
        <v>1246</v>
      </c>
      <c r="F308"/>
      <c r="L308" s="21">
        <f t="shared" si="5"/>
        <v>7</v>
      </c>
      <c r="N308" s="22"/>
      <c r="P308" s="22"/>
      <c r="Q308" s="22"/>
    </row>
    <row r="309" spans="1:17" s="21" customFormat="1" x14ac:dyDescent="0.25">
      <c r="A309" s="32" t="s">
        <v>1241</v>
      </c>
      <c r="B309" s="24">
        <v>3</v>
      </c>
      <c r="C309" s="23" t="s">
        <v>1245</v>
      </c>
      <c r="F309"/>
      <c r="L309" s="21">
        <f t="shared" si="5"/>
        <v>7</v>
      </c>
      <c r="N309" s="22"/>
      <c r="P309" s="22"/>
      <c r="Q309" s="22"/>
    </row>
    <row r="310" spans="1:17" s="21" customFormat="1" x14ac:dyDescent="0.25">
      <c r="A310" s="32" t="s">
        <v>1241</v>
      </c>
      <c r="B310" s="24">
        <v>4</v>
      </c>
      <c r="C310" s="23" t="s">
        <v>1244</v>
      </c>
      <c r="F310"/>
      <c r="L310" s="21">
        <f t="shared" si="5"/>
        <v>7</v>
      </c>
      <c r="N310" s="22"/>
      <c r="P310" s="22"/>
      <c r="Q310" s="22"/>
    </row>
    <row r="311" spans="1:17" s="21" customFormat="1" x14ac:dyDescent="0.25">
      <c r="A311" s="32" t="s">
        <v>1241</v>
      </c>
      <c r="B311" s="24">
        <v>5</v>
      </c>
      <c r="C311" s="23" t="s">
        <v>1243</v>
      </c>
      <c r="F311"/>
      <c r="L311" s="21">
        <f t="shared" si="5"/>
        <v>7</v>
      </c>
      <c r="N311" s="22"/>
      <c r="P311" s="22"/>
      <c r="Q311" s="22"/>
    </row>
    <row r="312" spans="1:17" s="21" customFormat="1" x14ac:dyDescent="0.25">
      <c r="A312" s="32" t="s">
        <v>1241</v>
      </c>
      <c r="B312" s="24">
        <v>6</v>
      </c>
      <c r="C312" s="23" t="s">
        <v>1242</v>
      </c>
      <c r="F312"/>
      <c r="L312" s="21">
        <f t="shared" si="5"/>
        <v>7</v>
      </c>
      <c r="N312" s="22"/>
      <c r="P312" s="22"/>
      <c r="Q312" s="22"/>
    </row>
    <row r="313" spans="1:17" s="21" customFormat="1" x14ac:dyDescent="0.25">
      <c r="A313" s="32" t="s">
        <v>1241</v>
      </c>
      <c r="B313" s="24">
        <v>7</v>
      </c>
      <c r="C313" s="23" t="s">
        <v>1240</v>
      </c>
      <c r="F313"/>
      <c r="L313" s="21">
        <f t="shared" si="5"/>
        <v>7</v>
      </c>
      <c r="N313" s="22"/>
      <c r="P313" s="22"/>
      <c r="Q313" s="22"/>
    </row>
    <row r="314" spans="1:17" s="21" customFormat="1" x14ac:dyDescent="0.25">
      <c r="A314" s="35" t="s">
        <v>1236</v>
      </c>
      <c r="B314" s="34">
        <v>1</v>
      </c>
      <c r="C314" s="33" t="s">
        <v>1239</v>
      </c>
      <c r="F314"/>
      <c r="L314" s="21">
        <f t="shared" si="5"/>
        <v>4</v>
      </c>
      <c r="M314" s="21" t="str">
        <f>"label define" &amp; " " &amp; A314 &amp; " " &amp; B314 &amp; " " &amp; $D$9 &amp;  B314 &amp; " - " &amp; C314 &amp; $D$9 &amp; " " &amp; B315 &amp; " " &amp; $D$9 &amp; B315 &amp; " - " &amp; C315 &amp; $D$9 &amp; " " &amp; B316 &amp; " " &amp; $D$9 &amp; B316 &amp; " - " &amp; C316 &amp; $D$9 &amp; " " &amp; B317 &amp; " " &amp; $D$9 &amp; B317 &amp; " - " &amp; C317 &amp; $D$9</f>
        <v>label define wherejerrican 1 "1 - Other promoter/assistant promoter stores them" 2 "2 - Someone else in the community stores them (husband, wife, etc.)" 3 "3 - Jerricans are stored in a private place" 4 "4 - No jerricans left"</v>
      </c>
      <c r="N314" s="22"/>
      <c r="P314" s="22"/>
      <c r="Q314" s="22"/>
    </row>
    <row r="315" spans="1:17" s="21" customFormat="1" x14ac:dyDescent="0.25">
      <c r="A315" s="35" t="s">
        <v>1236</v>
      </c>
      <c r="B315" s="34">
        <v>2</v>
      </c>
      <c r="C315" s="33" t="s">
        <v>1238</v>
      </c>
      <c r="F315"/>
      <c r="L315" s="21">
        <f t="shared" si="5"/>
        <v>4</v>
      </c>
      <c r="N315" s="22"/>
      <c r="P315" s="22"/>
      <c r="Q315" s="22"/>
    </row>
    <row r="316" spans="1:17" s="21" customFormat="1" x14ac:dyDescent="0.25">
      <c r="A316" s="35" t="s">
        <v>1236</v>
      </c>
      <c r="B316" s="34">
        <v>3</v>
      </c>
      <c r="C316" s="33" t="s">
        <v>1237</v>
      </c>
      <c r="F316"/>
      <c r="L316" s="21">
        <f t="shared" si="5"/>
        <v>4</v>
      </c>
      <c r="N316" s="22"/>
      <c r="P316" s="22"/>
      <c r="Q316" s="22"/>
    </row>
    <row r="317" spans="1:17" s="21" customFormat="1" x14ac:dyDescent="0.25">
      <c r="A317" s="35" t="s">
        <v>1236</v>
      </c>
      <c r="B317" s="34">
        <v>4</v>
      </c>
      <c r="C317" s="33" t="s">
        <v>1235</v>
      </c>
      <c r="F317"/>
      <c r="L317" s="21">
        <f t="shared" si="5"/>
        <v>4</v>
      </c>
      <c r="N317" s="22"/>
      <c r="P317" s="22"/>
      <c r="Q317" s="22"/>
    </row>
    <row r="318" spans="1:17" s="21" customFormat="1" x14ac:dyDescent="0.25">
      <c r="A318" s="35" t="s">
        <v>1231</v>
      </c>
      <c r="B318" s="34">
        <v>1</v>
      </c>
      <c r="C318" s="33" t="s">
        <v>1234</v>
      </c>
      <c r="F318"/>
      <c r="L318" s="21">
        <f t="shared" si="5"/>
        <v>4</v>
      </c>
      <c r="M318" s="21" t="str">
        <f>"label define" &amp; " " &amp; A318 &amp; " " &amp; B318 &amp; " " &amp; $D$9 &amp;  B318 &amp; " - " &amp; C318 &amp; $D$9 &amp; " " &amp; B319 &amp; " " &amp; $D$9 &amp; B319 &amp; " - " &amp; C319 &amp; $D$9 &amp; " " &amp; B320 &amp; " " &amp; $D$9 &amp; B320 &amp; " - " &amp; C320 &amp; $D$9 &amp; " " &amp; B321 &amp; " " &amp; $D$9 &amp; B321 &amp; " - " &amp; C321 &amp; $D$9</f>
        <v>label define wherekey 1 "1 - Other promoter/assistant promoter has it" 2 "2 - Someone else in the community has it (husband, wife, etc.)" 3 "3 - Key is stored somewhere else (different house, private place, etc.)" 4 "4 - Key is lost"</v>
      </c>
      <c r="N318" s="22"/>
      <c r="P318" s="22"/>
      <c r="Q318" s="22"/>
    </row>
    <row r="319" spans="1:17" s="21" customFormat="1" x14ac:dyDescent="0.25">
      <c r="A319" s="35" t="s">
        <v>1231</v>
      </c>
      <c r="B319" s="34">
        <v>2</v>
      </c>
      <c r="C319" s="33" t="s">
        <v>1233</v>
      </c>
      <c r="F319"/>
      <c r="L319" s="21">
        <f t="shared" si="5"/>
        <v>4</v>
      </c>
      <c r="N319" s="22"/>
      <c r="P319" s="22"/>
      <c r="Q319" s="22"/>
    </row>
    <row r="320" spans="1:17" s="21" customFormat="1" x14ac:dyDescent="0.25">
      <c r="A320" s="35" t="s">
        <v>1231</v>
      </c>
      <c r="B320" s="34">
        <v>3</v>
      </c>
      <c r="C320" s="33" t="s">
        <v>1232</v>
      </c>
      <c r="F320"/>
      <c r="L320" s="21">
        <f t="shared" si="5"/>
        <v>4</v>
      </c>
      <c r="N320" s="22"/>
      <c r="P320" s="22"/>
      <c r="Q320" s="22"/>
    </row>
    <row r="321" spans="1:17" s="21" customFormat="1" x14ac:dyDescent="0.25">
      <c r="A321" s="35" t="s">
        <v>1231</v>
      </c>
      <c r="B321" s="34">
        <v>4</v>
      </c>
      <c r="C321" s="33" t="s">
        <v>1230</v>
      </c>
      <c r="F321"/>
      <c r="L321" s="21">
        <f t="shared" si="5"/>
        <v>4</v>
      </c>
      <c r="N321" s="22"/>
      <c r="P321" s="22"/>
      <c r="Q321" s="22"/>
    </row>
    <row r="322" spans="1:17" s="21" customFormat="1" x14ac:dyDescent="0.25">
      <c r="A322" s="32" t="s">
        <v>1221</v>
      </c>
      <c r="B322" s="24">
        <v>1</v>
      </c>
      <c r="C322" s="23" t="s">
        <v>1229</v>
      </c>
      <c r="F322"/>
      <c r="L322" s="21">
        <f t="shared" si="5"/>
        <v>9</v>
      </c>
      <c r="M322" s="21" t="str">
        <f>"label define" &amp; " " &amp; A322 &amp; " " &amp; B322 &amp; " " &amp; $D$9 &amp;  B322 &amp; " - " &amp; C322 &amp; $D$9 &amp; " " &amp; B323 &amp; " " &amp; $D$9 &amp; B323 &amp; " - " &amp; C323 &amp; $D$9 &amp; " " &amp; B324 &amp; " " &amp; $D$9 &amp; B324 &amp; " - " &amp; C324 &amp; $D$9 &amp; " " &amp; B325 &amp; " " &amp; $D$9 &amp; B325 &amp; " - " &amp; C325 &amp; $D$9  &amp; " " &amp; B326 &amp; " " &amp; $D$9 &amp; B326 &amp; " - " &amp; C326 &amp; $D$9  &amp; " " &amp; B327 &amp; " " &amp; $D$9 &amp; B327 &amp; " - " &amp; C327 &amp; $D$9 &amp; " " &amp; B328 &amp; " " &amp; $D$9 &amp; B328 &amp; " - " &amp; C328 &amp; $D$9 &amp; " " &amp; B329 &amp; " " &amp; $D$9 &amp; B329 &amp; " - " &amp; C329 &amp; $D$9 &amp; " " &amp; B330 &amp; " " &amp; $D$9 &amp; B330 &amp; " - " &amp; C330 &amp; $D$9</f>
        <v>label define whocontact 1 "1 - Nothing" 2 "2 - Try to fix it myself" 3 "3 - Call/tell CHW" 4 "4 - Call/tell DSW/IPA" 5 "5 - Call/tell Health Facility" 6 "6 - Call/tell School" 7 "7 - Call/tell NGO:" 8 "8 - Call/tell OAF" 9 "9 - Call/SMS the customer service line"</v>
      </c>
      <c r="N322" s="22"/>
      <c r="P322" s="22"/>
      <c r="Q322" s="22"/>
    </row>
    <row r="323" spans="1:17" s="21" customFormat="1" x14ac:dyDescent="0.25">
      <c r="A323" s="32" t="s">
        <v>1221</v>
      </c>
      <c r="B323" s="24">
        <v>2</v>
      </c>
      <c r="C323" s="23" t="s">
        <v>1228</v>
      </c>
      <c r="F323"/>
      <c r="L323" s="21">
        <f t="shared" si="5"/>
        <v>9</v>
      </c>
      <c r="N323" s="22"/>
      <c r="P323" s="22"/>
      <c r="Q323" s="22"/>
    </row>
    <row r="324" spans="1:17" s="21" customFormat="1" x14ac:dyDescent="0.25">
      <c r="A324" s="32" t="s">
        <v>1221</v>
      </c>
      <c r="B324" s="24">
        <v>3</v>
      </c>
      <c r="C324" s="23" t="s">
        <v>1227</v>
      </c>
      <c r="F324"/>
      <c r="L324" s="21">
        <f t="shared" si="5"/>
        <v>9</v>
      </c>
      <c r="N324" s="22"/>
      <c r="P324" s="22"/>
      <c r="Q324" s="22"/>
    </row>
    <row r="325" spans="1:17" s="21" customFormat="1" x14ac:dyDescent="0.25">
      <c r="A325" s="32" t="s">
        <v>1221</v>
      </c>
      <c r="B325" s="24">
        <v>4</v>
      </c>
      <c r="C325" s="23" t="s">
        <v>1226</v>
      </c>
      <c r="F325"/>
      <c r="L325" s="21">
        <f t="shared" si="5"/>
        <v>9</v>
      </c>
      <c r="N325" s="22"/>
      <c r="P325" s="22"/>
      <c r="Q325" s="22"/>
    </row>
    <row r="326" spans="1:17" s="21" customFormat="1" x14ac:dyDescent="0.25">
      <c r="A326" s="32" t="s">
        <v>1221</v>
      </c>
      <c r="B326" s="24">
        <v>5</v>
      </c>
      <c r="C326" s="23" t="s">
        <v>1225</v>
      </c>
      <c r="F326"/>
      <c r="L326" s="21">
        <f t="shared" si="5"/>
        <v>9</v>
      </c>
      <c r="N326" s="22"/>
      <c r="P326" s="22"/>
      <c r="Q326" s="22"/>
    </row>
    <row r="327" spans="1:17" s="21" customFormat="1" x14ac:dyDescent="0.25">
      <c r="A327" s="32" t="s">
        <v>1221</v>
      </c>
      <c r="B327" s="24">
        <v>6</v>
      </c>
      <c r="C327" s="23" t="s">
        <v>1224</v>
      </c>
      <c r="F327"/>
      <c r="L327" s="21">
        <f t="shared" si="5"/>
        <v>9</v>
      </c>
      <c r="N327" s="22"/>
      <c r="P327" s="22"/>
      <c r="Q327" s="22"/>
    </row>
    <row r="328" spans="1:17" s="21" customFormat="1" x14ac:dyDescent="0.25">
      <c r="A328" s="32" t="s">
        <v>1221</v>
      </c>
      <c r="B328" s="24">
        <v>7</v>
      </c>
      <c r="C328" s="23" t="s">
        <v>1223</v>
      </c>
      <c r="F328"/>
      <c r="L328" s="21">
        <f t="shared" si="5"/>
        <v>9</v>
      </c>
      <c r="N328" s="22"/>
      <c r="P328" s="22"/>
      <c r="Q328" s="22"/>
    </row>
    <row r="329" spans="1:17" s="21" customFormat="1" x14ac:dyDescent="0.25">
      <c r="A329" s="32" t="s">
        <v>1221</v>
      </c>
      <c r="B329" s="24">
        <v>8</v>
      </c>
      <c r="C329" s="23" t="s">
        <v>1222</v>
      </c>
      <c r="F329"/>
      <c r="L329" s="21">
        <f t="shared" si="5"/>
        <v>9</v>
      </c>
      <c r="N329" s="22"/>
      <c r="P329" s="22"/>
      <c r="Q329" s="22"/>
    </row>
    <row r="330" spans="1:17" s="21" customFormat="1" x14ac:dyDescent="0.25">
      <c r="A330" s="32" t="s">
        <v>1221</v>
      </c>
      <c r="B330" s="24">
        <v>9</v>
      </c>
      <c r="C330" s="23" t="s">
        <v>1220</v>
      </c>
      <c r="F330"/>
      <c r="L330" s="21">
        <f t="shared" si="5"/>
        <v>9</v>
      </c>
      <c r="N330" s="22"/>
      <c r="P330" s="22"/>
      <c r="Q330" s="22"/>
    </row>
    <row r="331" spans="1:17" s="21" customFormat="1" x14ac:dyDescent="0.25">
      <c r="A331" s="32" t="s">
        <v>1218</v>
      </c>
      <c r="B331" s="24">
        <v>0</v>
      </c>
      <c r="C331" s="23" t="s">
        <v>1207</v>
      </c>
      <c r="F331"/>
      <c r="L331" s="21">
        <f t="shared" si="5"/>
        <v>3</v>
      </c>
      <c r="M331" s="21" t="str">
        <f>"label define" &amp; " " &amp; A331 &amp; " " &amp; B331 &amp; " " &amp; $D$9 &amp;  B331 &amp; " - " &amp; C331 &amp; $D$9 &amp; " " &amp; B332 &amp; " " &amp; $D$9 &amp; B332 &amp; " - " &amp; C332 &amp; $D$9 &amp; " " &amp; B333 &amp; " " &amp; $D$9 &amp; B333 &amp; " - " &amp; C333 &amp; $D$9</f>
        <v>label define workhours 0 "0 - No" 1 "1 - Part time" 2 "2 - Full time"</v>
      </c>
      <c r="N331" s="22"/>
      <c r="P331" s="22"/>
      <c r="Q331" s="22"/>
    </row>
    <row r="332" spans="1:17" s="21" customFormat="1" x14ac:dyDescent="0.25">
      <c r="A332" s="32" t="s">
        <v>1218</v>
      </c>
      <c r="B332" s="24">
        <v>1</v>
      </c>
      <c r="C332" s="23" t="s">
        <v>1219</v>
      </c>
      <c r="F332"/>
      <c r="L332" s="21">
        <f t="shared" si="5"/>
        <v>3</v>
      </c>
      <c r="N332" s="22"/>
      <c r="P332" s="22"/>
      <c r="Q332" s="22"/>
    </row>
    <row r="333" spans="1:17" s="21" customFormat="1" x14ac:dyDescent="0.25">
      <c r="A333" s="32" t="s">
        <v>1218</v>
      </c>
      <c r="B333" s="24">
        <v>2</v>
      </c>
      <c r="C333" s="23" t="s">
        <v>1217</v>
      </c>
      <c r="F333"/>
      <c r="L333" s="21">
        <f t="shared" si="5"/>
        <v>3</v>
      </c>
      <c r="N333" s="22"/>
      <c r="P333" s="22"/>
      <c r="Q333" s="22"/>
    </row>
    <row r="334" spans="1:17" s="21" customFormat="1" x14ac:dyDescent="0.25">
      <c r="A334" s="32" t="s">
        <v>1216</v>
      </c>
      <c r="B334" s="24">
        <v>-999</v>
      </c>
      <c r="C334" s="23" t="s">
        <v>1159</v>
      </c>
      <c r="F334"/>
      <c r="L334" s="21">
        <f t="shared" si="5"/>
        <v>2</v>
      </c>
      <c r="M334" s="21" t="str">
        <f>"label define" &amp; " " &amp; A334&amp; " " &amp; B334 &amp; " " &amp; $D$9 &amp;  B334 &amp; " - " &amp; C334 &amp; $D$9 &amp; " " &amp; B335 &amp; " " &amp; $D$9 &amp; B335 &amp; " - " &amp; C335 &amp; $D$9</f>
        <v>label define yearslived -999 "-999 - Don't know" -998 "-998 - Whole life"</v>
      </c>
      <c r="N334" s="22"/>
      <c r="P334" s="22"/>
      <c r="Q334" s="22"/>
    </row>
    <row r="335" spans="1:17" s="21" customFormat="1" x14ac:dyDescent="0.25">
      <c r="A335" s="32" t="s">
        <v>1216</v>
      </c>
      <c r="B335" s="24">
        <v>-998</v>
      </c>
      <c r="C335" s="23" t="s">
        <v>1215</v>
      </c>
      <c r="F335"/>
      <c r="L335" s="21">
        <f t="shared" si="5"/>
        <v>2</v>
      </c>
      <c r="N335" s="22"/>
      <c r="P335" s="22"/>
      <c r="Q335" s="22"/>
    </row>
    <row r="336" spans="1:17" s="21" customFormat="1" x14ac:dyDescent="0.25">
      <c r="A336" s="32" t="s">
        <v>1214</v>
      </c>
      <c r="B336" s="24">
        <v>0</v>
      </c>
      <c r="C336" s="23" t="s">
        <v>1207</v>
      </c>
      <c r="F336"/>
      <c r="L336" s="21">
        <f t="shared" si="5"/>
        <v>2</v>
      </c>
      <c r="M336" s="21" t="str">
        <f>"label define" &amp; " " &amp; A336&amp; " " &amp; B336 &amp; " " &amp; $D$9 &amp;  B336 &amp; " - " &amp; C336 &amp; $D$9 &amp; " " &amp; B337 &amp; " " &amp; $D$9 &amp; B337 &amp; " - " &amp; C337 &amp; $D$9</f>
        <v>label define yesno 0 "0 - No" 1 "1 - Yes"</v>
      </c>
      <c r="N336" s="22"/>
      <c r="P336" s="22"/>
      <c r="Q336" s="22"/>
    </row>
    <row r="337" spans="1:17" s="21" customFormat="1" x14ac:dyDescent="0.25">
      <c r="A337" s="32" t="s">
        <v>1214</v>
      </c>
      <c r="B337" s="24">
        <v>1</v>
      </c>
      <c r="C337" s="23" t="s">
        <v>1205</v>
      </c>
      <c r="F337"/>
      <c r="L337" s="21">
        <f t="shared" si="5"/>
        <v>2</v>
      </c>
      <c r="N337" s="22"/>
      <c r="P337" s="22"/>
      <c r="Q337" s="22"/>
    </row>
    <row r="338" spans="1:17" s="21" customFormat="1" x14ac:dyDescent="0.25">
      <c r="A338" s="32" t="s">
        <v>1212</v>
      </c>
      <c r="B338" s="24">
        <v>-999</v>
      </c>
      <c r="C338" s="23" t="s">
        <v>1213</v>
      </c>
      <c r="F338"/>
      <c r="L338" s="21">
        <f t="shared" si="5"/>
        <v>3</v>
      </c>
      <c r="M338" s="21" t="str">
        <f>"label define" &amp; " " &amp; A338 &amp; " " &amp; B338 &amp; " " &amp; $D$9 &amp;  B338 &amp; " - " &amp; C338 &amp; $D$9 &amp; " " &amp; B339 &amp; " " &amp; $D$9 &amp; B339 &amp; " - " &amp; C339 &amp; $D$9 &amp; " " &amp; B340 &amp; " " &amp; $D$9 &amp; B340 &amp; " - " &amp; C340 &amp; $D$9</f>
        <v>label define yesno5 -999 "-999 - DK" 0 "0 - No" 1 "1 - Yes"</v>
      </c>
      <c r="N338" s="22"/>
      <c r="P338" s="22"/>
      <c r="Q338" s="22"/>
    </row>
    <row r="339" spans="1:17" s="21" customFormat="1" x14ac:dyDescent="0.25">
      <c r="A339" s="32" t="s">
        <v>1212</v>
      </c>
      <c r="B339" s="24">
        <v>0</v>
      </c>
      <c r="C339" s="23" t="s">
        <v>1207</v>
      </c>
      <c r="F339"/>
      <c r="L339" s="21">
        <f t="shared" si="5"/>
        <v>3</v>
      </c>
      <c r="N339" s="22"/>
      <c r="P339" s="22"/>
      <c r="Q339" s="22"/>
    </row>
    <row r="340" spans="1:17" s="21" customFormat="1" x14ac:dyDescent="0.25">
      <c r="A340" s="32" t="s">
        <v>1212</v>
      </c>
      <c r="B340" s="24">
        <v>1</v>
      </c>
      <c r="C340" s="23" t="s">
        <v>1205</v>
      </c>
      <c r="F340"/>
      <c r="L340" s="21">
        <f t="shared" si="5"/>
        <v>3</v>
      </c>
      <c r="N340" s="22"/>
      <c r="P340" s="22"/>
      <c r="Q340" s="22"/>
    </row>
    <row r="341" spans="1:17" s="21" customFormat="1" x14ac:dyDescent="0.25">
      <c r="A341" s="32" t="s">
        <v>1211</v>
      </c>
      <c r="B341" s="24">
        <v>-999</v>
      </c>
      <c r="C341" s="23" t="s">
        <v>1159</v>
      </c>
      <c r="F341"/>
      <c r="L341" s="21">
        <f t="shared" si="5"/>
        <v>3</v>
      </c>
      <c r="M341" s="21" t="str">
        <f>"label define" &amp; " " &amp; A341 &amp; " " &amp; B341 &amp; " " &amp; $D$9 &amp;  B341 &amp; " - " &amp; C341 &amp; $D$9 &amp; " " &amp; B342 &amp; " " &amp; $D$9 &amp; B342 &amp; " - " &amp; C342 &amp; $D$9 &amp; " " &amp; B343 &amp; " " &amp; $D$9 &amp; B343 &amp; " - " &amp; C343 &amp; $D$9</f>
        <v>label define yesnodk -999 "-999 - Don't know" 0 "0 - No" 1 "1 - Yes"</v>
      </c>
      <c r="N341" s="22"/>
      <c r="P341" s="22"/>
      <c r="Q341" s="22"/>
    </row>
    <row r="342" spans="1:17" s="21" customFormat="1" x14ac:dyDescent="0.25">
      <c r="A342" s="32" t="s">
        <v>1211</v>
      </c>
      <c r="B342" s="24">
        <v>0</v>
      </c>
      <c r="C342" s="23" t="s">
        <v>1207</v>
      </c>
      <c r="F342"/>
      <c r="L342" s="21">
        <f t="shared" si="5"/>
        <v>3</v>
      </c>
      <c r="N342" s="22"/>
      <c r="P342" s="22"/>
      <c r="Q342" s="22"/>
    </row>
    <row r="343" spans="1:17" s="21" customFormat="1" x14ac:dyDescent="0.25">
      <c r="A343" s="32" t="s">
        <v>1211</v>
      </c>
      <c r="B343" s="24">
        <v>1</v>
      </c>
      <c r="C343" s="23" t="s">
        <v>1205</v>
      </c>
      <c r="F343"/>
      <c r="L343" s="21">
        <f t="shared" si="5"/>
        <v>3</v>
      </c>
      <c r="N343" s="22"/>
      <c r="P343" s="22"/>
      <c r="Q343" s="22"/>
    </row>
    <row r="344" spans="1:17" s="21" customFormat="1" x14ac:dyDescent="0.25">
      <c r="A344" s="32" t="s">
        <v>1209</v>
      </c>
      <c r="B344" s="24">
        <v>-999</v>
      </c>
      <c r="C344" s="23" t="s">
        <v>1210</v>
      </c>
      <c r="F344"/>
      <c r="L344" s="21">
        <f t="shared" si="5"/>
        <v>3</v>
      </c>
      <c r="M344" s="21" t="str">
        <f>"label define" &amp; " " &amp; A344 &amp; " " &amp; B344 &amp; " " &amp; $D$9 &amp;  B344 &amp; " - " &amp; C344 &amp; $D$9 &amp; " " &amp; B345 &amp; " " &amp; $D$9 &amp; B345 &amp; " - " &amp; C345 &amp; $D$9 &amp; " " &amp; B346 &amp; " " &amp; $D$9 &amp; B346 &amp; " - " &amp; C346 &amp; $D$9</f>
        <v>label define yesnofemale -999 "-999 - No female head of household" 0 "0 - No" 1 "1 - Yes"</v>
      </c>
      <c r="N344" s="22"/>
      <c r="P344" s="22"/>
      <c r="Q344" s="22"/>
    </row>
    <row r="345" spans="1:17" s="21" customFormat="1" x14ac:dyDescent="0.25">
      <c r="A345" s="32" t="s">
        <v>1209</v>
      </c>
      <c r="B345" s="24">
        <v>0</v>
      </c>
      <c r="C345" s="23" t="s">
        <v>1207</v>
      </c>
      <c r="F345"/>
      <c r="L345" s="21">
        <f t="shared" si="5"/>
        <v>3</v>
      </c>
      <c r="N345" s="22"/>
      <c r="P345" s="22"/>
      <c r="Q345" s="22"/>
    </row>
    <row r="346" spans="1:17" s="21" customFormat="1" x14ac:dyDescent="0.25">
      <c r="A346" s="32" t="s">
        <v>1209</v>
      </c>
      <c r="B346" s="24">
        <v>1</v>
      </c>
      <c r="C346" s="23" t="s">
        <v>1205</v>
      </c>
      <c r="F346"/>
      <c r="L346" s="21">
        <f t="shared" si="5"/>
        <v>3</v>
      </c>
      <c r="N346" s="22"/>
      <c r="P346" s="22"/>
      <c r="Q346" s="22"/>
    </row>
    <row r="347" spans="1:17" s="21" customFormat="1" x14ac:dyDescent="0.25">
      <c r="A347" s="32" t="s">
        <v>1206</v>
      </c>
      <c r="B347" s="24">
        <v>-999</v>
      </c>
      <c r="C347" s="23" t="s">
        <v>1208</v>
      </c>
      <c r="F347"/>
      <c r="L347" s="21">
        <f t="shared" si="5"/>
        <v>3</v>
      </c>
      <c r="M347" s="21" t="str">
        <f t="shared" ref="M347:M368" si="6">"label define" &amp; " " &amp; A347 &amp; " " &amp; B347 &amp; " " &amp; $D$9 &amp;  B347 &amp; " - " &amp; C347 &amp; $D$9 &amp; " " &amp; B348 &amp; " " &amp; $D$9 &amp; B348 &amp; " - " &amp; C348 &amp; $D$9 &amp; " " &amp; B349 &amp; " " &amp; $D$9 &amp; B349 &amp; " - " &amp; C349 &amp; $D$9</f>
        <v>label define yesnomale -999 "-999 - No male head of household" 0 "0 - No" 1 "1 - Yes"</v>
      </c>
      <c r="N347" s="22"/>
      <c r="P347" s="22"/>
      <c r="Q347" s="22"/>
    </row>
    <row r="348" spans="1:17" s="21" customFormat="1" x14ac:dyDescent="0.25">
      <c r="A348" s="32" t="s">
        <v>1206</v>
      </c>
      <c r="B348" s="24">
        <v>0</v>
      </c>
      <c r="C348" s="23" t="s">
        <v>1207</v>
      </c>
      <c r="F348"/>
      <c r="L348" s="21">
        <f t="shared" si="5"/>
        <v>3</v>
      </c>
      <c r="M348" s="21" t="str">
        <f t="shared" si="6"/>
        <v>label define yesnomale 0 "0 - No" 1 "1 - Yes" 1 "1 - School Boosting Adoption Baseline"</v>
      </c>
      <c r="N348" s="22"/>
      <c r="P348" s="22"/>
      <c r="Q348" s="22"/>
    </row>
    <row r="349" spans="1:17" s="21" customFormat="1" x14ac:dyDescent="0.25">
      <c r="A349" s="32" t="s">
        <v>1206</v>
      </c>
      <c r="B349" s="24">
        <v>1</v>
      </c>
      <c r="C349" s="23" t="s">
        <v>1205</v>
      </c>
      <c r="F349"/>
      <c r="L349" s="21">
        <f t="shared" si="5"/>
        <v>3</v>
      </c>
      <c r="M349" s="21" t="str">
        <f t="shared" si="6"/>
        <v>label define yesnomale 1 "1 - Yes" 1 "1 - School Boosting Adoption Baseline" 2 "2 - School Boosting Adoption Endline"</v>
      </c>
      <c r="N349" s="22"/>
      <c r="P349" s="22"/>
      <c r="Q349" s="22"/>
    </row>
    <row r="350" spans="1:17" s="22" customFormat="1" ht="12.75" x14ac:dyDescent="0.2">
      <c r="A350" s="31" t="s">
        <v>1196</v>
      </c>
      <c r="B350" s="30">
        <v>1</v>
      </c>
      <c r="C350" s="29" t="s">
        <v>1204</v>
      </c>
      <c r="L350" s="21">
        <f t="shared" si="5"/>
        <v>9</v>
      </c>
      <c r="M350" s="21" t="str">
        <f t="shared" si="6"/>
        <v>label define specialactiv 1 "1 - School Boosting Adoption Baseline" 2 "2 - School Boosting Adoption Endline" 3 "3 - Church Boosting Adoption Baseline"</v>
      </c>
    </row>
    <row r="351" spans="1:17" s="22" customFormat="1" ht="12.75" x14ac:dyDescent="0.2">
      <c r="A351" s="31" t="s">
        <v>1196</v>
      </c>
      <c r="B351" s="30">
        <v>2</v>
      </c>
      <c r="C351" s="29" t="s">
        <v>1203</v>
      </c>
      <c r="L351" s="21">
        <f t="shared" si="5"/>
        <v>9</v>
      </c>
      <c r="M351" s="21" t="str">
        <f t="shared" si="6"/>
        <v>label define specialactiv 2 "2 - School Boosting Adoption Endline" 3 "3 - Church Boosting Adoption Baseline" 4 "4 - Church Boosting Adoption Endline"</v>
      </c>
    </row>
    <row r="352" spans="1:17" s="22" customFormat="1" ht="12.75" x14ac:dyDescent="0.2">
      <c r="A352" s="31" t="s">
        <v>1196</v>
      </c>
      <c r="B352" s="30">
        <v>3</v>
      </c>
      <c r="C352" s="29" t="s">
        <v>1202</v>
      </c>
      <c r="L352" s="21">
        <f t="shared" si="5"/>
        <v>9</v>
      </c>
      <c r="M352" s="21" t="str">
        <f t="shared" si="6"/>
        <v>label define specialactiv 3 "3 - Church Boosting Adoption Baseline" 4 "4 - Church Boosting Adoption Endline" 5 "5 - Women's Group Boosting Adoption Baseline"</v>
      </c>
    </row>
    <row r="353" spans="1:17" s="22" customFormat="1" ht="12.75" x14ac:dyDescent="0.2">
      <c r="A353" s="31" t="s">
        <v>1196</v>
      </c>
      <c r="B353" s="30">
        <v>4</v>
      </c>
      <c r="C353" s="29" t="s">
        <v>1201</v>
      </c>
      <c r="L353" s="21">
        <f t="shared" si="5"/>
        <v>9</v>
      </c>
      <c r="M353" s="21" t="str">
        <f t="shared" si="6"/>
        <v>label define specialactiv 4 "4 - Church Boosting Adoption Endline" 5 "5 - Women's Group Boosting Adoption Baseline" 6 "6 - Women's Group Boosting Adoption Endline"</v>
      </c>
    </row>
    <row r="354" spans="1:17" s="22" customFormat="1" ht="12.75" x14ac:dyDescent="0.2">
      <c r="A354" s="31" t="s">
        <v>1196</v>
      </c>
      <c r="B354" s="30">
        <v>5</v>
      </c>
      <c r="C354" s="29" t="s">
        <v>1200</v>
      </c>
      <c r="L354" s="21">
        <f t="shared" si="5"/>
        <v>9</v>
      </c>
      <c r="M354" s="21" t="str">
        <f t="shared" si="6"/>
        <v>label define specialactiv 5 "5 - Women's Group Boosting Adoption Baseline" 6 "6 - Women's Group Boosting Adoption Endline" 7 "7 - Panel Survey"</v>
      </c>
    </row>
    <row r="355" spans="1:17" s="22" customFormat="1" ht="12.75" x14ac:dyDescent="0.2">
      <c r="A355" s="31" t="s">
        <v>1196</v>
      </c>
      <c r="B355" s="30">
        <v>6</v>
      </c>
      <c r="C355" s="29" t="s">
        <v>1199</v>
      </c>
      <c r="L355" s="21">
        <f t="shared" ref="L355:L370" si="7">COUNTIF(A$1:A$65536,A355)</f>
        <v>9</v>
      </c>
      <c r="M355" s="21" t="str">
        <f t="shared" si="6"/>
        <v>label define specialactiv 6 "6 - Women's Group Boosting Adoption Endline" 7 "7 - Panel Survey" 8 "8 - Promoter Initial Training"</v>
      </c>
    </row>
    <row r="356" spans="1:17" s="22" customFormat="1" ht="12.75" x14ac:dyDescent="0.2">
      <c r="A356" s="31" t="s">
        <v>1196</v>
      </c>
      <c r="B356" s="30">
        <v>7</v>
      </c>
      <c r="C356" s="29" t="s">
        <v>1198</v>
      </c>
      <c r="L356" s="21">
        <f t="shared" si="7"/>
        <v>9</v>
      </c>
      <c r="M356" s="21" t="str">
        <f t="shared" si="6"/>
        <v>label define specialactiv 7 "7 - Panel Survey" 8 "8 - Promoter Initial Training" 9 "9 - Promoter Refresher Training"</v>
      </c>
    </row>
    <row r="357" spans="1:17" s="22" customFormat="1" ht="12.75" x14ac:dyDescent="0.2">
      <c r="A357" s="31" t="s">
        <v>1196</v>
      </c>
      <c r="B357" s="30">
        <v>8</v>
      </c>
      <c r="C357" s="29" t="s">
        <v>1197</v>
      </c>
      <c r="L357" s="21">
        <f t="shared" si="7"/>
        <v>9</v>
      </c>
      <c r="M357" s="21" t="str">
        <f t="shared" si="6"/>
        <v>label define specialactiv 8 "8 - Promoter Initial Training" 9 "9 - Promoter Refresher Training" 1 "1 - Round 1 (First Additional Visit after initial survey)"</v>
      </c>
    </row>
    <row r="358" spans="1:17" s="22" customFormat="1" ht="12.75" x14ac:dyDescent="0.2">
      <c r="A358" s="31" t="s">
        <v>1196</v>
      </c>
      <c r="B358" s="30">
        <v>9</v>
      </c>
      <c r="C358" s="29" t="s">
        <v>1195</v>
      </c>
      <c r="L358" s="21">
        <f t="shared" si="7"/>
        <v>9</v>
      </c>
      <c r="M358" s="21" t="str">
        <f t="shared" si="6"/>
        <v>label define specialactiv 9 "9 - Promoter Refresher Training" 1 "1 - Round 1 (First Additional Visit after initial survey)" 2 "2 - Round 2 (Second Additional Visit after initial survey)"</v>
      </c>
    </row>
    <row r="359" spans="1:17" s="22" customFormat="1" ht="12.75" x14ac:dyDescent="0.2">
      <c r="A359" s="31" t="s">
        <v>1189</v>
      </c>
      <c r="B359" s="30">
        <v>1</v>
      </c>
      <c r="C359" s="29" t="s">
        <v>1194</v>
      </c>
      <c r="L359" s="21">
        <f t="shared" si="7"/>
        <v>6</v>
      </c>
      <c r="M359" s="21" t="str">
        <f t="shared" si="6"/>
        <v>label define panelround 1 "1 - Round 1 (First Additional Visit after initial survey)" 2 "2 - Round 2 (Second Additional Visit after initial survey)" 3 "3 - Round 3 (Third Additional Visit after initial survey)"</v>
      </c>
    </row>
    <row r="360" spans="1:17" s="22" customFormat="1" ht="12.75" x14ac:dyDescent="0.2">
      <c r="A360" s="31" t="s">
        <v>1189</v>
      </c>
      <c r="B360" s="30">
        <v>2</v>
      </c>
      <c r="C360" s="29" t="s">
        <v>1193</v>
      </c>
      <c r="L360" s="21">
        <f t="shared" si="7"/>
        <v>6</v>
      </c>
      <c r="M360" s="21" t="str">
        <f t="shared" si="6"/>
        <v>label define panelround 2 "2 - Round 2 (Second Additional Visit after initial survey)" 3 "3 - Round 3 (Third Additional Visit after initial survey)" 4 "4 - Round 4 (Fourth Additional Visit after initial survey)"</v>
      </c>
    </row>
    <row r="361" spans="1:17" s="22" customFormat="1" ht="12.75" x14ac:dyDescent="0.2">
      <c r="A361" s="31" t="s">
        <v>1189</v>
      </c>
      <c r="B361" s="30">
        <v>3</v>
      </c>
      <c r="C361" s="29" t="s">
        <v>1192</v>
      </c>
      <c r="L361" s="21">
        <f t="shared" si="7"/>
        <v>6</v>
      </c>
      <c r="M361" s="21" t="str">
        <f t="shared" si="6"/>
        <v>label define panelround 3 "3 - Round 3 (Third Additional Visit after initial survey)" 4 "4 - Round 4 (Fourth Additional Visit after initial survey)" 5 "5 - Round 5 (Fifth Additional Visit after initial survey)"</v>
      </c>
    </row>
    <row r="362" spans="1:17" s="22" customFormat="1" ht="12.75" x14ac:dyDescent="0.2">
      <c r="A362" s="31" t="s">
        <v>1189</v>
      </c>
      <c r="B362" s="30">
        <v>4</v>
      </c>
      <c r="C362" s="29" t="s">
        <v>1191</v>
      </c>
      <c r="L362" s="21">
        <f t="shared" si="7"/>
        <v>6</v>
      </c>
      <c r="M362" s="21" t="str">
        <f t="shared" si="6"/>
        <v>label define panelround 4 "4 - Round 4 (Fourth Additional Visit after initial survey)" 5 "5 - Round 5 (Fifth Additional Visit after initial survey)" 6 "6 - Round 6 (Sixth Additional Visit after initial survey)"</v>
      </c>
    </row>
    <row r="363" spans="1:17" s="22" customFormat="1" ht="12.75" x14ac:dyDescent="0.2">
      <c r="A363" s="31" t="s">
        <v>1189</v>
      </c>
      <c r="B363" s="30">
        <v>5</v>
      </c>
      <c r="C363" s="29" t="s">
        <v>1190</v>
      </c>
      <c r="L363" s="21">
        <f t="shared" si="7"/>
        <v>6</v>
      </c>
      <c r="M363" s="21" t="str">
        <f t="shared" si="6"/>
        <v>label define panelround 5 "5 - Round 5 (Fifth Additional Visit after initial survey)" 6 "6 - Round 6 (Sixth Additional Visit after initial survey)" 1 "1 - Standard Survey"</v>
      </c>
    </row>
    <row r="364" spans="1:17" s="22" customFormat="1" ht="12.75" x14ac:dyDescent="0.2">
      <c r="A364" s="31" t="s">
        <v>1189</v>
      </c>
      <c r="B364" s="30">
        <v>6</v>
      </c>
      <c r="C364" s="29" t="s">
        <v>1188</v>
      </c>
      <c r="L364" s="21">
        <f t="shared" si="7"/>
        <v>6</v>
      </c>
      <c r="M364" s="21" t="str">
        <f t="shared" si="6"/>
        <v>label define panelround 6 "6 - Round 6 (Sixth Additional Visit after initial survey)" 1 "1 - Standard Survey" 2 "2 - Special Activity Survey"</v>
      </c>
    </row>
    <row r="365" spans="1:17" s="21" customFormat="1" x14ac:dyDescent="0.25">
      <c r="A365" s="15" t="s">
        <v>1186</v>
      </c>
      <c r="B365" s="15">
        <v>1</v>
      </c>
      <c r="C365" s="15" t="s">
        <v>1187</v>
      </c>
      <c r="F365"/>
      <c r="L365" s="21">
        <f t="shared" si="7"/>
        <v>2</v>
      </c>
      <c r="M365" s="21" t="str">
        <f t="shared" si="6"/>
        <v>label define surveyactiv 1 "1 - Standard Survey" 2 "2 - Special Activity Survey" 1 "1 - Kenya"</v>
      </c>
      <c r="P365" s="22"/>
      <c r="Q365" s="22"/>
    </row>
    <row r="366" spans="1:17" s="21" customFormat="1" x14ac:dyDescent="0.25">
      <c r="A366" s="15" t="s">
        <v>1186</v>
      </c>
      <c r="B366" s="15">
        <v>2</v>
      </c>
      <c r="C366" s="15" t="s">
        <v>1185</v>
      </c>
      <c r="F366"/>
      <c r="L366" s="21">
        <f t="shared" si="7"/>
        <v>2</v>
      </c>
      <c r="M366" s="21" t="str">
        <f t="shared" si="6"/>
        <v>label define surveyactiv 2 "2 - Special Activity Survey" 1 "1 - Kenya" 2 "2 - Uganda"</v>
      </c>
      <c r="P366" s="22"/>
      <c r="Q366" s="22"/>
    </row>
    <row r="367" spans="1:17" s="21" customFormat="1" x14ac:dyDescent="0.25">
      <c r="A367" s="15" t="s">
        <v>1181</v>
      </c>
      <c r="B367" s="15">
        <v>1</v>
      </c>
      <c r="C367" s="15" t="s">
        <v>1184</v>
      </c>
      <c r="F367"/>
      <c r="L367" s="21">
        <f t="shared" si="7"/>
        <v>4</v>
      </c>
      <c r="M367" s="21" t="str">
        <f t="shared" si="6"/>
        <v>label define country 1 "1 - Kenya" 2 "2 - Uganda" 3 "3 - Malawi"</v>
      </c>
      <c r="P367" s="22"/>
      <c r="Q367" s="22"/>
    </row>
    <row r="368" spans="1:17" s="21" customFormat="1" x14ac:dyDescent="0.25">
      <c r="A368" s="15" t="s">
        <v>1181</v>
      </c>
      <c r="B368" s="15">
        <v>2</v>
      </c>
      <c r="C368" s="15" t="s">
        <v>1183</v>
      </c>
      <c r="F368"/>
      <c r="L368" s="21">
        <f t="shared" si="7"/>
        <v>4</v>
      </c>
      <c r="M368" s="21" t="str">
        <f t="shared" si="6"/>
        <v>label define country 2 "2 - Uganda" 3 "3 - Malawi" 4 "4 - Tanzania"</v>
      </c>
      <c r="P368" s="22"/>
      <c r="Q368" s="22"/>
    </row>
    <row r="369" spans="1:17" s="21" customFormat="1" x14ac:dyDescent="0.25">
      <c r="A369" s="15" t="s">
        <v>1181</v>
      </c>
      <c r="B369" s="15">
        <v>3</v>
      </c>
      <c r="C369" s="15" t="s">
        <v>1182</v>
      </c>
      <c r="F369"/>
      <c r="L369" s="21">
        <f t="shared" si="7"/>
        <v>4</v>
      </c>
      <c r="M369" s="21" t="e">
        <f>"label define" &amp; " " &amp; A369 &amp; " " &amp; B369 &amp; " " &amp; $D$9 &amp;  B369 &amp; " - " &amp; C369 &amp; $D$9 &amp; " " &amp; B370 &amp; " " &amp; $D$9 &amp; B370 &amp; " - " &amp; C370 &amp; $D$9 &amp; " " &amp; B371 &amp; " " &amp; $D$9 &amp; B371 &amp; " - " &amp;#REF! &amp; $D$9</f>
        <v>#REF!</v>
      </c>
      <c r="P369" s="22"/>
      <c r="Q369" s="22"/>
    </row>
    <row r="370" spans="1:17" s="21" customFormat="1" x14ac:dyDescent="0.25">
      <c r="A370" s="15" t="s">
        <v>1181</v>
      </c>
      <c r="B370" s="15">
        <v>4</v>
      </c>
      <c r="C370" s="15" t="s">
        <v>1180</v>
      </c>
      <c r="F370"/>
      <c r="L370" s="21">
        <f t="shared" si="7"/>
        <v>4</v>
      </c>
      <c r="M370" s="21" t="e">
        <f>"label define" &amp; " " &amp; A370 &amp; " " &amp; B370 &amp; " " &amp; $D$9 &amp;  B370 &amp; " - " &amp; C370 &amp; $D$9 &amp; " " &amp; B371 &amp; " " &amp; $D$9 &amp; B371 &amp; " - " &amp;#REF! &amp; $D$9 &amp; " " &amp; B372 &amp; " " &amp; $D$9 &amp; B372 &amp; " - " &amp;#REF! &amp; $D$9</f>
        <v>#REF!</v>
      </c>
      <c r="P370" s="22"/>
      <c r="Q370" s="22"/>
    </row>
    <row r="371" spans="1:17" s="21" customFormat="1" x14ac:dyDescent="0.25">
      <c r="A371" s="26" t="s">
        <v>1173</v>
      </c>
      <c r="B371" s="28">
        <v>1</v>
      </c>
      <c r="C371" s="27" t="s">
        <v>1179</v>
      </c>
      <c r="F371"/>
      <c r="P371" s="22"/>
      <c r="Q371" s="22"/>
    </row>
    <row r="372" spans="1:17" s="21" customFormat="1" x14ac:dyDescent="0.25">
      <c r="A372" s="26" t="s">
        <v>1173</v>
      </c>
      <c r="B372" s="28">
        <v>2</v>
      </c>
      <c r="C372" s="27" t="s">
        <v>1178</v>
      </c>
      <c r="F372"/>
      <c r="P372" s="22"/>
      <c r="Q372" s="22"/>
    </row>
    <row r="373" spans="1:17" s="21" customFormat="1" x14ac:dyDescent="0.25">
      <c r="A373" s="26" t="s">
        <v>1173</v>
      </c>
      <c r="B373" s="28">
        <v>3</v>
      </c>
      <c r="C373" s="27" t="s">
        <v>1177</v>
      </c>
      <c r="F373"/>
      <c r="P373" s="22"/>
      <c r="Q373" s="22"/>
    </row>
    <row r="374" spans="1:17" s="21" customFormat="1" x14ac:dyDescent="0.25">
      <c r="A374" s="26" t="s">
        <v>1173</v>
      </c>
      <c r="B374" s="28">
        <v>4</v>
      </c>
      <c r="C374" s="27" t="s">
        <v>1176</v>
      </c>
      <c r="F374"/>
      <c r="P374" s="22"/>
      <c r="Q374" s="22"/>
    </row>
    <row r="375" spans="1:17" s="21" customFormat="1" x14ac:dyDescent="0.25">
      <c r="A375" s="26" t="s">
        <v>1173</v>
      </c>
      <c r="B375" s="28">
        <v>5</v>
      </c>
      <c r="C375" s="27" t="s">
        <v>1175</v>
      </c>
      <c r="F375"/>
      <c r="P375" s="22"/>
      <c r="Q375" s="22"/>
    </row>
    <row r="376" spans="1:17" s="21" customFormat="1" x14ac:dyDescent="0.25">
      <c r="A376" s="26" t="s">
        <v>1173</v>
      </c>
      <c r="B376" s="28">
        <v>6</v>
      </c>
      <c r="C376" s="27" t="s">
        <v>1174</v>
      </c>
      <c r="F376"/>
      <c r="P376" s="22"/>
      <c r="Q376" s="22"/>
    </row>
    <row r="377" spans="1:17" s="21" customFormat="1" x14ac:dyDescent="0.25">
      <c r="A377" s="26" t="s">
        <v>1173</v>
      </c>
      <c r="B377" s="15">
        <v>7</v>
      </c>
      <c r="C377" s="15" t="s">
        <v>1172</v>
      </c>
      <c r="F377"/>
      <c r="P377" s="22"/>
      <c r="Q377" s="22"/>
    </row>
    <row r="378" spans="1:17" s="21" customFormat="1" x14ac:dyDescent="0.25">
      <c r="A378" s="15" t="s">
        <v>1166</v>
      </c>
      <c r="B378" s="15">
        <v>1</v>
      </c>
      <c r="C378" s="25" t="s">
        <v>1171</v>
      </c>
      <c r="F378"/>
      <c r="P378" s="22"/>
      <c r="Q378" s="22"/>
    </row>
    <row r="379" spans="1:17" s="21" customFormat="1" x14ac:dyDescent="0.25">
      <c r="A379" s="15" t="s">
        <v>1166</v>
      </c>
      <c r="B379" s="15">
        <v>2</v>
      </c>
      <c r="C379" s="25" t="s">
        <v>1170</v>
      </c>
      <c r="F379"/>
      <c r="P379" s="22"/>
      <c r="Q379" s="22"/>
    </row>
    <row r="380" spans="1:17" s="21" customFormat="1" x14ac:dyDescent="0.25">
      <c r="A380" s="15" t="s">
        <v>1166</v>
      </c>
      <c r="B380" s="15">
        <v>3</v>
      </c>
      <c r="C380" s="25" t="s">
        <v>1169</v>
      </c>
      <c r="F380"/>
      <c r="P380" s="22"/>
      <c r="Q380" s="22"/>
    </row>
    <row r="381" spans="1:17" s="21" customFormat="1" x14ac:dyDescent="0.25">
      <c r="A381" s="15" t="s">
        <v>1166</v>
      </c>
      <c r="B381" s="15">
        <v>4</v>
      </c>
      <c r="C381" s="25" t="s">
        <v>1168</v>
      </c>
      <c r="F381"/>
      <c r="P381" s="22"/>
      <c r="Q381" s="22"/>
    </row>
    <row r="382" spans="1:17" s="21" customFormat="1" x14ac:dyDescent="0.25">
      <c r="A382" s="15" t="s">
        <v>1166</v>
      </c>
      <c r="B382" s="15">
        <v>5</v>
      </c>
      <c r="C382" s="25" t="s">
        <v>1167</v>
      </c>
      <c r="F382"/>
      <c r="P382" s="22"/>
      <c r="Q382" s="22"/>
    </row>
    <row r="383" spans="1:17" s="21" customFormat="1" x14ac:dyDescent="0.25">
      <c r="A383" s="15" t="s">
        <v>1166</v>
      </c>
      <c r="B383" s="15">
        <v>6</v>
      </c>
      <c r="C383" s="25" t="s">
        <v>1165</v>
      </c>
      <c r="F383"/>
      <c r="P383" s="22"/>
      <c r="Q383" s="22"/>
    </row>
    <row r="384" spans="1:17" s="21" customFormat="1" x14ac:dyDescent="0.25">
      <c r="A384" s="15" t="s">
        <v>1160</v>
      </c>
      <c r="B384" s="24">
        <v>1</v>
      </c>
      <c r="C384" s="23" t="s">
        <v>1164</v>
      </c>
      <c r="F384"/>
      <c r="P384" s="22"/>
      <c r="Q384" s="22"/>
    </row>
    <row r="385" spans="1:17" s="21" customFormat="1" x14ac:dyDescent="0.25">
      <c r="A385" s="15" t="s">
        <v>1160</v>
      </c>
      <c r="B385" s="24">
        <v>2</v>
      </c>
      <c r="C385" s="23" t="s">
        <v>1163</v>
      </c>
      <c r="F385"/>
      <c r="P385" s="22"/>
      <c r="Q385" s="22"/>
    </row>
    <row r="386" spans="1:17" s="21" customFormat="1" x14ac:dyDescent="0.25">
      <c r="A386" s="15" t="s">
        <v>1160</v>
      </c>
      <c r="B386" s="24">
        <v>3</v>
      </c>
      <c r="C386" s="23" t="s">
        <v>1162</v>
      </c>
      <c r="F386"/>
      <c r="P386" s="22"/>
      <c r="Q386" s="22"/>
    </row>
    <row r="387" spans="1:17" s="21" customFormat="1" x14ac:dyDescent="0.25">
      <c r="A387" s="15" t="s">
        <v>1160</v>
      </c>
      <c r="B387" s="24">
        <v>4</v>
      </c>
      <c r="C387" s="23" t="s">
        <v>1161</v>
      </c>
      <c r="F387"/>
      <c r="P387" s="22"/>
      <c r="Q387" s="22"/>
    </row>
    <row r="388" spans="1:17" s="21" customFormat="1" x14ac:dyDescent="0.25">
      <c r="A388" s="15" t="s">
        <v>1160</v>
      </c>
      <c r="B388" s="24">
        <v>-999</v>
      </c>
      <c r="C388" s="23" t="s">
        <v>1159</v>
      </c>
      <c r="F388"/>
      <c r="P388" s="22"/>
      <c r="Q388" s="22"/>
    </row>
    <row r="389" spans="1:17" s="19" customFormat="1" ht="12.75" x14ac:dyDescent="0.2">
      <c r="A389" s="20" t="s">
        <v>1146</v>
      </c>
      <c r="B389" s="20">
        <v>1</v>
      </c>
      <c r="C389" s="20" t="s">
        <v>1158</v>
      </c>
      <c r="D389" s="20" t="s">
        <v>1157</v>
      </c>
    </row>
    <row r="390" spans="1:17" s="19" customFormat="1" ht="12.75" x14ac:dyDescent="0.2">
      <c r="A390" s="20" t="s">
        <v>1146</v>
      </c>
      <c r="B390" s="20">
        <v>3</v>
      </c>
      <c r="C390" s="20" t="s">
        <v>1156</v>
      </c>
      <c r="D390" s="20"/>
    </row>
    <row r="391" spans="1:17" s="19" customFormat="1" ht="12.75" x14ac:dyDescent="0.2">
      <c r="A391" s="20" t="s">
        <v>1146</v>
      </c>
      <c r="B391" s="20">
        <v>4</v>
      </c>
      <c r="C391" s="20" t="s">
        <v>1155</v>
      </c>
      <c r="D391" s="20"/>
    </row>
    <row r="392" spans="1:17" s="19" customFormat="1" ht="12.75" x14ac:dyDescent="0.2">
      <c r="A392" s="20" t="s">
        <v>1146</v>
      </c>
      <c r="B392" s="20">
        <v>5</v>
      </c>
      <c r="C392" s="20" t="s">
        <v>1154</v>
      </c>
      <c r="D392" s="20"/>
    </row>
    <row r="393" spans="1:17" s="19" customFormat="1" ht="12.75" x14ac:dyDescent="0.2">
      <c r="A393" s="20" t="s">
        <v>1146</v>
      </c>
      <c r="B393" s="20">
        <v>6</v>
      </c>
      <c r="C393" s="20" t="s">
        <v>1153</v>
      </c>
      <c r="D393" s="20"/>
    </row>
    <row r="394" spans="1:17" s="19" customFormat="1" ht="12.75" x14ac:dyDescent="0.2">
      <c r="A394" s="20" t="s">
        <v>1146</v>
      </c>
      <c r="B394" s="20">
        <v>7</v>
      </c>
      <c r="C394" s="20" t="s">
        <v>1152</v>
      </c>
      <c r="D394" s="20"/>
    </row>
    <row r="395" spans="1:17" s="19" customFormat="1" ht="12.75" x14ac:dyDescent="0.2">
      <c r="A395" s="20" t="s">
        <v>1146</v>
      </c>
      <c r="B395" s="20">
        <v>8</v>
      </c>
      <c r="C395" s="20" t="s">
        <v>1151</v>
      </c>
      <c r="D395" s="20"/>
    </row>
    <row r="396" spans="1:17" s="19" customFormat="1" ht="12.75" x14ac:dyDescent="0.2">
      <c r="A396" s="20" t="s">
        <v>1146</v>
      </c>
      <c r="B396" s="20">
        <v>10</v>
      </c>
      <c r="C396" s="20" t="s">
        <v>1150</v>
      </c>
      <c r="D396" s="20"/>
    </row>
    <row r="397" spans="1:17" s="19" customFormat="1" ht="12.75" x14ac:dyDescent="0.2">
      <c r="A397" s="20" t="s">
        <v>1146</v>
      </c>
      <c r="B397" s="20">
        <v>12</v>
      </c>
      <c r="C397" s="20" t="s">
        <v>1149</v>
      </c>
      <c r="D397" s="20"/>
    </row>
    <row r="398" spans="1:17" s="19" customFormat="1" ht="12.75" x14ac:dyDescent="0.2">
      <c r="A398" s="20" t="s">
        <v>1146</v>
      </c>
      <c r="B398" s="20">
        <v>13</v>
      </c>
      <c r="C398" s="20" t="s">
        <v>1148</v>
      </c>
      <c r="D398" s="20"/>
    </row>
    <row r="399" spans="1:17" s="19" customFormat="1" ht="12.75" x14ac:dyDescent="0.2">
      <c r="A399" s="20" t="s">
        <v>1146</v>
      </c>
      <c r="B399" s="20">
        <v>14</v>
      </c>
      <c r="C399" s="20" t="s">
        <v>1147</v>
      </c>
      <c r="D399" s="20"/>
    </row>
    <row r="400" spans="1:17" s="19" customFormat="1" ht="12.75" x14ac:dyDescent="0.2">
      <c r="A400" s="20" t="s">
        <v>1146</v>
      </c>
      <c r="B400" s="20">
        <v>15</v>
      </c>
      <c r="C400" s="20" t="s">
        <v>1145</v>
      </c>
      <c r="D400" s="20"/>
    </row>
    <row r="401" spans="1:8" s="17" customFormat="1" x14ac:dyDescent="0.25">
      <c r="A401" s="17" t="s">
        <v>1676</v>
      </c>
      <c r="B401" s="20">
        <v>1</v>
      </c>
      <c r="C401" t="s">
        <v>1646</v>
      </c>
      <c r="D401" s="18"/>
      <c r="E401"/>
      <c r="F401" s="18"/>
      <c r="H401"/>
    </row>
    <row r="402" spans="1:8" s="17" customFormat="1" x14ac:dyDescent="0.25">
      <c r="A402" s="17" t="s">
        <v>1676</v>
      </c>
      <c r="B402" s="20">
        <v>2</v>
      </c>
      <c r="C402" t="s">
        <v>1647</v>
      </c>
      <c r="D402" s="18"/>
      <c r="E402"/>
      <c r="F402" s="18"/>
      <c r="H402"/>
    </row>
    <row r="403" spans="1:8" s="17" customFormat="1" x14ac:dyDescent="0.25">
      <c r="A403" s="17" t="s">
        <v>1676</v>
      </c>
      <c r="B403" s="20">
        <v>3</v>
      </c>
      <c r="C403" t="s">
        <v>1648</v>
      </c>
      <c r="D403" s="18"/>
      <c r="E403"/>
      <c r="F403" s="18"/>
      <c r="H403"/>
    </row>
    <row r="404" spans="1:8" s="17" customFormat="1" x14ac:dyDescent="0.25">
      <c r="A404" s="17" t="s">
        <v>1676</v>
      </c>
      <c r="B404" s="20">
        <v>4</v>
      </c>
      <c r="C404" t="s">
        <v>1649</v>
      </c>
      <c r="D404" s="18"/>
      <c r="E404"/>
      <c r="F404" s="18"/>
      <c r="H404"/>
    </row>
    <row r="405" spans="1:8" x14ac:dyDescent="0.25">
      <c r="A405" t="s">
        <v>1658</v>
      </c>
      <c r="B405" t="s">
        <v>1659</v>
      </c>
      <c r="C405" t="s">
        <v>1660</v>
      </c>
    </row>
    <row r="406" spans="1:8" x14ac:dyDescent="0.25">
      <c r="A406" t="s">
        <v>1661</v>
      </c>
      <c r="B406" t="s">
        <v>1662</v>
      </c>
      <c r="C406" s="50" t="s">
        <v>1634</v>
      </c>
    </row>
    <row r="407" spans="1:8" x14ac:dyDescent="0.25">
      <c r="A407" t="s">
        <v>1663</v>
      </c>
      <c r="B407" t="s">
        <v>1664</v>
      </c>
      <c r="C407" t="s">
        <v>1633</v>
      </c>
    </row>
    <row r="408" spans="1:8" x14ac:dyDescent="0.25">
      <c r="A408" t="s">
        <v>1665</v>
      </c>
      <c r="B408" t="s">
        <v>1666</v>
      </c>
      <c r="C408" t="s">
        <v>1667</v>
      </c>
    </row>
    <row r="409" spans="1:8" x14ac:dyDescent="0.25">
      <c r="A409" t="s">
        <v>1668</v>
      </c>
      <c r="B409" t="s">
        <v>1669</v>
      </c>
      <c r="C409" t="s">
        <v>1670</v>
      </c>
    </row>
    <row r="410" spans="1:8" x14ac:dyDescent="0.25">
      <c r="A410" t="s">
        <v>1671</v>
      </c>
      <c r="B410" t="s">
        <v>1672</v>
      </c>
      <c r="C410" t="s">
        <v>1630</v>
      </c>
    </row>
    <row r="411" spans="1:8" x14ac:dyDescent="0.25">
      <c r="A411" t="s">
        <v>1673</v>
      </c>
      <c r="B411" t="s">
        <v>1674</v>
      </c>
      <c r="C411" t="s">
        <v>1675</v>
      </c>
    </row>
    <row r="412" spans="1:8" s="17" customFormat="1" x14ac:dyDescent="0.25">
      <c r="B412"/>
      <c r="C412"/>
      <c r="D412" s="18"/>
      <c r="E412"/>
      <c r="F412" s="18"/>
      <c r="H412"/>
    </row>
    <row r="413" spans="1:8" s="17" customFormat="1" x14ac:dyDescent="0.25">
      <c r="B413"/>
      <c r="C413"/>
      <c r="D413" s="18"/>
      <c r="E413"/>
      <c r="F413" s="18"/>
      <c r="H413"/>
    </row>
    <row r="414" spans="1:8" s="17" customFormat="1" x14ac:dyDescent="0.25">
      <c r="B414"/>
      <c r="C414"/>
      <c r="D414" s="18"/>
      <c r="E414"/>
      <c r="F414" s="18"/>
      <c r="H414"/>
    </row>
    <row r="415" spans="1:8" s="17" customFormat="1" x14ac:dyDescent="0.25">
      <c r="B415"/>
      <c r="C415"/>
      <c r="D415" s="18"/>
      <c r="E415"/>
      <c r="F415" s="18"/>
      <c r="H415"/>
    </row>
    <row r="416" spans="1:8" s="17" customFormat="1" x14ac:dyDescent="0.25">
      <c r="B416"/>
      <c r="C416"/>
      <c r="D416" s="18"/>
      <c r="E416"/>
      <c r="F416" s="18"/>
      <c r="H416"/>
    </row>
    <row r="417" spans="2:8" s="17" customFormat="1" x14ac:dyDescent="0.25">
      <c r="B417"/>
      <c r="C417"/>
      <c r="D417" s="18"/>
      <c r="E417"/>
      <c r="F417" s="18"/>
      <c r="H417"/>
    </row>
    <row r="418" spans="2:8" s="17" customFormat="1" x14ac:dyDescent="0.25">
      <c r="B418"/>
      <c r="C418"/>
      <c r="D418" s="18"/>
      <c r="E418"/>
      <c r="F418" s="18"/>
      <c r="H418"/>
    </row>
    <row r="419" spans="2:8" s="17" customFormat="1" x14ac:dyDescent="0.25">
      <c r="B419"/>
      <c r="C419"/>
      <c r="D419" s="18"/>
      <c r="E419"/>
      <c r="F419" s="18"/>
      <c r="H419"/>
    </row>
    <row r="420" spans="2:8" s="17" customFormat="1" x14ac:dyDescent="0.25">
      <c r="B420"/>
      <c r="C420"/>
      <c r="D420" s="18"/>
      <c r="E420"/>
      <c r="F420" s="18"/>
      <c r="H420"/>
    </row>
    <row r="421" spans="2:8" s="17" customFormat="1" x14ac:dyDescent="0.25">
      <c r="B421"/>
      <c r="C421"/>
      <c r="D421" s="18"/>
      <c r="E421"/>
      <c r="F421" s="18"/>
      <c r="H421"/>
    </row>
    <row r="422" spans="2:8" s="17" customFormat="1" x14ac:dyDescent="0.25">
      <c r="B422"/>
      <c r="C422"/>
      <c r="D422" s="18"/>
      <c r="E422"/>
      <c r="F422" s="18"/>
      <c r="H422"/>
    </row>
    <row r="423" spans="2:8" s="17" customFormat="1" x14ac:dyDescent="0.25">
      <c r="B423"/>
      <c r="C423"/>
      <c r="D423" s="18"/>
      <c r="E423"/>
      <c r="F423" s="18"/>
      <c r="H423"/>
    </row>
    <row r="424" spans="2:8" s="17" customFormat="1" x14ac:dyDescent="0.25">
      <c r="B424"/>
      <c r="C424"/>
      <c r="D424" s="18"/>
      <c r="E424"/>
      <c r="F424" s="18"/>
      <c r="H424"/>
    </row>
    <row r="425" spans="2:8" s="17" customFormat="1" x14ac:dyDescent="0.25">
      <c r="B425"/>
      <c r="C425"/>
      <c r="D425" s="18"/>
      <c r="E425"/>
      <c r="F425" s="18"/>
      <c r="H425"/>
    </row>
    <row r="426" spans="2:8" s="17" customFormat="1" x14ac:dyDescent="0.25">
      <c r="B426"/>
      <c r="C426"/>
      <c r="D426" s="18"/>
      <c r="E426"/>
      <c r="F426" s="18"/>
      <c r="H426"/>
    </row>
    <row r="427" spans="2:8" s="17" customFormat="1" x14ac:dyDescent="0.25">
      <c r="B427"/>
      <c r="C427"/>
      <c r="D427" s="18"/>
      <c r="E427"/>
      <c r="F427" s="18"/>
      <c r="H427"/>
    </row>
    <row r="428" spans="2:8" s="17" customFormat="1" x14ac:dyDescent="0.25">
      <c r="B428"/>
      <c r="C428"/>
      <c r="D428" s="18"/>
      <c r="E428"/>
      <c r="F428" s="18"/>
      <c r="H428"/>
    </row>
    <row r="429" spans="2:8" s="17" customFormat="1" x14ac:dyDescent="0.25">
      <c r="B429"/>
      <c r="C429"/>
      <c r="D429" s="18"/>
      <c r="E429"/>
      <c r="F429" s="18"/>
      <c r="H429"/>
    </row>
    <row r="430" spans="2:8" s="17" customFormat="1" x14ac:dyDescent="0.25">
      <c r="B430"/>
      <c r="C430"/>
      <c r="D430" s="18"/>
      <c r="E430"/>
      <c r="F430" s="18"/>
      <c r="H430"/>
    </row>
    <row r="431" spans="2:8" s="17" customFormat="1" x14ac:dyDescent="0.25">
      <c r="B431"/>
      <c r="C431"/>
      <c r="D431" s="18"/>
      <c r="E431"/>
      <c r="F431" s="18"/>
      <c r="H431"/>
    </row>
    <row r="432" spans="2:8" s="17" customFormat="1" x14ac:dyDescent="0.25">
      <c r="B432"/>
      <c r="C432"/>
      <c r="D432" s="18"/>
      <c r="E432"/>
      <c r="F432" s="18"/>
      <c r="H432"/>
    </row>
    <row r="433" spans="2:8" s="17" customFormat="1" x14ac:dyDescent="0.25">
      <c r="B433"/>
      <c r="C433"/>
      <c r="D433" s="18"/>
      <c r="E433"/>
      <c r="F433" s="18"/>
      <c r="H433"/>
    </row>
    <row r="434" spans="2:8" s="17" customFormat="1" x14ac:dyDescent="0.25">
      <c r="B434"/>
      <c r="C434"/>
      <c r="D434" s="18"/>
      <c r="E434"/>
      <c r="F434" s="18"/>
      <c r="H434"/>
    </row>
    <row r="435" spans="2:8" s="17" customFormat="1" x14ac:dyDescent="0.25">
      <c r="B435"/>
      <c r="C435"/>
      <c r="D435" s="18"/>
      <c r="E435"/>
      <c r="F435" s="18"/>
      <c r="H435"/>
    </row>
    <row r="436" spans="2:8" s="17" customFormat="1" x14ac:dyDescent="0.25">
      <c r="B436"/>
      <c r="C436"/>
      <c r="D436" s="18"/>
      <c r="E436"/>
      <c r="F436" s="18"/>
      <c r="H436"/>
    </row>
    <row r="437" spans="2:8" s="17" customFormat="1" x14ac:dyDescent="0.25">
      <c r="B437"/>
      <c r="C437"/>
      <c r="D437" s="18"/>
      <c r="E437"/>
      <c r="F437" s="18"/>
      <c r="H437"/>
    </row>
    <row r="438" spans="2:8" s="17" customFormat="1" x14ac:dyDescent="0.25">
      <c r="B438"/>
      <c r="C438"/>
      <c r="D438" s="18"/>
      <c r="E438"/>
      <c r="F438" s="18"/>
      <c r="H438"/>
    </row>
    <row r="439" spans="2:8" s="17" customFormat="1" x14ac:dyDescent="0.25">
      <c r="B439"/>
      <c r="C439"/>
      <c r="D439" s="18"/>
      <c r="E439"/>
      <c r="F439" s="18"/>
      <c r="H439"/>
    </row>
    <row r="440" spans="2:8" s="17" customFormat="1" x14ac:dyDescent="0.25">
      <c r="B440"/>
      <c r="C440"/>
      <c r="D440" s="18"/>
      <c r="E440"/>
      <c r="F440" s="18"/>
      <c r="H440"/>
    </row>
    <row r="441" spans="2:8" s="17" customFormat="1" x14ac:dyDescent="0.25">
      <c r="B441"/>
      <c r="C441"/>
      <c r="D441" s="18"/>
      <c r="E441"/>
      <c r="F441" s="18"/>
      <c r="H441"/>
    </row>
    <row r="442" spans="2:8" s="17" customFormat="1" x14ac:dyDescent="0.25">
      <c r="B442"/>
      <c r="C442"/>
      <c r="D442" s="18"/>
      <c r="E442"/>
      <c r="F442" s="18"/>
      <c r="H442"/>
    </row>
    <row r="443" spans="2:8" s="17" customFormat="1" x14ac:dyDescent="0.25">
      <c r="B443"/>
      <c r="C443"/>
      <c r="D443" s="18"/>
      <c r="E443"/>
      <c r="F443" s="18"/>
      <c r="H443"/>
    </row>
    <row r="444" spans="2:8" s="17" customFormat="1" x14ac:dyDescent="0.25">
      <c r="B444"/>
      <c r="C444"/>
      <c r="D444" s="18"/>
      <c r="E444"/>
      <c r="F444" s="18"/>
      <c r="H444"/>
    </row>
    <row r="445" spans="2:8" s="17" customFormat="1" x14ac:dyDescent="0.25">
      <c r="B445"/>
      <c r="C445"/>
      <c r="D445" s="18"/>
      <c r="E445"/>
      <c r="F445" s="18"/>
      <c r="H445"/>
    </row>
    <row r="446" spans="2:8" s="17" customFormat="1" x14ac:dyDescent="0.25">
      <c r="B446"/>
      <c r="C446"/>
      <c r="D446" s="18"/>
      <c r="E446"/>
      <c r="F446" s="18"/>
      <c r="H446"/>
    </row>
    <row r="447" spans="2:8" s="17" customFormat="1" x14ac:dyDescent="0.25">
      <c r="B447"/>
      <c r="C447"/>
      <c r="D447" s="18"/>
      <c r="E447"/>
      <c r="F447" s="18"/>
      <c r="H447"/>
    </row>
    <row r="448" spans="2:8" s="17" customFormat="1" x14ac:dyDescent="0.25">
      <c r="B448"/>
      <c r="C448"/>
      <c r="D448" s="18"/>
      <c r="E448"/>
      <c r="F448" s="18"/>
      <c r="H448"/>
    </row>
    <row r="449" spans="2:8" s="17" customFormat="1" x14ac:dyDescent="0.25">
      <c r="B449"/>
      <c r="C449"/>
      <c r="D449" s="18"/>
      <c r="E449"/>
      <c r="F449" s="18"/>
      <c r="H449"/>
    </row>
    <row r="450" spans="2:8" s="17" customFormat="1" x14ac:dyDescent="0.25">
      <c r="B450"/>
      <c r="C450"/>
      <c r="D450" s="18"/>
      <c r="E450"/>
      <c r="F450" s="18"/>
      <c r="H450"/>
    </row>
    <row r="451" spans="2:8" s="17" customFormat="1" x14ac:dyDescent="0.25">
      <c r="B451"/>
      <c r="C451"/>
      <c r="D451" s="18"/>
      <c r="E451"/>
      <c r="F451" s="18"/>
      <c r="H451"/>
    </row>
    <row r="452" spans="2:8" s="17" customFormat="1" x14ac:dyDescent="0.25">
      <c r="B452"/>
      <c r="C452"/>
      <c r="D452" s="18"/>
      <c r="E452"/>
      <c r="F452" s="18"/>
      <c r="H452"/>
    </row>
    <row r="453" spans="2:8" s="17" customFormat="1" x14ac:dyDescent="0.25">
      <c r="B453"/>
      <c r="C453"/>
      <c r="D453" s="18"/>
      <c r="E453"/>
      <c r="F453" s="18"/>
      <c r="H453"/>
    </row>
    <row r="454" spans="2:8" s="17" customFormat="1" x14ac:dyDescent="0.25">
      <c r="B454"/>
      <c r="C454"/>
      <c r="D454" s="18"/>
      <c r="E454"/>
      <c r="F454" s="18"/>
      <c r="H454"/>
    </row>
    <row r="455" spans="2:8" s="17" customFormat="1" x14ac:dyDescent="0.25">
      <c r="B455"/>
      <c r="C455"/>
      <c r="D455" s="18"/>
      <c r="E455"/>
      <c r="F455" s="18"/>
      <c r="H455"/>
    </row>
    <row r="456" spans="2:8" s="17" customFormat="1" x14ac:dyDescent="0.25">
      <c r="B456"/>
      <c r="C456"/>
      <c r="D456" s="18"/>
      <c r="E456"/>
      <c r="F456" s="18"/>
      <c r="H456"/>
    </row>
    <row r="457" spans="2:8" s="17" customFormat="1" x14ac:dyDescent="0.25">
      <c r="B457"/>
      <c r="C457"/>
      <c r="D457" s="18"/>
      <c r="E457"/>
      <c r="F457" s="18"/>
      <c r="H457"/>
    </row>
    <row r="458" spans="2:8" s="17" customFormat="1" x14ac:dyDescent="0.25">
      <c r="B458"/>
      <c r="C458"/>
      <c r="D458" s="18"/>
      <c r="E458"/>
      <c r="F458" s="18"/>
      <c r="H458"/>
    </row>
    <row r="459" spans="2:8" s="17" customFormat="1" x14ac:dyDescent="0.25">
      <c r="B459"/>
      <c r="C459"/>
      <c r="D459" s="18"/>
      <c r="E459"/>
      <c r="F459" s="18"/>
      <c r="H459"/>
    </row>
    <row r="460" spans="2:8" s="17" customFormat="1" x14ac:dyDescent="0.25">
      <c r="B460"/>
      <c r="C460"/>
      <c r="D460" s="18"/>
      <c r="E460"/>
      <c r="F460" s="18"/>
      <c r="H460"/>
    </row>
    <row r="461" spans="2:8" s="17" customFormat="1" x14ac:dyDescent="0.25">
      <c r="B461"/>
      <c r="C461"/>
      <c r="D461" s="18"/>
      <c r="E461"/>
      <c r="F461" s="18"/>
      <c r="H461"/>
    </row>
    <row r="462" spans="2:8" s="17" customFormat="1" x14ac:dyDescent="0.25">
      <c r="B462"/>
      <c r="C462"/>
      <c r="D462" s="18"/>
      <c r="E462"/>
      <c r="F462" s="18"/>
      <c r="H462"/>
    </row>
    <row r="463" spans="2:8" s="17" customFormat="1" x14ac:dyDescent="0.25">
      <c r="B463"/>
      <c r="C463"/>
      <c r="D463" s="18"/>
      <c r="E463"/>
      <c r="F463" s="18"/>
      <c r="H463"/>
    </row>
    <row r="464" spans="2:8" s="17" customFormat="1" x14ac:dyDescent="0.25">
      <c r="B464"/>
      <c r="C464"/>
      <c r="D464" s="18"/>
      <c r="E464"/>
      <c r="F464" s="18"/>
      <c r="H464"/>
    </row>
    <row r="465" spans="2:8" s="17" customFormat="1" x14ac:dyDescent="0.25">
      <c r="B465"/>
      <c r="C465"/>
      <c r="D465" s="18"/>
      <c r="E465"/>
      <c r="F465" s="18"/>
      <c r="H465"/>
    </row>
    <row r="466" spans="2:8" s="17" customFormat="1" x14ac:dyDescent="0.25">
      <c r="B466"/>
      <c r="C466"/>
      <c r="D466" s="18"/>
      <c r="E466"/>
      <c r="F466" s="18"/>
      <c r="H466"/>
    </row>
    <row r="467" spans="2:8" s="17" customFormat="1" x14ac:dyDescent="0.25">
      <c r="B467"/>
      <c r="C467"/>
      <c r="D467" s="18"/>
      <c r="E467"/>
      <c r="F467" s="18"/>
      <c r="H467"/>
    </row>
    <row r="468" spans="2:8" s="17" customFormat="1" x14ac:dyDescent="0.25">
      <c r="B468"/>
      <c r="C468"/>
      <c r="D468" s="18"/>
      <c r="E468"/>
      <c r="F468" s="18"/>
      <c r="H468"/>
    </row>
    <row r="469" spans="2:8" s="17" customFormat="1" x14ac:dyDescent="0.25">
      <c r="B469"/>
      <c r="C469"/>
      <c r="D469" s="18"/>
      <c r="E469"/>
      <c r="F469" s="18"/>
      <c r="H469"/>
    </row>
    <row r="470" spans="2:8" s="17" customFormat="1" x14ac:dyDescent="0.25">
      <c r="B470"/>
      <c r="C470"/>
      <c r="D470" s="18"/>
      <c r="E470"/>
      <c r="F470" s="18"/>
      <c r="H470"/>
    </row>
    <row r="471" spans="2:8" s="17" customFormat="1" x14ac:dyDescent="0.25">
      <c r="B471"/>
      <c r="C471"/>
      <c r="D471" s="18"/>
      <c r="E471"/>
      <c r="F471" s="18"/>
      <c r="H471"/>
    </row>
    <row r="472" spans="2:8" s="17" customFormat="1" x14ac:dyDescent="0.25">
      <c r="B472"/>
      <c r="C472"/>
      <c r="D472" s="18"/>
      <c r="E472"/>
      <c r="F472" s="18"/>
      <c r="H472"/>
    </row>
    <row r="473" spans="2:8" s="17" customFormat="1" x14ac:dyDescent="0.25">
      <c r="B473"/>
      <c r="C473"/>
      <c r="D473" s="18"/>
      <c r="E473"/>
      <c r="F473" s="18"/>
      <c r="H473"/>
    </row>
    <row r="474" spans="2:8" s="17" customFormat="1" x14ac:dyDescent="0.25">
      <c r="B474"/>
      <c r="C474"/>
      <c r="D474" s="18"/>
      <c r="E474"/>
      <c r="F474" s="18"/>
      <c r="H474"/>
    </row>
    <row r="475" spans="2:8" s="17" customFormat="1" x14ac:dyDescent="0.25">
      <c r="B475"/>
      <c r="C475"/>
      <c r="D475" s="18"/>
      <c r="E475"/>
      <c r="F475" s="18"/>
      <c r="H475"/>
    </row>
    <row r="476" spans="2:8" s="17" customFormat="1" x14ac:dyDescent="0.25">
      <c r="B476"/>
      <c r="C476"/>
      <c r="D476" s="18"/>
      <c r="E476"/>
      <c r="F476" s="18"/>
      <c r="H476"/>
    </row>
    <row r="477" spans="2:8" s="17" customFormat="1" x14ac:dyDescent="0.25">
      <c r="B477"/>
      <c r="C477"/>
      <c r="D477" s="18"/>
      <c r="E477"/>
      <c r="F477" s="18"/>
      <c r="H477"/>
    </row>
    <row r="478" spans="2:8" s="17" customFormat="1" x14ac:dyDescent="0.25">
      <c r="B478"/>
      <c r="C478"/>
      <c r="D478" s="18"/>
      <c r="E478"/>
      <c r="F478" s="18"/>
      <c r="H478"/>
    </row>
    <row r="479" spans="2:8" s="17" customFormat="1" x14ac:dyDescent="0.25">
      <c r="B479"/>
      <c r="C479"/>
      <c r="D479" s="18"/>
      <c r="E479"/>
      <c r="F479" s="18"/>
      <c r="H479"/>
    </row>
    <row r="480" spans="2:8" s="17" customFormat="1" x14ac:dyDescent="0.25">
      <c r="B480"/>
      <c r="C480"/>
      <c r="D480" s="18"/>
      <c r="E480"/>
      <c r="F480" s="18"/>
      <c r="H480"/>
    </row>
    <row r="481" spans="2:8" s="17" customFormat="1" x14ac:dyDescent="0.25">
      <c r="B481"/>
      <c r="C481"/>
      <c r="D481" s="18"/>
      <c r="E481"/>
      <c r="F481" s="18"/>
      <c r="H481"/>
    </row>
    <row r="482" spans="2:8" s="17" customFormat="1" x14ac:dyDescent="0.25">
      <c r="B482"/>
      <c r="C482"/>
      <c r="D482" s="18"/>
      <c r="E482"/>
      <c r="F482" s="18"/>
      <c r="H482"/>
    </row>
    <row r="483" spans="2:8" s="17" customFormat="1" x14ac:dyDescent="0.25">
      <c r="B483"/>
      <c r="C483"/>
      <c r="D483" s="18"/>
      <c r="E483"/>
      <c r="F483" s="18"/>
      <c r="H483"/>
    </row>
    <row r="484" spans="2:8" s="17" customFormat="1" x14ac:dyDescent="0.25">
      <c r="B484"/>
      <c r="C484"/>
      <c r="D484" s="18"/>
      <c r="E484"/>
      <c r="F484" s="18"/>
      <c r="H484"/>
    </row>
    <row r="485" spans="2:8" s="17" customFormat="1" x14ac:dyDescent="0.25">
      <c r="B485"/>
      <c r="C485"/>
      <c r="D485" s="18"/>
      <c r="E485"/>
      <c r="F485" s="18"/>
      <c r="H485"/>
    </row>
    <row r="486" spans="2:8" s="17" customFormat="1" x14ac:dyDescent="0.25">
      <c r="B486"/>
      <c r="C486"/>
      <c r="D486" s="18"/>
      <c r="E486"/>
      <c r="F486" s="18"/>
      <c r="H486"/>
    </row>
    <row r="487" spans="2:8" s="17" customFormat="1" x14ac:dyDescent="0.25">
      <c r="B487"/>
      <c r="C487"/>
      <c r="D487" s="18"/>
      <c r="E487"/>
      <c r="F487" s="18"/>
      <c r="H487"/>
    </row>
    <row r="488" spans="2:8" s="17" customFormat="1" x14ac:dyDescent="0.25">
      <c r="B488"/>
      <c r="C488"/>
      <c r="D488" s="18"/>
      <c r="E488"/>
      <c r="F488" s="18"/>
      <c r="H488"/>
    </row>
    <row r="489" spans="2:8" s="17" customFormat="1" x14ac:dyDescent="0.25">
      <c r="B489"/>
      <c r="C489"/>
      <c r="D489" s="18"/>
      <c r="E489"/>
      <c r="F489" s="18"/>
      <c r="H489"/>
    </row>
    <row r="490" spans="2:8" s="17" customFormat="1" x14ac:dyDescent="0.25">
      <c r="B490"/>
      <c r="C490"/>
      <c r="D490" s="18"/>
      <c r="E490"/>
      <c r="F490" s="18"/>
      <c r="H490"/>
    </row>
    <row r="491" spans="2:8" s="17" customFormat="1" x14ac:dyDescent="0.25">
      <c r="B491"/>
      <c r="C491"/>
      <c r="D491" s="18"/>
      <c r="E491"/>
      <c r="F491" s="18"/>
      <c r="H491"/>
    </row>
    <row r="492" spans="2:8" s="17" customFormat="1" x14ac:dyDescent="0.25">
      <c r="B492"/>
      <c r="C492"/>
      <c r="D492" s="18"/>
      <c r="E492"/>
      <c r="F492" s="18"/>
      <c r="H492"/>
    </row>
    <row r="493" spans="2:8" s="17" customFormat="1" x14ac:dyDescent="0.25">
      <c r="B493"/>
      <c r="C493"/>
      <c r="D493" s="18"/>
      <c r="E493"/>
      <c r="F493" s="18"/>
      <c r="H493"/>
    </row>
    <row r="494" spans="2:8" s="17" customFormat="1" x14ac:dyDescent="0.25">
      <c r="B494"/>
      <c r="C494"/>
      <c r="D494" s="18"/>
      <c r="E494"/>
      <c r="F494" s="18"/>
      <c r="H494"/>
    </row>
    <row r="495" spans="2:8" s="17" customFormat="1" x14ac:dyDescent="0.25">
      <c r="B495"/>
      <c r="C495"/>
      <c r="D495" s="18"/>
      <c r="E495"/>
      <c r="F495" s="18"/>
      <c r="H495"/>
    </row>
    <row r="496" spans="2:8" s="17" customFormat="1" x14ac:dyDescent="0.25">
      <c r="B496"/>
      <c r="C496"/>
      <c r="D496" s="18"/>
      <c r="E496"/>
      <c r="F496" s="18"/>
      <c r="H496"/>
    </row>
    <row r="497" spans="2:8" s="17" customFormat="1" x14ac:dyDescent="0.25">
      <c r="B497"/>
      <c r="C497"/>
      <c r="D497" s="18"/>
      <c r="E497"/>
      <c r="F497" s="18"/>
      <c r="H497"/>
    </row>
    <row r="498" spans="2:8" s="17" customFormat="1" x14ac:dyDescent="0.25">
      <c r="B498"/>
      <c r="C498"/>
      <c r="D498" s="18"/>
      <c r="E498"/>
      <c r="F498" s="18"/>
      <c r="H498"/>
    </row>
    <row r="499" spans="2:8" s="17" customFormat="1" x14ac:dyDescent="0.25">
      <c r="B499"/>
      <c r="C499"/>
      <c r="D499" s="18"/>
      <c r="E499"/>
      <c r="F499" s="18"/>
      <c r="H499"/>
    </row>
    <row r="500" spans="2:8" s="17" customFormat="1" x14ac:dyDescent="0.25">
      <c r="B500"/>
      <c r="C500"/>
      <c r="D500" s="18"/>
      <c r="E500"/>
      <c r="F500" s="18"/>
      <c r="H500"/>
    </row>
    <row r="501" spans="2:8" s="17" customFormat="1" x14ac:dyDescent="0.25">
      <c r="B501"/>
      <c r="C501"/>
      <c r="D501" s="18"/>
      <c r="E501"/>
      <c r="F501" s="18"/>
      <c r="H501"/>
    </row>
    <row r="502" spans="2:8" s="17" customFormat="1" x14ac:dyDescent="0.25">
      <c r="B502"/>
      <c r="C502"/>
      <c r="D502" s="18"/>
      <c r="E502"/>
      <c r="F502" s="18"/>
      <c r="H502"/>
    </row>
    <row r="503" spans="2:8" s="17" customFormat="1" x14ac:dyDescent="0.25">
      <c r="B503"/>
      <c r="C503"/>
      <c r="D503" s="18"/>
      <c r="E503"/>
      <c r="F503" s="18"/>
      <c r="H503"/>
    </row>
    <row r="504" spans="2:8" s="17" customFormat="1" x14ac:dyDescent="0.25">
      <c r="B504"/>
      <c r="C504"/>
      <c r="D504" s="18"/>
      <c r="E504"/>
      <c r="F504" s="18"/>
      <c r="H504"/>
    </row>
    <row r="505" spans="2:8" s="17" customFormat="1" x14ac:dyDescent="0.25">
      <c r="B505"/>
      <c r="C505"/>
      <c r="D505" s="18"/>
      <c r="E505"/>
      <c r="F505" s="18"/>
      <c r="H505"/>
    </row>
    <row r="506" spans="2:8" s="17" customFormat="1" x14ac:dyDescent="0.25">
      <c r="B506"/>
      <c r="C506"/>
      <c r="D506" s="18"/>
      <c r="E506"/>
      <c r="F506" s="18"/>
      <c r="H506"/>
    </row>
    <row r="507" spans="2:8" s="17" customFormat="1" x14ac:dyDescent="0.25">
      <c r="B507"/>
      <c r="C507"/>
      <c r="D507" s="18"/>
      <c r="E507"/>
      <c r="F507" s="18"/>
      <c r="H507"/>
    </row>
    <row r="508" spans="2:8" s="17" customFormat="1" x14ac:dyDescent="0.25">
      <c r="B508"/>
      <c r="C508"/>
      <c r="D508" s="18"/>
      <c r="E508"/>
      <c r="F508" s="18"/>
      <c r="H508"/>
    </row>
    <row r="509" spans="2:8" s="17" customFormat="1" x14ac:dyDescent="0.25">
      <c r="B509"/>
      <c r="C509"/>
      <c r="D509" s="18"/>
      <c r="E509"/>
      <c r="F509" s="18"/>
      <c r="H509"/>
    </row>
    <row r="510" spans="2:8" s="17" customFormat="1" x14ac:dyDescent="0.25">
      <c r="B510"/>
      <c r="C510"/>
      <c r="D510" s="18"/>
      <c r="E510"/>
      <c r="F510" s="18"/>
      <c r="H510"/>
    </row>
    <row r="511" spans="2:8" s="17" customFormat="1" x14ac:dyDescent="0.25">
      <c r="B511"/>
      <c r="C511"/>
      <c r="D511" s="18"/>
      <c r="E511"/>
      <c r="F511" s="18"/>
      <c r="H511"/>
    </row>
    <row r="512" spans="2:8" s="17" customFormat="1" x14ac:dyDescent="0.25">
      <c r="B512"/>
      <c r="C512"/>
      <c r="D512" s="18"/>
      <c r="E512"/>
      <c r="F512" s="18"/>
      <c r="H512"/>
    </row>
    <row r="513" spans="2:8" s="17" customFormat="1" x14ac:dyDescent="0.25">
      <c r="B513"/>
      <c r="C513"/>
      <c r="D513" s="18"/>
      <c r="E513"/>
      <c r="F513" s="18"/>
      <c r="H513"/>
    </row>
    <row r="514" spans="2:8" s="17" customFormat="1" x14ac:dyDescent="0.25">
      <c r="B514"/>
      <c r="C514"/>
      <c r="D514" s="18"/>
      <c r="E514"/>
      <c r="F514" s="18"/>
      <c r="H514"/>
    </row>
    <row r="515" spans="2:8" s="17" customFormat="1" x14ac:dyDescent="0.25">
      <c r="B515"/>
      <c r="C515"/>
      <c r="D515" s="18"/>
      <c r="E515"/>
      <c r="F515" s="18"/>
      <c r="H515"/>
    </row>
    <row r="516" spans="2:8" s="17" customFormat="1" x14ac:dyDescent="0.25">
      <c r="B516"/>
      <c r="C516"/>
      <c r="D516" s="18"/>
      <c r="E516"/>
      <c r="F516" s="18"/>
      <c r="H516"/>
    </row>
    <row r="517" spans="2:8" s="17" customFormat="1" x14ac:dyDescent="0.25">
      <c r="B517"/>
      <c r="C517"/>
      <c r="D517" s="18"/>
      <c r="E517"/>
      <c r="F517" s="18"/>
      <c r="H517"/>
    </row>
    <row r="518" spans="2:8" s="17" customFormat="1" x14ac:dyDescent="0.25">
      <c r="B518"/>
      <c r="C518"/>
      <c r="D518" s="18"/>
      <c r="E518"/>
      <c r="F518" s="18"/>
      <c r="H518"/>
    </row>
    <row r="519" spans="2:8" s="17" customFormat="1" x14ac:dyDescent="0.25">
      <c r="B519"/>
      <c r="C519"/>
      <c r="D519" s="18"/>
      <c r="E519"/>
      <c r="F519" s="18"/>
      <c r="H519"/>
    </row>
    <row r="520" spans="2:8" s="17" customFormat="1" x14ac:dyDescent="0.25">
      <c r="B520"/>
      <c r="C520"/>
      <c r="D520" s="18"/>
      <c r="E520"/>
      <c r="F520" s="18"/>
      <c r="H520"/>
    </row>
    <row r="521" spans="2:8" s="17" customFormat="1" x14ac:dyDescent="0.25">
      <c r="B521"/>
      <c r="C521"/>
      <c r="D521" s="18"/>
      <c r="E521"/>
      <c r="F521" s="18"/>
      <c r="H521"/>
    </row>
    <row r="522" spans="2:8" s="17" customFormat="1" x14ac:dyDescent="0.25">
      <c r="B522"/>
      <c r="C522"/>
      <c r="D522" s="18"/>
      <c r="E522"/>
      <c r="F522" s="18"/>
      <c r="H522"/>
    </row>
    <row r="523" spans="2:8" s="17" customFormat="1" x14ac:dyDescent="0.25">
      <c r="B523"/>
      <c r="C523"/>
      <c r="D523" s="18"/>
      <c r="E523"/>
      <c r="F523" s="18"/>
      <c r="H523"/>
    </row>
    <row r="524" spans="2:8" s="17" customFormat="1" x14ac:dyDescent="0.25">
      <c r="B524"/>
      <c r="C524"/>
      <c r="D524" s="18"/>
      <c r="E524"/>
      <c r="F524" s="18"/>
      <c r="H524"/>
    </row>
    <row r="525" spans="2:8" s="17" customFormat="1" x14ac:dyDescent="0.25">
      <c r="B525"/>
      <c r="C525"/>
      <c r="D525" s="18"/>
      <c r="E525"/>
      <c r="F525" s="18"/>
      <c r="H525"/>
    </row>
    <row r="526" spans="2:8" s="17" customFormat="1" x14ac:dyDescent="0.25">
      <c r="B526"/>
      <c r="C526"/>
      <c r="D526" s="18"/>
      <c r="E526"/>
      <c r="F526" s="18"/>
      <c r="H526"/>
    </row>
    <row r="527" spans="2:8" s="17" customFormat="1" x14ac:dyDescent="0.25">
      <c r="B527"/>
      <c r="C527"/>
      <c r="D527" s="18"/>
      <c r="E527"/>
      <c r="F527" s="18"/>
      <c r="H527"/>
    </row>
    <row r="528" spans="2:8" s="17" customFormat="1" x14ac:dyDescent="0.25">
      <c r="B528"/>
      <c r="C528"/>
      <c r="D528" s="18"/>
      <c r="E528"/>
      <c r="F528" s="18"/>
      <c r="H528"/>
    </row>
    <row r="529" spans="2:8" s="17" customFormat="1" x14ac:dyDescent="0.25">
      <c r="B529"/>
      <c r="C529"/>
      <c r="D529" s="18"/>
      <c r="E529"/>
      <c r="F529" s="18"/>
      <c r="H529"/>
    </row>
    <row r="530" spans="2:8" s="17" customFormat="1" x14ac:dyDescent="0.25">
      <c r="B530"/>
      <c r="C530"/>
      <c r="D530" s="18"/>
      <c r="E530"/>
      <c r="F530" s="18"/>
      <c r="H530"/>
    </row>
    <row r="531" spans="2:8" s="17" customFormat="1" x14ac:dyDescent="0.25">
      <c r="B531"/>
      <c r="C531"/>
      <c r="D531" s="18"/>
      <c r="E531"/>
      <c r="F531" s="18"/>
      <c r="H531"/>
    </row>
    <row r="532" spans="2:8" s="17" customFormat="1" x14ac:dyDescent="0.25">
      <c r="B532"/>
      <c r="C532"/>
      <c r="D532" s="18"/>
      <c r="E532"/>
      <c r="F532" s="18"/>
      <c r="H532"/>
    </row>
    <row r="533" spans="2:8" s="17" customFormat="1" x14ac:dyDescent="0.25">
      <c r="B533"/>
      <c r="C533"/>
      <c r="D533" s="18"/>
      <c r="E533"/>
      <c r="F533" s="18"/>
      <c r="H533"/>
    </row>
    <row r="534" spans="2:8" s="17" customFormat="1" x14ac:dyDescent="0.25">
      <c r="B534"/>
      <c r="C534"/>
      <c r="D534" s="18"/>
      <c r="E534"/>
      <c r="F534" s="18"/>
      <c r="H534"/>
    </row>
    <row r="535" spans="2:8" s="17" customFormat="1" x14ac:dyDescent="0.25">
      <c r="B535"/>
      <c r="C535"/>
      <c r="D535" s="18"/>
      <c r="E535"/>
      <c r="F535" s="18"/>
      <c r="H535"/>
    </row>
    <row r="536" spans="2:8" s="17" customFormat="1" x14ac:dyDescent="0.25">
      <c r="B536"/>
      <c r="C536"/>
      <c r="D536" s="18"/>
      <c r="E536"/>
      <c r="F536" s="18"/>
      <c r="H536"/>
    </row>
    <row r="537" spans="2:8" s="17" customFormat="1" x14ac:dyDescent="0.25">
      <c r="B537"/>
      <c r="C537"/>
      <c r="D537" s="18"/>
      <c r="E537"/>
      <c r="F537" s="18"/>
      <c r="H537"/>
    </row>
    <row r="538" spans="2:8" s="17" customFormat="1" x14ac:dyDescent="0.25">
      <c r="B538"/>
      <c r="C538"/>
      <c r="D538" s="18"/>
      <c r="E538"/>
      <c r="F538" s="18"/>
      <c r="H538"/>
    </row>
    <row r="539" spans="2:8" s="17" customFormat="1" x14ac:dyDescent="0.25">
      <c r="B539"/>
      <c r="C539"/>
      <c r="D539" s="18"/>
      <c r="E539"/>
      <c r="F539" s="18"/>
      <c r="H539"/>
    </row>
    <row r="540" spans="2:8" s="17" customFormat="1" x14ac:dyDescent="0.25">
      <c r="B540"/>
      <c r="C540"/>
      <c r="D540" s="18"/>
      <c r="E540"/>
      <c r="F540" s="18"/>
      <c r="H540"/>
    </row>
    <row r="541" spans="2:8" s="17" customFormat="1" x14ac:dyDescent="0.25">
      <c r="B541"/>
      <c r="C541"/>
      <c r="D541" s="18"/>
      <c r="E541"/>
      <c r="F541" s="18"/>
      <c r="H541"/>
    </row>
    <row r="542" spans="2:8" s="17" customFormat="1" x14ac:dyDescent="0.25">
      <c r="B542"/>
      <c r="C542"/>
      <c r="D542" s="18"/>
      <c r="E542"/>
      <c r="F542" s="18"/>
      <c r="H542"/>
    </row>
    <row r="543" spans="2:8" s="17" customFormat="1" x14ac:dyDescent="0.25">
      <c r="B543"/>
      <c r="C543"/>
      <c r="D543" s="18"/>
      <c r="E543"/>
      <c r="F543" s="18"/>
      <c r="H543"/>
    </row>
    <row r="544" spans="2:8" s="17" customFormat="1" x14ac:dyDescent="0.25">
      <c r="B544"/>
      <c r="C544"/>
      <c r="D544" s="18"/>
      <c r="E544"/>
      <c r="F544" s="18"/>
      <c r="H544"/>
    </row>
    <row r="545" spans="2:8" s="17" customFormat="1" x14ac:dyDescent="0.25">
      <c r="B545"/>
      <c r="C545"/>
      <c r="D545" s="18"/>
      <c r="E545"/>
      <c r="F545" s="18"/>
      <c r="H545"/>
    </row>
    <row r="546" spans="2:8" s="17" customFormat="1" x14ac:dyDescent="0.25">
      <c r="B546"/>
      <c r="C546"/>
      <c r="D546" s="18"/>
      <c r="E546"/>
      <c r="F546" s="18"/>
      <c r="H546"/>
    </row>
    <row r="547" spans="2:8" s="17" customFormat="1" x14ac:dyDescent="0.25">
      <c r="B547"/>
      <c r="C547"/>
      <c r="D547" s="18"/>
      <c r="E547"/>
      <c r="F547" s="18"/>
      <c r="H547"/>
    </row>
    <row r="548" spans="2:8" s="17" customFormat="1" x14ac:dyDescent="0.25">
      <c r="B548"/>
      <c r="C548"/>
      <c r="D548" s="18"/>
      <c r="E548"/>
      <c r="F548" s="18"/>
      <c r="H548"/>
    </row>
    <row r="549" spans="2:8" s="17" customFormat="1" x14ac:dyDescent="0.25">
      <c r="B549"/>
      <c r="C549"/>
      <c r="D549" s="18"/>
      <c r="E549"/>
      <c r="F549" s="18"/>
      <c r="H549"/>
    </row>
    <row r="550" spans="2:8" s="17" customFormat="1" x14ac:dyDescent="0.25">
      <c r="B550"/>
      <c r="C550"/>
      <c r="D550" s="18"/>
      <c r="E550"/>
      <c r="F550" s="18"/>
      <c r="H550"/>
    </row>
    <row r="551" spans="2:8" s="17" customFormat="1" x14ac:dyDescent="0.25">
      <c r="B551"/>
      <c r="C551"/>
      <c r="D551" s="18"/>
      <c r="E551"/>
      <c r="F551" s="18"/>
      <c r="H551"/>
    </row>
    <row r="552" spans="2:8" s="17" customFormat="1" x14ac:dyDescent="0.25">
      <c r="B552"/>
      <c r="C552"/>
      <c r="D552" s="18"/>
      <c r="E552"/>
      <c r="F552" s="18"/>
      <c r="H552"/>
    </row>
    <row r="553" spans="2:8" s="17" customFormat="1" x14ac:dyDescent="0.25">
      <c r="B553"/>
      <c r="C553"/>
      <c r="D553" s="18"/>
      <c r="E553"/>
      <c r="F553" s="18"/>
      <c r="H553"/>
    </row>
    <row r="554" spans="2:8" s="17" customFormat="1" x14ac:dyDescent="0.25">
      <c r="B554"/>
      <c r="C554"/>
      <c r="D554" s="18"/>
      <c r="E554"/>
      <c r="F554" s="18"/>
      <c r="H554"/>
    </row>
    <row r="555" spans="2:8" s="17" customFormat="1" x14ac:dyDescent="0.25">
      <c r="B555"/>
      <c r="C555"/>
      <c r="D555" s="18"/>
      <c r="E555"/>
      <c r="F555" s="18"/>
      <c r="H555"/>
    </row>
    <row r="556" spans="2:8" s="17" customFormat="1" x14ac:dyDescent="0.25">
      <c r="B556"/>
      <c r="C556"/>
      <c r="D556" s="18"/>
      <c r="E556"/>
      <c r="F556" s="18"/>
      <c r="H556"/>
    </row>
    <row r="557" spans="2:8" s="17" customFormat="1" x14ac:dyDescent="0.25">
      <c r="B557"/>
      <c r="C557"/>
      <c r="D557" s="18"/>
      <c r="E557"/>
      <c r="F557" s="18"/>
      <c r="H557"/>
    </row>
    <row r="558" spans="2:8" s="17" customFormat="1" x14ac:dyDescent="0.25">
      <c r="B558"/>
      <c r="C558"/>
      <c r="D558" s="18"/>
      <c r="E558"/>
      <c r="F558" s="18"/>
      <c r="H558"/>
    </row>
    <row r="559" spans="2:8" s="17" customFormat="1" x14ac:dyDescent="0.25">
      <c r="B559"/>
      <c r="C559"/>
      <c r="D559" s="18"/>
      <c r="E559"/>
      <c r="F559" s="18"/>
      <c r="H559"/>
    </row>
    <row r="560" spans="2:8" s="17" customFormat="1" x14ac:dyDescent="0.25">
      <c r="B560"/>
      <c r="C560"/>
      <c r="D560" s="18"/>
      <c r="E560"/>
      <c r="F560" s="18"/>
      <c r="H560"/>
    </row>
    <row r="561" spans="2:8" s="17" customFormat="1" x14ac:dyDescent="0.25">
      <c r="B561"/>
      <c r="C561"/>
      <c r="D561" s="18"/>
      <c r="E561"/>
      <c r="F561" s="18"/>
      <c r="H561"/>
    </row>
    <row r="562" spans="2:8" s="17" customFormat="1" x14ac:dyDescent="0.25">
      <c r="B562"/>
      <c r="C562"/>
      <c r="D562" s="18"/>
      <c r="E562"/>
      <c r="F562" s="18"/>
      <c r="H562"/>
    </row>
    <row r="563" spans="2:8" s="17" customFormat="1" x14ac:dyDescent="0.25">
      <c r="B563"/>
      <c r="C563"/>
      <c r="D563" s="18"/>
      <c r="E563"/>
      <c r="F563" s="18"/>
      <c r="H563"/>
    </row>
    <row r="564" spans="2:8" s="17" customFormat="1" x14ac:dyDescent="0.25">
      <c r="B564"/>
      <c r="C564"/>
      <c r="D564" s="18"/>
      <c r="E564"/>
      <c r="F564" s="18"/>
      <c r="H564"/>
    </row>
    <row r="565" spans="2:8" s="17" customFormat="1" x14ac:dyDescent="0.25">
      <c r="B565"/>
      <c r="C565"/>
      <c r="D565" s="18"/>
      <c r="E565"/>
      <c r="F565" s="18"/>
      <c r="H565"/>
    </row>
    <row r="566" spans="2:8" s="17" customFormat="1" x14ac:dyDescent="0.25">
      <c r="B566"/>
      <c r="C566"/>
      <c r="D566" s="18"/>
      <c r="E566"/>
      <c r="F566" s="18"/>
      <c r="H566"/>
    </row>
    <row r="567" spans="2:8" s="17" customFormat="1" x14ac:dyDescent="0.25">
      <c r="B567"/>
      <c r="C567"/>
      <c r="D567" s="18"/>
      <c r="E567"/>
      <c r="F567" s="18"/>
      <c r="H567"/>
    </row>
    <row r="568" spans="2:8" s="17" customFormat="1" x14ac:dyDescent="0.25">
      <c r="B568"/>
      <c r="C568"/>
      <c r="D568" s="18"/>
      <c r="E568"/>
      <c r="F568" s="18"/>
      <c r="H568"/>
    </row>
    <row r="569" spans="2:8" s="17" customFormat="1" x14ac:dyDescent="0.25">
      <c r="B569"/>
      <c r="C569"/>
      <c r="D569" s="18"/>
      <c r="E569"/>
      <c r="F569" s="18"/>
      <c r="H569"/>
    </row>
    <row r="570" spans="2:8" s="17" customFormat="1" x14ac:dyDescent="0.25">
      <c r="B570"/>
      <c r="C570"/>
      <c r="D570" s="18"/>
      <c r="E570"/>
      <c r="F570" s="18"/>
      <c r="H570"/>
    </row>
    <row r="571" spans="2:8" s="17" customFormat="1" x14ac:dyDescent="0.25">
      <c r="B571"/>
      <c r="C571"/>
      <c r="D571" s="18"/>
      <c r="E571"/>
      <c r="F571" s="18"/>
      <c r="H571"/>
    </row>
    <row r="572" spans="2:8" s="17" customFormat="1" x14ac:dyDescent="0.25">
      <c r="B572"/>
      <c r="C572"/>
      <c r="D572" s="18"/>
      <c r="E572"/>
      <c r="F572" s="18"/>
      <c r="H572"/>
    </row>
    <row r="573" spans="2:8" s="17" customFormat="1" x14ac:dyDescent="0.25">
      <c r="B573"/>
      <c r="C573"/>
      <c r="D573" s="18"/>
      <c r="E573"/>
      <c r="F573" s="18"/>
      <c r="H573"/>
    </row>
    <row r="574" spans="2:8" s="17" customFormat="1" x14ac:dyDescent="0.25">
      <c r="B574"/>
      <c r="C574"/>
      <c r="D574" s="18"/>
      <c r="E574"/>
      <c r="F574" s="18"/>
      <c r="H574"/>
    </row>
    <row r="575" spans="2:8" s="17" customFormat="1" x14ac:dyDescent="0.25">
      <c r="B575"/>
      <c r="C575"/>
      <c r="D575" s="18"/>
      <c r="E575"/>
      <c r="F575" s="18"/>
      <c r="H575"/>
    </row>
    <row r="576" spans="2:8" s="17" customFormat="1" x14ac:dyDescent="0.25">
      <c r="B576"/>
      <c r="C576"/>
      <c r="D576" s="18"/>
      <c r="E576"/>
      <c r="F576" s="18"/>
      <c r="H576"/>
    </row>
    <row r="577" spans="2:8" s="17" customFormat="1" x14ac:dyDescent="0.25">
      <c r="B577"/>
      <c r="C577"/>
      <c r="D577" s="18"/>
      <c r="E577"/>
      <c r="F577" s="18"/>
      <c r="H577"/>
    </row>
    <row r="578" spans="2:8" s="17" customFormat="1" x14ac:dyDescent="0.25">
      <c r="B578"/>
      <c r="C578"/>
      <c r="D578" s="18"/>
      <c r="E578"/>
      <c r="F578" s="18"/>
      <c r="H578"/>
    </row>
    <row r="579" spans="2:8" s="17" customFormat="1" x14ac:dyDescent="0.25">
      <c r="B579"/>
      <c r="C579"/>
      <c r="D579" s="18"/>
      <c r="E579"/>
      <c r="F579" s="18"/>
      <c r="H579"/>
    </row>
    <row r="580" spans="2:8" s="17" customFormat="1" x14ac:dyDescent="0.25">
      <c r="B580"/>
      <c r="C580"/>
      <c r="D580" s="18"/>
      <c r="E580"/>
      <c r="F580" s="18"/>
      <c r="H580"/>
    </row>
    <row r="581" spans="2:8" s="17" customFormat="1" x14ac:dyDescent="0.25">
      <c r="B581"/>
      <c r="C581"/>
      <c r="D581" s="18"/>
      <c r="E581"/>
      <c r="F581" s="18"/>
      <c r="H581"/>
    </row>
    <row r="582" spans="2:8" s="17" customFormat="1" x14ac:dyDescent="0.25">
      <c r="B582"/>
      <c r="C582"/>
      <c r="D582" s="18"/>
      <c r="E582"/>
      <c r="F582" s="18"/>
      <c r="H582"/>
    </row>
    <row r="583" spans="2:8" s="17" customFormat="1" x14ac:dyDescent="0.25">
      <c r="B583"/>
      <c r="C583"/>
      <c r="D583" s="18"/>
      <c r="E583"/>
      <c r="F583" s="18"/>
      <c r="H583"/>
    </row>
    <row r="584" spans="2:8" s="17" customFormat="1" x14ac:dyDescent="0.25">
      <c r="B584"/>
      <c r="C584"/>
      <c r="D584" s="18"/>
      <c r="E584"/>
      <c r="F584" s="18"/>
      <c r="H584"/>
    </row>
    <row r="585" spans="2:8" s="17" customFormat="1" x14ac:dyDescent="0.25">
      <c r="B585"/>
      <c r="C585"/>
      <c r="D585" s="18"/>
      <c r="E585"/>
      <c r="F585" s="18"/>
      <c r="H585"/>
    </row>
    <row r="586" spans="2:8" s="17" customFormat="1" x14ac:dyDescent="0.25">
      <c r="B586"/>
      <c r="C586"/>
      <c r="D586" s="18"/>
      <c r="E586"/>
      <c r="F586" s="18"/>
      <c r="H586"/>
    </row>
    <row r="587" spans="2:8" s="17" customFormat="1" x14ac:dyDescent="0.25">
      <c r="B587"/>
      <c r="C587"/>
      <c r="D587" s="18"/>
      <c r="E587"/>
      <c r="F587" s="18"/>
      <c r="H587"/>
    </row>
    <row r="588" spans="2:8" s="17" customFormat="1" x14ac:dyDescent="0.25">
      <c r="B588"/>
      <c r="C588"/>
      <c r="D588" s="18"/>
      <c r="E588"/>
      <c r="F588" s="18"/>
      <c r="H588"/>
    </row>
    <row r="589" spans="2:8" s="17" customFormat="1" x14ac:dyDescent="0.25">
      <c r="B589"/>
      <c r="C589"/>
      <c r="D589" s="18"/>
      <c r="E589"/>
      <c r="F589" s="18"/>
      <c r="H589"/>
    </row>
    <row r="590" spans="2:8" s="17" customFormat="1" x14ac:dyDescent="0.25">
      <c r="B590"/>
      <c r="C590"/>
      <c r="D590" s="18"/>
      <c r="E590"/>
      <c r="F590" s="18"/>
      <c r="H590"/>
    </row>
    <row r="591" spans="2:8" s="17" customFormat="1" x14ac:dyDescent="0.25">
      <c r="B591"/>
      <c r="C591"/>
      <c r="D591" s="18"/>
      <c r="E591"/>
      <c r="F591" s="18"/>
      <c r="H591"/>
    </row>
    <row r="592" spans="2:8" s="17" customFormat="1" x14ac:dyDescent="0.25">
      <c r="B592"/>
      <c r="C592"/>
      <c r="D592" s="18"/>
      <c r="E592"/>
      <c r="F592" s="18"/>
      <c r="H592"/>
    </row>
    <row r="593" spans="2:8" s="17" customFormat="1" x14ac:dyDescent="0.25">
      <c r="B593"/>
      <c r="C593"/>
      <c r="D593" s="18"/>
      <c r="E593"/>
      <c r="F593" s="18"/>
      <c r="H593"/>
    </row>
    <row r="594" spans="2:8" s="17" customFormat="1" x14ac:dyDescent="0.25">
      <c r="B594"/>
      <c r="C594"/>
      <c r="D594" s="18"/>
      <c r="E594"/>
      <c r="F594" s="18"/>
      <c r="H594"/>
    </row>
    <row r="595" spans="2:8" s="17" customFormat="1" x14ac:dyDescent="0.25">
      <c r="B595"/>
      <c r="C595"/>
      <c r="D595" s="18"/>
      <c r="E595"/>
      <c r="F595" s="18"/>
      <c r="H595"/>
    </row>
    <row r="596" spans="2:8" s="17" customFormat="1" x14ac:dyDescent="0.25">
      <c r="B596"/>
      <c r="C596"/>
      <c r="D596" s="18"/>
      <c r="E596"/>
      <c r="F596" s="18"/>
      <c r="H596"/>
    </row>
    <row r="597" spans="2:8" s="17" customFormat="1" x14ac:dyDescent="0.25">
      <c r="B597"/>
      <c r="C597"/>
      <c r="D597" s="18"/>
      <c r="E597"/>
      <c r="F597" s="18"/>
      <c r="H597"/>
    </row>
    <row r="598" spans="2:8" s="17" customFormat="1" x14ac:dyDescent="0.25">
      <c r="B598"/>
      <c r="C598"/>
      <c r="D598" s="18"/>
      <c r="E598"/>
      <c r="F598" s="18"/>
      <c r="H598"/>
    </row>
    <row r="599" spans="2:8" s="17" customFormat="1" x14ac:dyDescent="0.25">
      <c r="B599"/>
      <c r="C599"/>
      <c r="D599" s="18"/>
      <c r="E599"/>
      <c r="F599" s="18"/>
      <c r="H599"/>
    </row>
    <row r="600" spans="2:8" s="17" customFormat="1" x14ac:dyDescent="0.25">
      <c r="B600"/>
      <c r="C600"/>
      <c r="D600" s="18"/>
      <c r="E600"/>
      <c r="F600" s="18"/>
      <c r="H600"/>
    </row>
    <row r="601" spans="2:8" s="17" customFormat="1" x14ac:dyDescent="0.25">
      <c r="B601"/>
      <c r="C601"/>
      <c r="D601" s="18"/>
      <c r="E601"/>
      <c r="F601" s="18"/>
      <c r="H601"/>
    </row>
    <row r="602" spans="2:8" s="17" customFormat="1" x14ac:dyDescent="0.25">
      <c r="B602"/>
      <c r="C602"/>
      <c r="D602" s="18"/>
      <c r="E602"/>
      <c r="F602" s="18"/>
      <c r="H602"/>
    </row>
    <row r="603" spans="2:8" s="17" customFormat="1" x14ac:dyDescent="0.25">
      <c r="B603"/>
      <c r="C603"/>
      <c r="D603" s="18"/>
      <c r="E603"/>
      <c r="F603" s="18"/>
      <c r="H603"/>
    </row>
    <row r="604" spans="2:8" s="17" customFormat="1" x14ac:dyDescent="0.25">
      <c r="B604"/>
      <c r="C604"/>
      <c r="D604" s="18"/>
      <c r="E604"/>
      <c r="F604" s="18"/>
      <c r="H604"/>
    </row>
    <row r="605" spans="2:8" s="17" customFormat="1" x14ac:dyDescent="0.25">
      <c r="B605"/>
      <c r="C605"/>
      <c r="D605" s="18"/>
      <c r="E605"/>
      <c r="F605" s="18"/>
      <c r="H605"/>
    </row>
    <row r="606" spans="2:8" s="17" customFormat="1" x14ac:dyDescent="0.25">
      <c r="B606"/>
      <c r="C606"/>
      <c r="D606" s="18"/>
      <c r="E606"/>
      <c r="F606" s="18"/>
      <c r="H606"/>
    </row>
    <row r="607" spans="2:8" s="17" customFormat="1" x14ac:dyDescent="0.25">
      <c r="B607"/>
      <c r="C607"/>
      <c r="D607" s="18"/>
      <c r="E607"/>
      <c r="F607" s="18"/>
      <c r="H607"/>
    </row>
    <row r="608" spans="2:8" s="17" customFormat="1" x14ac:dyDescent="0.25">
      <c r="B608"/>
      <c r="C608"/>
      <c r="D608" s="18"/>
      <c r="E608"/>
      <c r="F608" s="18"/>
      <c r="H608"/>
    </row>
    <row r="609" spans="2:8" s="17" customFormat="1" x14ac:dyDescent="0.25">
      <c r="B609"/>
      <c r="C609"/>
      <c r="D609" s="18"/>
      <c r="E609"/>
      <c r="F609" s="18"/>
      <c r="H609"/>
    </row>
    <row r="610" spans="2:8" s="17" customFormat="1" x14ac:dyDescent="0.25">
      <c r="B610"/>
      <c r="C610"/>
      <c r="D610" s="18"/>
      <c r="E610"/>
      <c r="F610" s="18"/>
      <c r="H610"/>
    </row>
    <row r="611" spans="2:8" s="17" customFormat="1" x14ac:dyDescent="0.25">
      <c r="B611"/>
      <c r="C611"/>
      <c r="D611" s="18"/>
      <c r="E611"/>
      <c r="F611" s="18"/>
      <c r="H611"/>
    </row>
    <row r="612" spans="2:8" s="17" customFormat="1" x14ac:dyDescent="0.25">
      <c r="B612"/>
      <c r="C612"/>
      <c r="D612" s="18"/>
      <c r="E612"/>
      <c r="F612" s="18"/>
      <c r="H612"/>
    </row>
    <row r="613" spans="2:8" s="17" customFormat="1" x14ac:dyDescent="0.25">
      <c r="B613"/>
      <c r="C613"/>
      <c r="D613" s="18"/>
      <c r="E613"/>
      <c r="F613" s="18"/>
      <c r="H613"/>
    </row>
    <row r="614" spans="2:8" s="17" customFormat="1" x14ac:dyDescent="0.25">
      <c r="B614"/>
      <c r="C614"/>
      <c r="D614" s="18"/>
      <c r="E614"/>
      <c r="F614" s="18"/>
      <c r="H614"/>
    </row>
    <row r="615" spans="2:8" s="17" customFormat="1" x14ac:dyDescent="0.25">
      <c r="B615"/>
      <c r="C615"/>
      <c r="D615" s="18"/>
      <c r="E615"/>
      <c r="F615" s="18"/>
      <c r="H615"/>
    </row>
    <row r="616" spans="2:8" s="17" customFormat="1" x14ac:dyDescent="0.25">
      <c r="B616"/>
      <c r="C616"/>
      <c r="D616" s="18"/>
      <c r="E616"/>
      <c r="F616" s="18"/>
      <c r="H616"/>
    </row>
    <row r="617" spans="2:8" s="17" customFormat="1" x14ac:dyDescent="0.25">
      <c r="B617"/>
      <c r="C617"/>
      <c r="D617" s="18"/>
      <c r="E617"/>
      <c r="F617" s="18"/>
      <c r="H617"/>
    </row>
    <row r="618" spans="2:8" s="17" customFormat="1" x14ac:dyDescent="0.25">
      <c r="B618"/>
      <c r="C618"/>
      <c r="D618" s="18"/>
      <c r="E618"/>
      <c r="F618" s="18"/>
      <c r="H618"/>
    </row>
    <row r="619" spans="2:8" s="17" customFormat="1" x14ac:dyDescent="0.25">
      <c r="B619"/>
      <c r="C619"/>
      <c r="D619" s="18"/>
      <c r="E619"/>
      <c r="F619" s="18"/>
      <c r="H619"/>
    </row>
    <row r="620" spans="2:8" s="17" customFormat="1" x14ac:dyDescent="0.25">
      <c r="B620"/>
      <c r="C620"/>
      <c r="D620" s="18"/>
      <c r="E620"/>
      <c r="F620" s="18"/>
      <c r="H620"/>
    </row>
    <row r="621" spans="2:8" s="17" customFormat="1" x14ac:dyDescent="0.25">
      <c r="B621"/>
      <c r="C621"/>
      <c r="D621" s="18"/>
      <c r="E621"/>
      <c r="F621" s="18"/>
      <c r="H621"/>
    </row>
    <row r="622" spans="2:8" s="17" customFormat="1" x14ac:dyDescent="0.25">
      <c r="B622"/>
      <c r="C622"/>
      <c r="D622" s="18"/>
      <c r="E622"/>
      <c r="F622" s="18"/>
      <c r="H622"/>
    </row>
    <row r="623" spans="2:8" s="17" customFormat="1" x14ac:dyDescent="0.25">
      <c r="B623"/>
      <c r="C623"/>
      <c r="D623" s="18"/>
      <c r="E623"/>
      <c r="F623" s="18"/>
      <c r="H623"/>
    </row>
    <row r="624" spans="2:8" s="17" customFormat="1" x14ac:dyDescent="0.25">
      <c r="B624"/>
      <c r="C624"/>
      <c r="D624" s="18"/>
      <c r="E624"/>
      <c r="F624" s="18"/>
      <c r="H624"/>
    </row>
    <row r="625" spans="2:8" s="17" customFormat="1" x14ac:dyDescent="0.25">
      <c r="B625"/>
      <c r="C625"/>
      <c r="D625" s="18"/>
      <c r="E625"/>
      <c r="F625" s="18"/>
      <c r="H625"/>
    </row>
    <row r="626" spans="2:8" s="17" customFormat="1" x14ac:dyDescent="0.25">
      <c r="B626"/>
      <c r="C626"/>
      <c r="D626" s="18"/>
      <c r="E626"/>
      <c r="F626" s="18"/>
      <c r="H626"/>
    </row>
    <row r="627" spans="2:8" s="17" customFormat="1" x14ac:dyDescent="0.25">
      <c r="B627"/>
      <c r="C627"/>
      <c r="D627" s="18"/>
      <c r="E627"/>
      <c r="F627" s="18"/>
      <c r="H627"/>
    </row>
    <row r="628" spans="2:8" s="17" customFormat="1" x14ac:dyDescent="0.25">
      <c r="B628"/>
      <c r="C628"/>
      <c r="D628" s="18"/>
      <c r="E628"/>
      <c r="F628" s="18"/>
      <c r="H628"/>
    </row>
    <row r="629" spans="2:8" s="17" customFormat="1" x14ac:dyDescent="0.25">
      <c r="B629"/>
      <c r="C629"/>
      <c r="D629" s="18"/>
      <c r="E629"/>
      <c r="F629" s="18"/>
      <c r="H629"/>
    </row>
    <row r="630" spans="2:8" s="17" customFormat="1" x14ac:dyDescent="0.25">
      <c r="B630"/>
      <c r="C630"/>
      <c r="D630" s="18"/>
      <c r="E630"/>
      <c r="F630" s="18"/>
      <c r="H630"/>
    </row>
    <row r="631" spans="2:8" s="17" customFormat="1" x14ac:dyDescent="0.25">
      <c r="B631"/>
      <c r="C631"/>
      <c r="D631" s="18"/>
      <c r="E631"/>
      <c r="F631" s="18"/>
      <c r="H631"/>
    </row>
    <row r="632" spans="2:8" s="17" customFormat="1" x14ac:dyDescent="0.25">
      <c r="B632"/>
      <c r="C632"/>
      <c r="D632" s="18"/>
      <c r="E632"/>
      <c r="F632" s="18"/>
      <c r="H632"/>
    </row>
    <row r="633" spans="2:8" s="17" customFormat="1" x14ac:dyDescent="0.25">
      <c r="B633"/>
      <c r="C633"/>
      <c r="D633" s="18"/>
      <c r="E633"/>
      <c r="F633" s="18"/>
      <c r="H633"/>
    </row>
    <row r="634" spans="2:8" s="17" customFormat="1" x14ac:dyDescent="0.25">
      <c r="B634"/>
      <c r="C634"/>
      <c r="D634" s="18"/>
      <c r="E634"/>
      <c r="F634" s="18"/>
      <c r="H634"/>
    </row>
    <row r="635" spans="2:8" s="17" customFormat="1" x14ac:dyDescent="0.25">
      <c r="B635"/>
      <c r="C635"/>
      <c r="D635" s="18"/>
      <c r="E635"/>
      <c r="F635" s="18"/>
      <c r="H635"/>
    </row>
    <row r="636" spans="2:8" s="17" customFormat="1" x14ac:dyDescent="0.25">
      <c r="B636"/>
      <c r="C636"/>
      <c r="D636" s="18"/>
      <c r="E636"/>
      <c r="F636" s="18"/>
      <c r="H636"/>
    </row>
    <row r="637" spans="2:8" s="17" customFormat="1" x14ac:dyDescent="0.25">
      <c r="B637"/>
      <c r="C637"/>
      <c r="D637" s="18"/>
      <c r="E637"/>
      <c r="F637" s="18"/>
      <c r="H637"/>
    </row>
    <row r="638" spans="2:8" s="17" customFormat="1" x14ac:dyDescent="0.25">
      <c r="B638"/>
      <c r="C638"/>
      <c r="D638" s="18"/>
      <c r="E638"/>
      <c r="F638" s="18"/>
      <c r="H638"/>
    </row>
    <row r="639" spans="2:8" s="17" customFormat="1" x14ac:dyDescent="0.25">
      <c r="B639"/>
      <c r="C639"/>
      <c r="D639" s="18"/>
      <c r="E639"/>
      <c r="F639" s="18"/>
      <c r="H639"/>
    </row>
    <row r="640" spans="2:8" s="17" customFormat="1" x14ac:dyDescent="0.25">
      <c r="B640"/>
      <c r="C640"/>
      <c r="D640" s="18"/>
      <c r="E640"/>
      <c r="F640" s="18"/>
      <c r="H640"/>
    </row>
    <row r="641" spans="2:8" s="17" customFormat="1" x14ac:dyDescent="0.25">
      <c r="B641"/>
      <c r="C641"/>
      <c r="D641" s="18"/>
      <c r="E641"/>
      <c r="F641" s="18"/>
      <c r="H641"/>
    </row>
    <row r="642" spans="2:8" s="17" customFormat="1" x14ac:dyDescent="0.25">
      <c r="B642"/>
      <c r="C642"/>
      <c r="D642" s="18"/>
      <c r="E642"/>
      <c r="F642" s="18"/>
      <c r="H642"/>
    </row>
    <row r="643" spans="2:8" s="17" customFormat="1" x14ac:dyDescent="0.25">
      <c r="B643"/>
      <c r="C643"/>
      <c r="D643" s="18"/>
      <c r="E643"/>
      <c r="F643" s="18"/>
      <c r="H643"/>
    </row>
    <row r="644" spans="2:8" s="17" customFormat="1" x14ac:dyDescent="0.25">
      <c r="B644"/>
      <c r="C644"/>
      <c r="D644" s="18"/>
      <c r="E644"/>
      <c r="F644" s="18"/>
      <c r="H644"/>
    </row>
    <row r="645" spans="2:8" s="17" customFormat="1" x14ac:dyDescent="0.25">
      <c r="B645"/>
      <c r="C645"/>
      <c r="D645" s="18"/>
      <c r="E645"/>
      <c r="F645" s="18"/>
      <c r="H645"/>
    </row>
    <row r="646" spans="2:8" s="17" customFormat="1" x14ac:dyDescent="0.25">
      <c r="B646"/>
      <c r="C646"/>
      <c r="D646" s="18"/>
      <c r="E646"/>
      <c r="F646" s="18"/>
      <c r="H646"/>
    </row>
    <row r="647" spans="2:8" s="17" customFormat="1" x14ac:dyDescent="0.25">
      <c r="B647"/>
      <c r="C647"/>
      <c r="D647" s="18"/>
      <c r="E647"/>
      <c r="F647" s="18"/>
      <c r="H647"/>
    </row>
    <row r="648" spans="2:8" s="17" customFormat="1" x14ac:dyDescent="0.25">
      <c r="B648"/>
      <c r="C648"/>
      <c r="D648" s="18"/>
      <c r="E648"/>
      <c r="F648" s="18"/>
      <c r="H648"/>
    </row>
    <row r="649" spans="2:8" s="17" customFormat="1" x14ac:dyDescent="0.25">
      <c r="B649"/>
      <c r="C649"/>
      <c r="D649" s="18"/>
      <c r="E649"/>
      <c r="F649" s="18"/>
      <c r="H649"/>
    </row>
    <row r="650" spans="2:8" s="17" customFormat="1" x14ac:dyDescent="0.25">
      <c r="B650"/>
      <c r="C650"/>
      <c r="D650" s="18"/>
      <c r="E650"/>
      <c r="F650" s="18"/>
      <c r="H650"/>
    </row>
    <row r="651" spans="2:8" s="17" customFormat="1" x14ac:dyDescent="0.25">
      <c r="B651"/>
      <c r="C651"/>
      <c r="D651" s="18"/>
      <c r="E651"/>
      <c r="F651" s="18"/>
      <c r="H651"/>
    </row>
    <row r="652" spans="2:8" s="17" customFormat="1" x14ac:dyDescent="0.25">
      <c r="B652"/>
      <c r="C652"/>
      <c r="D652" s="18"/>
      <c r="E652"/>
      <c r="F652" s="18"/>
      <c r="H652"/>
    </row>
    <row r="653" spans="2:8" s="17" customFormat="1" x14ac:dyDescent="0.25">
      <c r="B653"/>
      <c r="C653"/>
      <c r="D653" s="18"/>
      <c r="E653"/>
      <c r="F653" s="18"/>
      <c r="H653"/>
    </row>
    <row r="654" spans="2:8" s="17" customFormat="1" x14ac:dyDescent="0.25">
      <c r="B654"/>
      <c r="C654"/>
      <c r="D654" s="18"/>
      <c r="E654"/>
      <c r="F654" s="18"/>
      <c r="H654"/>
    </row>
    <row r="655" spans="2:8" s="17" customFormat="1" x14ac:dyDescent="0.25">
      <c r="B655"/>
      <c r="C655"/>
      <c r="D655" s="18"/>
      <c r="E655"/>
      <c r="F655" s="18"/>
      <c r="H655"/>
    </row>
    <row r="656" spans="2:8" s="17" customFormat="1" x14ac:dyDescent="0.25">
      <c r="B656"/>
      <c r="C656"/>
      <c r="D656" s="18"/>
      <c r="E656"/>
      <c r="F656" s="18"/>
      <c r="H656"/>
    </row>
    <row r="657" spans="2:8" s="17" customFormat="1" x14ac:dyDescent="0.25">
      <c r="B657"/>
      <c r="C657"/>
      <c r="D657" s="18"/>
      <c r="E657"/>
      <c r="F657" s="18"/>
      <c r="H657"/>
    </row>
    <row r="658" spans="2:8" s="17" customFormat="1" x14ac:dyDescent="0.25">
      <c r="B658"/>
      <c r="C658"/>
      <c r="D658" s="18"/>
      <c r="E658"/>
      <c r="F658" s="18"/>
      <c r="H658"/>
    </row>
    <row r="659" spans="2:8" s="17" customFormat="1" x14ac:dyDescent="0.25">
      <c r="B659"/>
      <c r="C659"/>
      <c r="D659" s="18"/>
      <c r="E659"/>
      <c r="F659" s="18"/>
      <c r="H659"/>
    </row>
    <row r="660" spans="2:8" s="17" customFormat="1" x14ac:dyDescent="0.25">
      <c r="B660"/>
      <c r="C660"/>
      <c r="D660" s="18"/>
      <c r="E660"/>
      <c r="F660" s="18"/>
      <c r="H660"/>
    </row>
    <row r="661" spans="2:8" s="17" customFormat="1" x14ac:dyDescent="0.25">
      <c r="B661"/>
      <c r="C661"/>
      <c r="D661" s="18"/>
      <c r="E661"/>
      <c r="F661" s="18"/>
      <c r="H661"/>
    </row>
    <row r="662" spans="2:8" s="17" customFormat="1" x14ac:dyDescent="0.25">
      <c r="B662"/>
      <c r="C662"/>
      <c r="D662" s="18"/>
      <c r="E662"/>
      <c r="F662" s="18"/>
      <c r="H662"/>
    </row>
    <row r="663" spans="2:8" s="17" customFormat="1" x14ac:dyDescent="0.25">
      <c r="B663"/>
      <c r="C663"/>
      <c r="D663" s="18"/>
      <c r="E663"/>
      <c r="F663" s="18"/>
      <c r="H663"/>
    </row>
    <row r="664" spans="2:8" s="17" customFormat="1" x14ac:dyDescent="0.25">
      <c r="B664"/>
      <c r="C664"/>
      <c r="D664" s="18"/>
      <c r="E664"/>
      <c r="F664" s="18"/>
      <c r="H664"/>
    </row>
    <row r="665" spans="2:8" s="17" customFormat="1" x14ac:dyDescent="0.25">
      <c r="B665"/>
      <c r="C665"/>
      <c r="D665" s="18"/>
      <c r="E665"/>
      <c r="F665" s="18"/>
      <c r="H665"/>
    </row>
    <row r="666" spans="2:8" s="17" customFormat="1" x14ac:dyDescent="0.25">
      <c r="B666"/>
      <c r="C666"/>
      <c r="D666" s="18"/>
      <c r="E666"/>
      <c r="F666" s="18"/>
      <c r="H666"/>
    </row>
    <row r="667" spans="2:8" s="17" customFormat="1" x14ac:dyDescent="0.25">
      <c r="B667"/>
      <c r="C667"/>
      <c r="D667" s="18"/>
      <c r="E667"/>
      <c r="F667" s="18"/>
      <c r="H667"/>
    </row>
    <row r="668" spans="2:8" s="17" customFormat="1" x14ac:dyDescent="0.25">
      <c r="B668"/>
      <c r="C668"/>
      <c r="D668" s="18"/>
      <c r="E668"/>
      <c r="F668" s="18"/>
      <c r="H668"/>
    </row>
    <row r="669" spans="2:8" s="17" customFormat="1" x14ac:dyDescent="0.25">
      <c r="B669"/>
      <c r="C669"/>
      <c r="D669" s="18"/>
      <c r="E669"/>
      <c r="F669" s="18"/>
      <c r="H669"/>
    </row>
    <row r="670" spans="2:8" s="17" customFormat="1" x14ac:dyDescent="0.25">
      <c r="B670"/>
      <c r="C670"/>
      <c r="D670" s="18"/>
      <c r="E670"/>
      <c r="F670" s="18"/>
      <c r="H670"/>
    </row>
    <row r="671" spans="2:8" s="17" customFormat="1" x14ac:dyDescent="0.25">
      <c r="B671"/>
      <c r="C671"/>
      <c r="D671" s="18"/>
      <c r="E671"/>
      <c r="F671" s="18"/>
      <c r="H671"/>
    </row>
    <row r="672" spans="2:8" s="17" customFormat="1" x14ac:dyDescent="0.25">
      <c r="B672"/>
      <c r="C672"/>
      <c r="D672" s="18"/>
      <c r="E672"/>
      <c r="F672" s="18"/>
      <c r="H672"/>
    </row>
    <row r="673" spans="2:8" s="17" customFormat="1" x14ac:dyDescent="0.25">
      <c r="B673"/>
      <c r="C673"/>
      <c r="D673" s="18"/>
      <c r="E673"/>
      <c r="F673" s="18"/>
      <c r="H673"/>
    </row>
    <row r="674" spans="2:8" s="17" customFormat="1" x14ac:dyDescent="0.25">
      <c r="B674"/>
      <c r="C674"/>
      <c r="D674" s="18"/>
      <c r="E674"/>
      <c r="F674" s="18"/>
      <c r="H674"/>
    </row>
    <row r="675" spans="2:8" s="17" customFormat="1" x14ac:dyDescent="0.25">
      <c r="B675"/>
      <c r="C675"/>
      <c r="D675" s="18"/>
      <c r="E675"/>
      <c r="F675" s="18"/>
      <c r="H675"/>
    </row>
    <row r="676" spans="2:8" s="17" customFormat="1" x14ac:dyDescent="0.25">
      <c r="B676"/>
      <c r="C676"/>
      <c r="D676" s="18"/>
      <c r="E676"/>
      <c r="F676" s="18"/>
      <c r="H676"/>
    </row>
    <row r="677" spans="2:8" s="17" customFormat="1" x14ac:dyDescent="0.25">
      <c r="B677"/>
      <c r="C677"/>
      <c r="D677" s="18"/>
      <c r="E677"/>
      <c r="F677" s="18"/>
      <c r="H677"/>
    </row>
    <row r="678" spans="2:8" s="17" customFormat="1" x14ac:dyDescent="0.25">
      <c r="B678"/>
      <c r="C678"/>
      <c r="D678" s="18"/>
      <c r="E678"/>
      <c r="F678" s="18"/>
      <c r="H678"/>
    </row>
    <row r="679" spans="2:8" s="17" customFormat="1" x14ac:dyDescent="0.25">
      <c r="B679"/>
      <c r="C679"/>
      <c r="D679" s="18"/>
      <c r="E679"/>
      <c r="F679" s="18"/>
      <c r="H679"/>
    </row>
    <row r="680" spans="2:8" s="17" customFormat="1" x14ac:dyDescent="0.25">
      <c r="B680"/>
      <c r="C680"/>
      <c r="D680" s="18"/>
      <c r="E680"/>
      <c r="F680" s="18"/>
      <c r="H680"/>
    </row>
    <row r="681" spans="2:8" s="17" customFormat="1" x14ac:dyDescent="0.25">
      <c r="B681"/>
      <c r="C681"/>
      <c r="D681" s="18"/>
      <c r="E681"/>
      <c r="F681" s="18"/>
      <c r="H681"/>
    </row>
    <row r="682" spans="2:8" s="17" customFormat="1" x14ac:dyDescent="0.25">
      <c r="B682"/>
      <c r="C682"/>
      <c r="D682" s="18"/>
      <c r="E682"/>
      <c r="F682" s="18"/>
      <c r="H682"/>
    </row>
    <row r="683" spans="2:8" s="17" customFormat="1" x14ac:dyDescent="0.25">
      <c r="B683"/>
      <c r="C683"/>
      <c r="D683" s="18"/>
      <c r="E683"/>
      <c r="F683" s="18"/>
      <c r="H683"/>
    </row>
    <row r="684" spans="2:8" s="17" customFormat="1" x14ac:dyDescent="0.25">
      <c r="B684"/>
      <c r="C684"/>
      <c r="D684" s="18"/>
      <c r="E684"/>
      <c r="F684" s="18"/>
      <c r="H684"/>
    </row>
    <row r="685" spans="2:8" s="17" customFormat="1" x14ac:dyDescent="0.25">
      <c r="B685"/>
      <c r="C685"/>
      <c r="D685" s="18"/>
      <c r="E685"/>
      <c r="F685" s="18"/>
      <c r="H685"/>
    </row>
    <row r="686" spans="2:8" s="17" customFormat="1" x14ac:dyDescent="0.25">
      <c r="B686"/>
      <c r="C686"/>
      <c r="D686" s="18"/>
      <c r="E686"/>
      <c r="F686" s="18"/>
      <c r="H686"/>
    </row>
    <row r="687" spans="2:8" s="17" customFormat="1" x14ac:dyDescent="0.25">
      <c r="B687"/>
      <c r="C687"/>
      <c r="D687" s="18"/>
      <c r="E687"/>
      <c r="F687" s="18"/>
      <c r="H687"/>
    </row>
    <row r="688" spans="2:8" s="17" customFormat="1" x14ac:dyDescent="0.25">
      <c r="B688"/>
      <c r="C688"/>
      <c r="D688" s="18"/>
      <c r="E688"/>
      <c r="F688" s="18"/>
      <c r="H688"/>
    </row>
    <row r="689" spans="2:8" s="17" customFormat="1" x14ac:dyDescent="0.25">
      <c r="B689"/>
      <c r="C689"/>
      <c r="D689" s="18"/>
      <c r="E689"/>
      <c r="F689" s="18"/>
      <c r="H689"/>
    </row>
    <row r="690" spans="2:8" s="17" customFormat="1" x14ac:dyDescent="0.25">
      <c r="B690"/>
      <c r="C690"/>
      <c r="D690" s="18"/>
      <c r="E690"/>
      <c r="F690" s="18"/>
      <c r="H690"/>
    </row>
    <row r="691" spans="2:8" s="17" customFormat="1" x14ac:dyDescent="0.25">
      <c r="B691"/>
      <c r="C691"/>
      <c r="D691" s="18"/>
      <c r="E691"/>
      <c r="F691" s="18"/>
      <c r="H691"/>
    </row>
    <row r="692" spans="2:8" s="17" customFormat="1" x14ac:dyDescent="0.25">
      <c r="B692"/>
      <c r="C692"/>
      <c r="D692" s="18"/>
      <c r="E692"/>
      <c r="F692" s="18"/>
      <c r="H692"/>
    </row>
    <row r="693" spans="2:8" s="17" customFormat="1" x14ac:dyDescent="0.25">
      <c r="B693"/>
      <c r="C693"/>
      <c r="D693" s="18"/>
      <c r="E693"/>
      <c r="F693" s="18"/>
      <c r="H693"/>
    </row>
    <row r="694" spans="2:8" s="17" customFormat="1" x14ac:dyDescent="0.25">
      <c r="B694"/>
      <c r="C694"/>
      <c r="D694" s="18"/>
      <c r="E694"/>
      <c r="F694" s="18"/>
      <c r="H694"/>
    </row>
    <row r="695" spans="2:8" s="17" customFormat="1" x14ac:dyDescent="0.25">
      <c r="B695"/>
      <c r="C695"/>
      <c r="D695" s="18"/>
      <c r="E695"/>
      <c r="F695" s="18"/>
      <c r="H695"/>
    </row>
    <row r="696" spans="2:8" s="17" customFormat="1" x14ac:dyDescent="0.25">
      <c r="B696"/>
      <c r="C696"/>
      <c r="D696" s="18"/>
      <c r="E696"/>
      <c r="F696" s="18"/>
      <c r="H696"/>
    </row>
    <row r="697" spans="2:8" s="17" customFormat="1" x14ac:dyDescent="0.25">
      <c r="B697"/>
      <c r="C697"/>
      <c r="D697" s="18"/>
      <c r="E697"/>
      <c r="F697" s="18"/>
      <c r="H697"/>
    </row>
    <row r="698" spans="2:8" s="17" customFormat="1" x14ac:dyDescent="0.25">
      <c r="B698"/>
      <c r="C698"/>
      <c r="D698" s="18"/>
      <c r="E698"/>
      <c r="F698" s="18"/>
      <c r="H698"/>
    </row>
    <row r="699" spans="2:8" s="17" customFormat="1" x14ac:dyDescent="0.25">
      <c r="B699"/>
      <c r="C699"/>
      <c r="D699" s="18"/>
      <c r="E699"/>
      <c r="F699" s="18"/>
      <c r="H699"/>
    </row>
    <row r="700" spans="2:8" s="17" customFormat="1" x14ac:dyDescent="0.25">
      <c r="B700"/>
      <c r="C700"/>
      <c r="D700" s="18"/>
      <c r="E700"/>
      <c r="F700" s="18"/>
      <c r="H700"/>
    </row>
    <row r="701" spans="2:8" s="17" customFormat="1" x14ac:dyDescent="0.25">
      <c r="B701"/>
      <c r="C701"/>
      <c r="D701" s="18"/>
      <c r="E701"/>
      <c r="F701" s="18"/>
      <c r="H701"/>
    </row>
    <row r="702" spans="2:8" s="17" customFormat="1" x14ac:dyDescent="0.25">
      <c r="B702"/>
      <c r="C702"/>
      <c r="D702" s="18"/>
      <c r="E702"/>
      <c r="F702" s="18"/>
      <c r="H702"/>
    </row>
    <row r="703" spans="2:8" s="17" customFormat="1" x14ac:dyDescent="0.25">
      <c r="B703"/>
      <c r="C703"/>
      <c r="D703" s="18"/>
      <c r="E703"/>
      <c r="F703" s="18"/>
      <c r="H703"/>
    </row>
    <row r="704" spans="2:8" s="17" customFormat="1" x14ac:dyDescent="0.25">
      <c r="B704"/>
      <c r="C704"/>
      <c r="D704" s="18"/>
      <c r="E704"/>
      <c r="F704" s="18"/>
      <c r="H704"/>
    </row>
    <row r="705" spans="2:8" s="17" customFormat="1" x14ac:dyDescent="0.25">
      <c r="B705"/>
      <c r="C705"/>
      <c r="D705" s="18"/>
      <c r="E705"/>
      <c r="F705" s="18"/>
      <c r="H705"/>
    </row>
    <row r="706" spans="2:8" s="17" customFormat="1" x14ac:dyDescent="0.25">
      <c r="B706"/>
      <c r="C706"/>
      <c r="D706" s="18"/>
      <c r="E706"/>
      <c r="F706" s="18"/>
      <c r="H706"/>
    </row>
    <row r="707" spans="2:8" s="17" customFormat="1" x14ac:dyDescent="0.25">
      <c r="B707"/>
      <c r="C707"/>
      <c r="D707" s="18"/>
      <c r="E707"/>
      <c r="F707" s="18"/>
      <c r="H707"/>
    </row>
    <row r="708" spans="2:8" s="17" customFormat="1" x14ac:dyDescent="0.25">
      <c r="B708"/>
      <c r="C708"/>
      <c r="D708" s="18"/>
      <c r="E708"/>
      <c r="F708" s="18"/>
      <c r="H708"/>
    </row>
    <row r="709" spans="2:8" s="17" customFormat="1" x14ac:dyDescent="0.25">
      <c r="B709"/>
      <c r="C709"/>
      <c r="D709" s="18"/>
      <c r="E709"/>
      <c r="F709" s="18"/>
      <c r="H709"/>
    </row>
    <row r="710" spans="2:8" s="17" customFormat="1" x14ac:dyDescent="0.25">
      <c r="B710"/>
      <c r="C710"/>
      <c r="D710" s="18"/>
      <c r="E710"/>
      <c r="F710" s="18"/>
      <c r="H710"/>
    </row>
    <row r="711" spans="2:8" s="17" customFormat="1" x14ac:dyDescent="0.25">
      <c r="B711"/>
      <c r="C711"/>
      <c r="D711" s="18"/>
      <c r="E711"/>
      <c r="F711" s="18"/>
      <c r="H711"/>
    </row>
    <row r="712" spans="2:8" s="17" customFormat="1" x14ac:dyDescent="0.25">
      <c r="B712"/>
      <c r="C712"/>
      <c r="D712" s="18"/>
      <c r="E712"/>
      <c r="F712" s="18"/>
      <c r="H712"/>
    </row>
    <row r="713" spans="2:8" s="17" customFormat="1" x14ac:dyDescent="0.25">
      <c r="B713"/>
      <c r="C713"/>
      <c r="D713" s="18"/>
      <c r="E713"/>
      <c r="F713" s="18"/>
      <c r="H713"/>
    </row>
    <row r="714" spans="2:8" s="17" customFormat="1" x14ac:dyDescent="0.25">
      <c r="B714"/>
      <c r="C714"/>
      <c r="D714" s="18"/>
      <c r="E714"/>
      <c r="F714" s="18"/>
      <c r="H714"/>
    </row>
    <row r="715" spans="2:8" s="17" customFormat="1" x14ac:dyDescent="0.25">
      <c r="B715"/>
      <c r="C715"/>
      <c r="D715" s="18"/>
      <c r="E715"/>
      <c r="F715" s="18"/>
      <c r="H715"/>
    </row>
    <row r="716" spans="2:8" s="17" customFormat="1" x14ac:dyDescent="0.25">
      <c r="B716"/>
      <c r="C716"/>
      <c r="D716" s="18"/>
      <c r="E716"/>
      <c r="F716" s="18"/>
      <c r="H716"/>
    </row>
    <row r="717" spans="2:8" s="17" customFormat="1" x14ac:dyDescent="0.25">
      <c r="B717"/>
      <c r="C717"/>
      <c r="D717" s="18"/>
      <c r="E717"/>
      <c r="F717" s="18"/>
      <c r="H717"/>
    </row>
    <row r="718" spans="2:8" s="17" customFormat="1" x14ac:dyDescent="0.25">
      <c r="B718"/>
      <c r="C718"/>
      <c r="D718" s="18"/>
      <c r="E718"/>
      <c r="F718" s="18"/>
      <c r="H718"/>
    </row>
    <row r="719" spans="2:8" s="17" customFormat="1" x14ac:dyDescent="0.25">
      <c r="B719"/>
      <c r="C719"/>
      <c r="D719" s="18"/>
      <c r="E719"/>
      <c r="F719" s="18"/>
      <c r="H719"/>
    </row>
    <row r="720" spans="2:8" s="17" customFormat="1" x14ac:dyDescent="0.25">
      <c r="B720"/>
      <c r="C720"/>
      <c r="D720" s="18"/>
      <c r="E720"/>
      <c r="F720" s="18"/>
      <c r="H720"/>
    </row>
    <row r="721" spans="2:8" s="17" customFormat="1" x14ac:dyDescent="0.25">
      <c r="B721"/>
      <c r="C721"/>
      <c r="D721" s="18"/>
      <c r="E721"/>
      <c r="F721" s="18"/>
      <c r="H721"/>
    </row>
    <row r="722" spans="2:8" s="17" customFormat="1" x14ac:dyDescent="0.25">
      <c r="B722"/>
      <c r="C722"/>
      <c r="D722" s="18"/>
      <c r="E722"/>
      <c r="F722" s="18"/>
      <c r="H722"/>
    </row>
    <row r="723" spans="2:8" s="17" customFormat="1" x14ac:dyDescent="0.25">
      <c r="B723"/>
      <c r="C723"/>
      <c r="D723" s="18"/>
      <c r="E723"/>
      <c r="F723" s="18"/>
      <c r="H723"/>
    </row>
    <row r="724" spans="2:8" s="17" customFormat="1" x14ac:dyDescent="0.25">
      <c r="B724"/>
      <c r="C724"/>
      <c r="D724" s="18"/>
      <c r="E724"/>
      <c r="F724" s="18"/>
      <c r="H724"/>
    </row>
    <row r="725" spans="2:8" s="17" customFormat="1" x14ac:dyDescent="0.25">
      <c r="B725"/>
      <c r="C725"/>
      <c r="D725" s="18"/>
      <c r="E725"/>
      <c r="F725" s="18"/>
      <c r="H725"/>
    </row>
    <row r="726" spans="2:8" s="17" customFormat="1" x14ac:dyDescent="0.25">
      <c r="B726"/>
      <c r="C726"/>
      <c r="D726" s="18"/>
      <c r="E726"/>
      <c r="F726" s="18"/>
      <c r="H726"/>
    </row>
    <row r="727" spans="2:8" s="17" customFormat="1" x14ac:dyDescent="0.25">
      <c r="B727"/>
      <c r="C727"/>
      <c r="D727" s="18"/>
      <c r="E727"/>
      <c r="F727" s="18"/>
      <c r="H727"/>
    </row>
    <row r="728" spans="2:8" s="17" customFormat="1" x14ac:dyDescent="0.25">
      <c r="B728"/>
      <c r="C728"/>
      <c r="D728" s="18"/>
      <c r="E728"/>
      <c r="F728" s="18"/>
      <c r="H728"/>
    </row>
    <row r="729" spans="2:8" s="17" customFormat="1" x14ac:dyDescent="0.25">
      <c r="B729"/>
      <c r="C729"/>
      <c r="D729" s="18"/>
      <c r="E729"/>
      <c r="F729" s="18"/>
      <c r="H729"/>
    </row>
    <row r="730" spans="2:8" s="17" customFormat="1" x14ac:dyDescent="0.25">
      <c r="B730"/>
      <c r="C730"/>
      <c r="D730" s="18"/>
      <c r="E730"/>
      <c r="F730" s="18"/>
      <c r="H730"/>
    </row>
    <row r="731" spans="2:8" s="17" customFormat="1" x14ac:dyDescent="0.25">
      <c r="B731"/>
      <c r="C731"/>
      <c r="D731" s="18"/>
      <c r="E731"/>
      <c r="F731" s="18"/>
      <c r="H731"/>
    </row>
    <row r="732" spans="2:8" s="17" customFormat="1" x14ac:dyDescent="0.25">
      <c r="B732"/>
      <c r="C732"/>
      <c r="D732" s="18"/>
      <c r="E732"/>
      <c r="F732" s="18"/>
      <c r="H732"/>
    </row>
    <row r="733" spans="2:8" s="17" customFormat="1" x14ac:dyDescent="0.25">
      <c r="B733"/>
      <c r="C733"/>
      <c r="D733" s="18"/>
      <c r="E733"/>
      <c r="F733" s="18"/>
      <c r="H733"/>
    </row>
    <row r="734" spans="2:8" s="17" customFormat="1" x14ac:dyDescent="0.25">
      <c r="B734"/>
      <c r="C734"/>
      <c r="D734" s="18"/>
      <c r="E734"/>
      <c r="F734" s="18"/>
      <c r="H734"/>
    </row>
    <row r="735" spans="2:8" s="17" customFormat="1" x14ac:dyDescent="0.25">
      <c r="B735"/>
      <c r="C735"/>
      <c r="D735" s="18"/>
      <c r="E735"/>
      <c r="F735" s="18"/>
      <c r="H735"/>
    </row>
    <row r="736" spans="2:8" s="17" customFormat="1" x14ac:dyDescent="0.25">
      <c r="B736"/>
      <c r="C736"/>
      <c r="D736" s="18"/>
      <c r="E736"/>
      <c r="F736" s="18"/>
      <c r="H736"/>
    </row>
    <row r="737" spans="2:8" s="17" customFormat="1" x14ac:dyDescent="0.25">
      <c r="B737"/>
      <c r="C737"/>
      <c r="D737" s="18"/>
      <c r="E737"/>
      <c r="F737" s="18"/>
      <c r="H737"/>
    </row>
    <row r="738" spans="2:8" s="17" customFormat="1" x14ac:dyDescent="0.25">
      <c r="B738"/>
      <c r="C738"/>
      <c r="D738" s="18"/>
      <c r="E738"/>
      <c r="F738" s="18"/>
      <c r="H738"/>
    </row>
    <row r="739" spans="2:8" s="17" customFormat="1" x14ac:dyDescent="0.25">
      <c r="B739"/>
      <c r="C739"/>
      <c r="D739" s="18"/>
      <c r="E739"/>
      <c r="F739" s="18"/>
      <c r="H739"/>
    </row>
    <row r="740" spans="2:8" s="17" customFormat="1" x14ac:dyDescent="0.25">
      <c r="B740"/>
      <c r="C740"/>
      <c r="D740" s="18"/>
      <c r="E740"/>
      <c r="F740" s="18"/>
      <c r="H740"/>
    </row>
    <row r="741" spans="2:8" s="17" customFormat="1" x14ac:dyDescent="0.25">
      <c r="B741"/>
      <c r="C741"/>
      <c r="D741" s="18"/>
      <c r="E741"/>
      <c r="F741" s="18"/>
      <c r="H741"/>
    </row>
    <row r="742" spans="2:8" s="17" customFormat="1" x14ac:dyDescent="0.25">
      <c r="B742"/>
      <c r="C742"/>
      <c r="D742" s="18"/>
      <c r="E742"/>
      <c r="F742" s="18"/>
      <c r="H742"/>
    </row>
    <row r="743" spans="2:8" s="17" customFormat="1" x14ac:dyDescent="0.25">
      <c r="B743"/>
      <c r="C743"/>
      <c r="D743" s="18"/>
      <c r="E743"/>
      <c r="F743" s="18"/>
      <c r="H743"/>
    </row>
    <row r="744" spans="2:8" s="17" customFormat="1" x14ac:dyDescent="0.25">
      <c r="B744"/>
      <c r="C744"/>
      <c r="D744" s="18"/>
      <c r="E744"/>
      <c r="F744" s="18"/>
      <c r="H744"/>
    </row>
    <row r="745" spans="2:8" s="17" customFormat="1" x14ac:dyDescent="0.25">
      <c r="B745"/>
      <c r="C745"/>
      <c r="D745" s="18"/>
      <c r="E745"/>
      <c r="F745" s="18"/>
      <c r="H745"/>
    </row>
    <row r="746" spans="2:8" s="17" customFormat="1" x14ac:dyDescent="0.25">
      <c r="B746"/>
      <c r="C746"/>
      <c r="D746" s="18"/>
      <c r="E746"/>
      <c r="F746" s="18"/>
      <c r="H746"/>
    </row>
    <row r="747" spans="2:8" s="17" customFormat="1" x14ac:dyDescent="0.25">
      <c r="B747"/>
      <c r="C747"/>
      <c r="D747" s="18"/>
      <c r="E747"/>
      <c r="F747" s="18"/>
      <c r="H747"/>
    </row>
    <row r="748" spans="2:8" s="17" customFormat="1" x14ac:dyDescent="0.25">
      <c r="B748"/>
      <c r="C748"/>
      <c r="D748" s="18"/>
      <c r="E748"/>
      <c r="F748" s="18"/>
      <c r="H748"/>
    </row>
    <row r="749" spans="2:8" s="17" customFormat="1" x14ac:dyDescent="0.25">
      <c r="B749"/>
      <c r="C749"/>
      <c r="D749" s="18"/>
      <c r="E749"/>
      <c r="F749" s="18"/>
      <c r="H749"/>
    </row>
    <row r="750" spans="2:8" s="17" customFormat="1" x14ac:dyDescent="0.25">
      <c r="B750"/>
      <c r="C750"/>
      <c r="D750" s="18"/>
      <c r="E750"/>
      <c r="F750" s="18"/>
      <c r="H750"/>
    </row>
    <row r="751" spans="2:8" s="17" customFormat="1" x14ac:dyDescent="0.25">
      <c r="B751"/>
      <c r="C751"/>
      <c r="D751" s="18"/>
      <c r="E751"/>
      <c r="F751" s="18"/>
      <c r="H751"/>
    </row>
    <row r="752" spans="2:8" s="17" customFormat="1" x14ac:dyDescent="0.25">
      <c r="B752"/>
      <c r="C752"/>
      <c r="D752" s="18"/>
      <c r="E752"/>
      <c r="F752" s="18"/>
      <c r="H752"/>
    </row>
    <row r="753" spans="2:8" s="17" customFormat="1" x14ac:dyDescent="0.25">
      <c r="B753"/>
      <c r="C753"/>
      <c r="D753" s="18"/>
      <c r="E753"/>
      <c r="F753" s="18"/>
      <c r="H753"/>
    </row>
    <row r="754" spans="2:8" s="17" customFormat="1" x14ac:dyDescent="0.25">
      <c r="B754"/>
      <c r="C754"/>
      <c r="D754" s="18"/>
      <c r="E754"/>
      <c r="F754" s="18"/>
      <c r="H754"/>
    </row>
    <row r="755" spans="2:8" s="17" customFormat="1" x14ac:dyDescent="0.25">
      <c r="B755"/>
      <c r="C755"/>
      <c r="D755" s="18"/>
      <c r="E755"/>
      <c r="F755" s="18"/>
      <c r="H755"/>
    </row>
    <row r="756" spans="2:8" s="17" customFormat="1" x14ac:dyDescent="0.25">
      <c r="B756"/>
      <c r="C756"/>
      <c r="D756" s="18"/>
      <c r="E756"/>
      <c r="F756" s="18"/>
      <c r="H756"/>
    </row>
    <row r="757" spans="2:8" s="17" customFormat="1" x14ac:dyDescent="0.25">
      <c r="B757"/>
      <c r="C757"/>
      <c r="D757" s="18"/>
      <c r="E757"/>
      <c r="F757" s="18"/>
      <c r="H757"/>
    </row>
    <row r="758" spans="2:8" s="17" customFormat="1" x14ac:dyDescent="0.25">
      <c r="B758"/>
      <c r="C758"/>
      <c r="D758" s="18"/>
      <c r="E758"/>
      <c r="F758" s="18"/>
      <c r="H758"/>
    </row>
    <row r="759" spans="2:8" s="17" customFormat="1" x14ac:dyDescent="0.25">
      <c r="B759"/>
      <c r="C759"/>
      <c r="D759" s="18"/>
      <c r="E759"/>
      <c r="F759" s="18"/>
      <c r="H759"/>
    </row>
    <row r="760" spans="2:8" s="17" customFormat="1" x14ac:dyDescent="0.25">
      <c r="B760"/>
      <c r="C760"/>
      <c r="D760" s="18"/>
      <c r="E760"/>
      <c r="F760" s="18"/>
      <c r="H760"/>
    </row>
    <row r="761" spans="2:8" s="17" customFormat="1" x14ac:dyDescent="0.25">
      <c r="B761"/>
      <c r="C761"/>
      <c r="D761" s="18"/>
      <c r="E761"/>
      <c r="F761" s="18"/>
      <c r="H761"/>
    </row>
    <row r="762" spans="2:8" s="17" customFormat="1" x14ac:dyDescent="0.25">
      <c r="B762"/>
      <c r="C762"/>
      <c r="D762" s="18"/>
      <c r="E762"/>
      <c r="F762" s="18"/>
      <c r="H762"/>
    </row>
    <row r="763" spans="2:8" s="17" customFormat="1" x14ac:dyDescent="0.25">
      <c r="B763"/>
      <c r="C763"/>
      <c r="D763" s="18"/>
      <c r="E763"/>
      <c r="F763" s="18"/>
      <c r="H763"/>
    </row>
    <row r="764" spans="2:8" s="17" customFormat="1" x14ac:dyDescent="0.25">
      <c r="B764"/>
      <c r="C764"/>
      <c r="D764" s="18"/>
      <c r="E764"/>
      <c r="F764" s="18"/>
      <c r="H764"/>
    </row>
    <row r="765" spans="2:8" s="17" customFormat="1" x14ac:dyDescent="0.25">
      <c r="B765"/>
      <c r="C765"/>
      <c r="D765" s="18"/>
      <c r="E765"/>
      <c r="F765" s="18"/>
      <c r="H765"/>
    </row>
    <row r="766" spans="2:8" s="17" customFormat="1" x14ac:dyDescent="0.25">
      <c r="B766"/>
      <c r="C766"/>
      <c r="D766" s="18"/>
      <c r="E766"/>
      <c r="F766" s="18"/>
      <c r="H766"/>
    </row>
    <row r="767" spans="2:8" s="17" customFormat="1" x14ac:dyDescent="0.25">
      <c r="B767"/>
      <c r="C767"/>
      <c r="D767" s="18"/>
      <c r="E767"/>
      <c r="F767" s="18"/>
      <c r="H767"/>
    </row>
    <row r="768" spans="2:8" s="17" customFormat="1" x14ac:dyDescent="0.25">
      <c r="B768"/>
      <c r="C768"/>
      <c r="D768" s="18"/>
      <c r="E768"/>
      <c r="F768" s="18"/>
      <c r="H768"/>
    </row>
    <row r="769" spans="2:8" s="17" customFormat="1" x14ac:dyDescent="0.25">
      <c r="B769"/>
      <c r="C769"/>
      <c r="D769" s="18"/>
      <c r="E769"/>
      <c r="F769" s="18"/>
      <c r="H769"/>
    </row>
    <row r="770" spans="2:8" s="17" customFormat="1" x14ac:dyDescent="0.25">
      <c r="B770"/>
      <c r="C770"/>
      <c r="D770" s="18"/>
      <c r="E770"/>
      <c r="F770" s="18"/>
      <c r="H770"/>
    </row>
    <row r="771" spans="2:8" s="17" customFormat="1" x14ac:dyDescent="0.25">
      <c r="B771"/>
      <c r="C771"/>
      <c r="D771" s="18"/>
      <c r="E771"/>
      <c r="F771" s="18"/>
      <c r="H771"/>
    </row>
    <row r="772" spans="2:8" s="17" customFormat="1" x14ac:dyDescent="0.25">
      <c r="B772"/>
      <c r="C772"/>
      <c r="D772" s="18"/>
      <c r="E772"/>
      <c r="F772" s="18"/>
      <c r="H772"/>
    </row>
    <row r="773" spans="2:8" s="17" customFormat="1" x14ac:dyDescent="0.25">
      <c r="B773"/>
      <c r="C773"/>
      <c r="D773" s="18"/>
      <c r="E773"/>
      <c r="F773" s="18"/>
      <c r="H773"/>
    </row>
    <row r="774" spans="2:8" s="17" customFormat="1" x14ac:dyDescent="0.25">
      <c r="B774"/>
      <c r="C774"/>
      <c r="D774" s="18"/>
      <c r="E774"/>
      <c r="F774" s="18"/>
      <c r="H774"/>
    </row>
    <row r="775" spans="2:8" s="17" customFormat="1" x14ac:dyDescent="0.25">
      <c r="B775"/>
      <c r="C775"/>
      <c r="D775" s="18"/>
      <c r="E775"/>
      <c r="F775" s="18"/>
      <c r="H775"/>
    </row>
    <row r="776" spans="2:8" s="17" customFormat="1" x14ac:dyDescent="0.25">
      <c r="B776"/>
      <c r="C776"/>
      <c r="D776" s="18"/>
      <c r="E776"/>
      <c r="F776" s="18"/>
      <c r="H776"/>
    </row>
    <row r="777" spans="2:8" s="17" customFormat="1" x14ac:dyDescent="0.25">
      <c r="B777"/>
      <c r="C777"/>
      <c r="D777" s="18"/>
      <c r="E777"/>
      <c r="F777" s="18"/>
      <c r="H777"/>
    </row>
    <row r="778" spans="2:8" s="17" customFormat="1" x14ac:dyDescent="0.25">
      <c r="B778"/>
      <c r="C778"/>
      <c r="D778" s="18"/>
      <c r="E778"/>
      <c r="F778" s="18"/>
      <c r="H778"/>
    </row>
    <row r="779" spans="2:8" s="17" customFormat="1" x14ac:dyDescent="0.25">
      <c r="B779"/>
      <c r="C779"/>
      <c r="D779" s="18"/>
      <c r="E779"/>
      <c r="F779" s="18"/>
      <c r="H779"/>
    </row>
    <row r="780" spans="2:8" s="17" customFormat="1" x14ac:dyDescent="0.25">
      <c r="B780"/>
      <c r="C780"/>
      <c r="D780" s="18"/>
      <c r="E780"/>
      <c r="F780" s="18"/>
      <c r="H780"/>
    </row>
    <row r="781" spans="2:8" s="17" customFormat="1" x14ac:dyDescent="0.25">
      <c r="B781"/>
      <c r="C781"/>
      <c r="D781" s="18"/>
      <c r="E781"/>
      <c r="F781" s="18"/>
      <c r="H781"/>
    </row>
    <row r="782" spans="2:8" s="17" customFormat="1" x14ac:dyDescent="0.25">
      <c r="B782"/>
      <c r="C782"/>
      <c r="D782" s="18"/>
      <c r="E782"/>
      <c r="F782" s="18"/>
      <c r="H782"/>
    </row>
    <row r="783" spans="2:8" s="17" customFormat="1" x14ac:dyDescent="0.25">
      <c r="B783"/>
      <c r="C783"/>
      <c r="D783" s="18"/>
      <c r="E783"/>
      <c r="F783" s="18"/>
      <c r="H783"/>
    </row>
    <row r="784" spans="2:8" s="17" customFormat="1" x14ac:dyDescent="0.25">
      <c r="B784"/>
      <c r="C784"/>
      <c r="D784" s="18"/>
      <c r="E784"/>
      <c r="F784" s="18"/>
      <c r="H784"/>
    </row>
    <row r="785" spans="2:8" s="17" customFormat="1" x14ac:dyDescent="0.25">
      <c r="B785"/>
      <c r="C785"/>
      <c r="D785" s="18"/>
      <c r="E785"/>
      <c r="F785" s="18"/>
      <c r="H785"/>
    </row>
    <row r="786" spans="2:8" s="17" customFormat="1" x14ac:dyDescent="0.25">
      <c r="B786"/>
      <c r="C786"/>
      <c r="D786" s="18"/>
      <c r="E786"/>
      <c r="F786" s="18"/>
      <c r="H786"/>
    </row>
    <row r="787" spans="2:8" s="17" customFormat="1" x14ac:dyDescent="0.25">
      <c r="B787"/>
      <c r="C787"/>
      <c r="D787" s="18"/>
      <c r="E787"/>
      <c r="F787" s="18"/>
      <c r="H787"/>
    </row>
    <row r="788" spans="2:8" s="17" customFormat="1" x14ac:dyDescent="0.25">
      <c r="B788"/>
      <c r="C788"/>
      <c r="D788" s="18"/>
      <c r="E788"/>
      <c r="F788" s="18"/>
      <c r="H788"/>
    </row>
    <row r="789" spans="2:8" s="17" customFormat="1" x14ac:dyDescent="0.25">
      <c r="B789"/>
      <c r="C789"/>
      <c r="D789" s="18"/>
      <c r="E789"/>
      <c r="F789" s="18"/>
      <c r="H789"/>
    </row>
    <row r="790" spans="2:8" s="17" customFormat="1" x14ac:dyDescent="0.25">
      <c r="B790"/>
      <c r="C790"/>
      <c r="D790" s="18"/>
      <c r="E790"/>
      <c r="F790" s="18"/>
      <c r="H790"/>
    </row>
    <row r="791" spans="2:8" s="17" customFormat="1" x14ac:dyDescent="0.25">
      <c r="B791"/>
      <c r="C791"/>
      <c r="D791" s="18"/>
      <c r="E791"/>
      <c r="F791" s="18"/>
      <c r="H791"/>
    </row>
    <row r="792" spans="2:8" s="17" customFormat="1" x14ac:dyDescent="0.25">
      <c r="B792"/>
      <c r="C792"/>
      <c r="D792" s="18"/>
      <c r="E792"/>
      <c r="F792" s="18"/>
      <c r="H792"/>
    </row>
    <row r="793" spans="2:8" s="17" customFormat="1" x14ac:dyDescent="0.25">
      <c r="B793"/>
      <c r="C793"/>
      <c r="D793" s="18"/>
      <c r="E793"/>
      <c r="F793" s="18"/>
      <c r="H793"/>
    </row>
    <row r="794" spans="2:8" s="17" customFormat="1" x14ac:dyDescent="0.25">
      <c r="B794"/>
      <c r="C794"/>
      <c r="D794" s="18"/>
      <c r="E794"/>
      <c r="F794" s="18"/>
      <c r="H794"/>
    </row>
    <row r="795" spans="2:8" s="17" customFormat="1" x14ac:dyDescent="0.25">
      <c r="B795"/>
      <c r="C795"/>
      <c r="D795" s="18"/>
      <c r="E795"/>
      <c r="F795" s="18"/>
      <c r="H795"/>
    </row>
    <row r="796" spans="2:8" s="17" customFormat="1" x14ac:dyDescent="0.25">
      <c r="B796"/>
      <c r="C796"/>
      <c r="D796" s="18"/>
      <c r="E796"/>
      <c r="F796" s="18"/>
      <c r="H796"/>
    </row>
    <row r="797" spans="2:8" s="17" customFormat="1" x14ac:dyDescent="0.25">
      <c r="B797"/>
      <c r="C797"/>
      <c r="D797" s="18"/>
      <c r="E797"/>
      <c r="F797" s="18"/>
      <c r="H797"/>
    </row>
    <row r="798" spans="2:8" s="17" customFormat="1" x14ac:dyDescent="0.25">
      <c r="B798"/>
      <c r="C798"/>
      <c r="D798" s="18"/>
      <c r="E798"/>
      <c r="F798" s="18"/>
      <c r="H798"/>
    </row>
    <row r="799" spans="2:8" s="17" customFormat="1" x14ac:dyDescent="0.25">
      <c r="B799"/>
      <c r="C799"/>
      <c r="D799" s="18"/>
      <c r="E799"/>
      <c r="F799" s="18"/>
      <c r="H799"/>
    </row>
    <row r="800" spans="2:8" s="17" customFormat="1" x14ac:dyDescent="0.25">
      <c r="B800"/>
      <c r="C800"/>
      <c r="D800" s="18"/>
      <c r="E800"/>
      <c r="F800" s="18"/>
      <c r="H800"/>
    </row>
    <row r="801" spans="2:8" s="17" customFormat="1" x14ac:dyDescent="0.25">
      <c r="B801"/>
      <c r="C801"/>
      <c r="D801" s="18"/>
      <c r="E801"/>
      <c r="F801" s="18"/>
      <c r="H801"/>
    </row>
    <row r="802" spans="2:8" s="17" customFormat="1" x14ac:dyDescent="0.25">
      <c r="B802"/>
      <c r="C802"/>
      <c r="D802" s="18"/>
      <c r="E802"/>
      <c r="F802" s="18"/>
      <c r="H802"/>
    </row>
    <row r="803" spans="2:8" s="17" customFormat="1" x14ac:dyDescent="0.25">
      <c r="B803"/>
      <c r="C803"/>
      <c r="D803" s="18"/>
      <c r="E803"/>
      <c r="F803" s="18"/>
      <c r="H803"/>
    </row>
    <row r="804" spans="2:8" s="17" customFormat="1" x14ac:dyDescent="0.25">
      <c r="B804"/>
      <c r="C804"/>
      <c r="D804" s="18"/>
      <c r="E804"/>
      <c r="F804" s="18"/>
      <c r="H804"/>
    </row>
    <row r="805" spans="2:8" s="17" customFormat="1" x14ac:dyDescent="0.25">
      <c r="B805"/>
      <c r="C805"/>
      <c r="D805" s="18"/>
      <c r="E805"/>
      <c r="F805" s="18"/>
      <c r="H805"/>
    </row>
    <row r="806" spans="2:8" s="17" customFormat="1" x14ac:dyDescent="0.25">
      <c r="B806"/>
      <c r="C806"/>
      <c r="D806" s="18"/>
      <c r="E806"/>
      <c r="F806" s="18"/>
      <c r="H806"/>
    </row>
    <row r="807" spans="2:8" s="17" customFormat="1" x14ac:dyDescent="0.25">
      <c r="B807"/>
      <c r="C807"/>
      <c r="D807" s="18"/>
      <c r="E807"/>
      <c r="F807" s="18"/>
      <c r="H807"/>
    </row>
    <row r="808" spans="2:8" s="17" customFormat="1" x14ac:dyDescent="0.25">
      <c r="B808"/>
      <c r="C808"/>
      <c r="D808" s="18"/>
      <c r="E808"/>
      <c r="F808" s="18"/>
      <c r="H808"/>
    </row>
    <row r="809" spans="2:8" s="17" customFormat="1" x14ac:dyDescent="0.25">
      <c r="B809"/>
      <c r="C809"/>
      <c r="D809" s="18"/>
      <c r="E809"/>
      <c r="F809" s="18"/>
      <c r="H809"/>
    </row>
    <row r="810" spans="2:8" s="17" customFormat="1" x14ac:dyDescent="0.25">
      <c r="B810"/>
      <c r="C810"/>
      <c r="D810" s="18"/>
      <c r="E810"/>
      <c r="F810" s="18"/>
      <c r="H810"/>
    </row>
    <row r="811" spans="2:8" s="17" customFormat="1" x14ac:dyDescent="0.25">
      <c r="B811"/>
      <c r="C811"/>
      <c r="D811" s="18"/>
      <c r="E811"/>
      <c r="F811" s="18"/>
      <c r="H811"/>
    </row>
    <row r="812" spans="2:8" s="17" customFormat="1" x14ac:dyDescent="0.25">
      <c r="B812"/>
      <c r="C812"/>
      <c r="D812" s="18"/>
      <c r="E812"/>
      <c r="F812" s="18"/>
      <c r="H812"/>
    </row>
    <row r="813" spans="2:8" s="17" customFormat="1" x14ac:dyDescent="0.25">
      <c r="B813"/>
      <c r="C813"/>
      <c r="D813" s="18"/>
      <c r="E813"/>
      <c r="F813" s="18"/>
      <c r="H813"/>
    </row>
    <row r="814" spans="2:8" s="17" customFormat="1" x14ac:dyDescent="0.25">
      <c r="B814"/>
      <c r="C814"/>
      <c r="D814" s="18"/>
      <c r="E814"/>
      <c r="F814" s="18"/>
      <c r="H814"/>
    </row>
    <row r="815" spans="2:8" s="17" customFormat="1" x14ac:dyDescent="0.25">
      <c r="B815"/>
      <c r="C815"/>
      <c r="D815" s="18"/>
      <c r="E815"/>
      <c r="F815" s="18"/>
      <c r="H815"/>
    </row>
    <row r="816" spans="2:8" s="17" customFormat="1" x14ac:dyDescent="0.25">
      <c r="B816"/>
      <c r="C816"/>
      <c r="D816" s="18"/>
      <c r="E816"/>
      <c r="F816" s="18"/>
      <c r="H816"/>
    </row>
    <row r="817" spans="2:8" s="17" customFormat="1" x14ac:dyDescent="0.25">
      <c r="B817"/>
      <c r="C817"/>
      <c r="D817" s="18"/>
      <c r="E817"/>
      <c r="F817" s="18"/>
      <c r="H817"/>
    </row>
    <row r="818" spans="2:8" s="17" customFormat="1" x14ac:dyDescent="0.25">
      <c r="B818"/>
      <c r="C818"/>
      <c r="D818" s="18"/>
      <c r="E818"/>
      <c r="F818" s="18"/>
      <c r="H818"/>
    </row>
    <row r="819" spans="2:8" s="17" customFormat="1" x14ac:dyDescent="0.25">
      <c r="B819"/>
      <c r="C819"/>
      <c r="D819" s="18"/>
      <c r="E819"/>
      <c r="F819" s="18"/>
      <c r="H819"/>
    </row>
    <row r="820" spans="2:8" s="17" customFormat="1" x14ac:dyDescent="0.25">
      <c r="B820"/>
      <c r="C820"/>
      <c r="D820" s="18"/>
      <c r="E820"/>
      <c r="F820" s="18"/>
      <c r="H820"/>
    </row>
    <row r="821" spans="2:8" s="17" customFormat="1" x14ac:dyDescent="0.25">
      <c r="B821"/>
      <c r="C821"/>
      <c r="D821" s="18"/>
      <c r="E821"/>
      <c r="F821" s="18"/>
      <c r="H821"/>
    </row>
    <row r="822" spans="2:8" s="17" customFormat="1" x14ac:dyDescent="0.25">
      <c r="B822"/>
      <c r="C822"/>
      <c r="D822" s="18"/>
      <c r="E822"/>
      <c r="F822" s="18"/>
      <c r="H822"/>
    </row>
    <row r="823" spans="2:8" s="17" customFormat="1" x14ac:dyDescent="0.25">
      <c r="B823"/>
      <c r="C823"/>
      <c r="D823" s="18"/>
      <c r="E823"/>
      <c r="F823" s="18"/>
      <c r="H823"/>
    </row>
    <row r="824" spans="2:8" s="17" customFormat="1" x14ac:dyDescent="0.25">
      <c r="B824"/>
      <c r="C824"/>
      <c r="D824" s="18"/>
      <c r="E824"/>
      <c r="F824" s="18"/>
      <c r="H824"/>
    </row>
    <row r="825" spans="2:8" s="17" customFormat="1" x14ac:dyDescent="0.25">
      <c r="B825"/>
      <c r="C825"/>
      <c r="D825" s="18"/>
      <c r="E825"/>
      <c r="F825" s="18"/>
      <c r="H825"/>
    </row>
    <row r="826" spans="2:8" s="17" customFormat="1" x14ac:dyDescent="0.25">
      <c r="B826"/>
      <c r="C826"/>
      <c r="D826" s="18"/>
      <c r="E826"/>
      <c r="F826" s="18"/>
      <c r="H826"/>
    </row>
    <row r="827" spans="2:8" s="17" customFormat="1" x14ac:dyDescent="0.25">
      <c r="B827"/>
      <c r="C827"/>
      <c r="D827" s="18"/>
      <c r="E827"/>
      <c r="F827" s="18"/>
      <c r="H827"/>
    </row>
    <row r="828" spans="2:8" s="17" customFormat="1" x14ac:dyDescent="0.25">
      <c r="B828"/>
      <c r="C828"/>
      <c r="D828" s="18"/>
      <c r="E828"/>
      <c r="F828" s="18"/>
      <c r="H828"/>
    </row>
    <row r="829" spans="2:8" s="17" customFormat="1" x14ac:dyDescent="0.25">
      <c r="B829"/>
      <c r="C829"/>
      <c r="D829" s="18"/>
      <c r="E829"/>
      <c r="F829" s="18"/>
      <c r="H829"/>
    </row>
    <row r="830" spans="2:8" s="17" customFormat="1" x14ac:dyDescent="0.25">
      <c r="B830"/>
      <c r="C830"/>
      <c r="D830" s="18"/>
      <c r="E830"/>
      <c r="F830" s="18"/>
      <c r="H830"/>
    </row>
    <row r="831" spans="2:8" s="17" customFormat="1" x14ac:dyDescent="0.25">
      <c r="B831"/>
      <c r="C831"/>
      <c r="D831" s="18"/>
      <c r="E831"/>
      <c r="F831" s="18"/>
      <c r="H831"/>
    </row>
    <row r="832" spans="2:8" s="17" customFormat="1" x14ac:dyDescent="0.25">
      <c r="B832"/>
      <c r="C832"/>
      <c r="D832" s="18"/>
      <c r="E832"/>
      <c r="F832" s="18"/>
      <c r="H832"/>
    </row>
    <row r="833" spans="2:8" s="17" customFormat="1" x14ac:dyDescent="0.25">
      <c r="B833"/>
      <c r="C833"/>
      <c r="D833" s="18"/>
      <c r="E833"/>
      <c r="F833" s="18"/>
      <c r="H833"/>
    </row>
    <row r="834" spans="2:8" s="17" customFormat="1" x14ac:dyDescent="0.25">
      <c r="B834"/>
      <c r="C834"/>
      <c r="D834" s="18"/>
      <c r="E834"/>
      <c r="F834" s="18"/>
      <c r="H834"/>
    </row>
    <row r="835" spans="2:8" s="17" customFormat="1" x14ac:dyDescent="0.25">
      <c r="B835"/>
      <c r="C835"/>
      <c r="D835" s="18"/>
      <c r="E835"/>
      <c r="F835" s="18"/>
      <c r="H835"/>
    </row>
    <row r="836" spans="2:8" s="17" customFormat="1" x14ac:dyDescent="0.25">
      <c r="B836"/>
      <c r="C836"/>
      <c r="D836" s="18"/>
      <c r="E836"/>
      <c r="F836" s="18"/>
      <c r="H836"/>
    </row>
    <row r="837" spans="2:8" s="17" customFormat="1" x14ac:dyDescent="0.25">
      <c r="B837"/>
      <c r="C837"/>
      <c r="D837" s="18"/>
      <c r="E837"/>
      <c r="F837" s="18"/>
      <c r="H837"/>
    </row>
    <row r="838" spans="2:8" s="17" customFormat="1" x14ac:dyDescent="0.25">
      <c r="B838"/>
      <c r="C838"/>
      <c r="D838" s="18"/>
      <c r="E838"/>
      <c r="F838" s="18"/>
      <c r="H838"/>
    </row>
    <row r="839" spans="2:8" s="17" customFormat="1" x14ac:dyDescent="0.25">
      <c r="B839"/>
      <c r="C839"/>
      <c r="D839" s="18"/>
      <c r="E839"/>
      <c r="F839" s="18"/>
      <c r="H839"/>
    </row>
    <row r="840" spans="2:8" s="17" customFormat="1" x14ac:dyDescent="0.25">
      <c r="B840"/>
      <c r="C840"/>
      <c r="D840" s="18"/>
      <c r="E840"/>
      <c r="F840" s="18"/>
      <c r="H840"/>
    </row>
    <row r="841" spans="2:8" s="17" customFormat="1" x14ac:dyDescent="0.25">
      <c r="B841"/>
      <c r="C841"/>
      <c r="D841" s="18"/>
      <c r="E841"/>
      <c r="F841" s="18"/>
      <c r="H841"/>
    </row>
    <row r="842" spans="2:8" s="17" customFormat="1" x14ac:dyDescent="0.25">
      <c r="B842"/>
      <c r="C842"/>
      <c r="D842" s="18"/>
      <c r="E842"/>
      <c r="F842" s="18"/>
      <c r="H842"/>
    </row>
    <row r="843" spans="2:8" s="17" customFormat="1" x14ac:dyDescent="0.25">
      <c r="B843"/>
      <c r="C843"/>
      <c r="D843" s="18"/>
      <c r="E843"/>
      <c r="F843" s="18"/>
      <c r="H843"/>
    </row>
    <row r="844" spans="2:8" s="17" customFormat="1" x14ac:dyDescent="0.25">
      <c r="B844"/>
      <c r="C844"/>
      <c r="D844" s="18"/>
      <c r="E844"/>
      <c r="F844" s="18"/>
      <c r="H844"/>
    </row>
    <row r="845" spans="2:8" s="17" customFormat="1" x14ac:dyDescent="0.25">
      <c r="B845"/>
      <c r="C845"/>
      <c r="D845" s="18"/>
      <c r="E845"/>
      <c r="F845" s="18"/>
      <c r="H845"/>
    </row>
    <row r="846" spans="2:8" s="17" customFormat="1" x14ac:dyDescent="0.25">
      <c r="B846"/>
      <c r="C846"/>
      <c r="D846" s="18"/>
      <c r="E846"/>
      <c r="F846" s="18"/>
      <c r="H846"/>
    </row>
    <row r="847" spans="2:8" s="17" customFormat="1" x14ac:dyDescent="0.25">
      <c r="B847"/>
      <c r="C847"/>
      <c r="D847" s="18"/>
      <c r="E847"/>
      <c r="F847" s="18"/>
      <c r="H847"/>
    </row>
    <row r="848" spans="2:8" s="17" customFormat="1" x14ac:dyDescent="0.25">
      <c r="B848"/>
      <c r="C848"/>
      <c r="D848" s="18"/>
      <c r="E848"/>
      <c r="F848" s="18"/>
      <c r="H848"/>
    </row>
    <row r="849" spans="2:8" s="17" customFormat="1" x14ac:dyDescent="0.25">
      <c r="B849"/>
      <c r="C849"/>
      <c r="D849" s="18"/>
      <c r="E849"/>
      <c r="F849" s="18"/>
      <c r="H849"/>
    </row>
    <row r="850" spans="2:8" s="17" customFormat="1" x14ac:dyDescent="0.25">
      <c r="B850"/>
      <c r="C850"/>
      <c r="D850" s="18"/>
      <c r="E850"/>
      <c r="F850" s="18"/>
      <c r="H850"/>
    </row>
    <row r="851" spans="2:8" s="17" customFormat="1" x14ac:dyDescent="0.25">
      <c r="B851"/>
      <c r="C851"/>
      <c r="D851" s="18"/>
      <c r="E851"/>
      <c r="F851" s="18"/>
      <c r="H851"/>
    </row>
    <row r="852" spans="2:8" s="17" customFormat="1" x14ac:dyDescent="0.25">
      <c r="B852"/>
      <c r="C852"/>
      <c r="D852" s="18"/>
      <c r="E852"/>
      <c r="F852" s="18"/>
      <c r="H852"/>
    </row>
    <row r="853" spans="2:8" s="17" customFormat="1" x14ac:dyDescent="0.25">
      <c r="B853"/>
      <c r="C853"/>
      <c r="D853" s="18"/>
      <c r="E853"/>
      <c r="F853" s="18"/>
      <c r="H853"/>
    </row>
    <row r="854" spans="2:8" s="17" customFormat="1" x14ac:dyDescent="0.25">
      <c r="B854"/>
      <c r="C854"/>
      <c r="D854" s="18"/>
      <c r="E854"/>
      <c r="F854" s="18"/>
      <c r="H854"/>
    </row>
    <row r="855" spans="2:8" s="17" customFormat="1" x14ac:dyDescent="0.25">
      <c r="B855"/>
      <c r="C855"/>
      <c r="D855" s="18"/>
      <c r="E855"/>
      <c r="F855" s="18"/>
      <c r="H855"/>
    </row>
    <row r="856" spans="2:8" s="17" customFormat="1" x14ac:dyDescent="0.25">
      <c r="B856"/>
      <c r="C856"/>
      <c r="D856" s="18"/>
      <c r="E856"/>
      <c r="F856" s="18"/>
      <c r="H856"/>
    </row>
    <row r="857" spans="2:8" s="17" customFormat="1" x14ac:dyDescent="0.25">
      <c r="B857"/>
      <c r="C857"/>
      <c r="D857" s="18"/>
      <c r="E857"/>
      <c r="F857" s="18"/>
      <c r="H857"/>
    </row>
    <row r="858" spans="2:8" s="17" customFormat="1" x14ac:dyDescent="0.25">
      <c r="B858"/>
      <c r="C858"/>
      <c r="D858" s="18"/>
      <c r="E858"/>
      <c r="F858" s="18"/>
      <c r="H858"/>
    </row>
    <row r="859" spans="2:8" s="17" customFormat="1" x14ac:dyDescent="0.25">
      <c r="B859"/>
      <c r="C859"/>
      <c r="D859" s="18"/>
      <c r="E859"/>
      <c r="F859" s="18"/>
      <c r="H859"/>
    </row>
    <row r="860" spans="2:8" s="17" customFormat="1" x14ac:dyDescent="0.25">
      <c r="B860"/>
      <c r="C860"/>
      <c r="D860" s="18"/>
      <c r="E860"/>
      <c r="F860" s="18"/>
      <c r="H860"/>
    </row>
    <row r="861" spans="2:8" s="17" customFormat="1" x14ac:dyDescent="0.25">
      <c r="B861"/>
      <c r="C861"/>
      <c r="D861" s="18"/>
      <c r="E861"/>
      <c r="F861" s="18"/>
      <c r="H861"/>
    </row>
    <row r="862" spans="2:8" s="17" customFormat="1" x14ac:dyDescent="0.25">
      <c r="B862"/>
      <c r="C862"/>
      <c r="D862" s="18"/>
      <c r="E862"/>
      <c r="F862" s="18"/>
      <c r="H862"/>
    </row>
    <row r="863" spans="2:8" s="17" customFormat="1" x14ac:dyDescent="0.25">
      <c r="B863"/>
      <c r="C863"/>
      <c r="D863" s="18"/>
      <c r="E863"/>
      <c r="F863" s="18"/>
      <c r="H863"/>
    </row>
    <row r="864" spans="2:8" s="17" customFormat="1" x14ac:dyDescent="0.25">
      <c r="B864"/>
      <c r="C864"/>
      <c r="D864" s="18"/>
      <c r="E864"/>
      <c r="F864" s="18"/>
      <c r="H864"/>
    </row>
    <row r="865" spans="2:8" s="17" customFormat="1" x14ac:dyDescent="0.25">
      <c r="B865"/>
      <c r="C865"/>
      <c r="D865" s="18"/>
      <c r="E865"/>
      <c r="F865" s="18"/>
      <c r="H865"/>
    </row>
    <row r="866" spans="2:8" s="17" customFormat="1" x14ac:dyDescent="0.25">
      <c r="B866"/>
      <c r="C866"/>
      <c r="D866" s="18"/>
      <c r="E866"/>
      <c r="F866" s="18"/>
      <c r="H866"/>
    </row>
    <row r="867" spans="2:8" s="17" customFormat="1" x14ac:dyDescent="0.25">
      <c r="B867"/>
      <c r="C867"/>
      <c r="D867" s="18"/>
      <c r="E867"/>
      <c r="F867" s="18"/>
      <c r="H867"/>
    </row>
    <row r="868" spans="2:8" s="17" customFormat="1" x14ac:dyDescent="0.25">
      <c r="B868"/>
      <c r="C868"/>
      <c r="D868" s="18"/>
      <c r="E868"/>
      <c r="F868" s="18"/>
      <c r="H868"/>
    </row>
    <row r="869" spans="2:8" s="17" customFormat="1" x14ac:dyDescent="0.25">
      <c r="B869"/>
      <c r="C869"/>
      <c r="D869" s="18"/>
      <c r="E869"/>
      <c r="F869" s="18"/>
      <c r="H869"/>
    </row>
    <row r="870" spans="2:8" s="17" customFormat="1" x14ac:dyDescent="0.25">
      <c r="B870"/>
      <c r="C870"/>
      <c r="D870" s="18"/>
      <c r="E870"/>
      <c r="F870" s="18"/>
      <c r="H870"/>
    </row>
    <row r="871" spans="2:8" s="17" customFormat="1" x14ac:dyDescent="0.25">
      <c r="B871"/>
      <c r="C871"/>
      <c r="D871" s="18"/>
      <c r="E871"/>
      <c r="F871" s="18"/>
      <c r="H871"/>
    </row>
    <row r="872" spans="2:8" s="17" customFormat="1" x14ac:dyDescent="0.25">
      <c r="B872"/>
      <c r="C872"/>
      <c r="D872" s="18"/>
      <c r="E872"/>
      <c r="F872" s="18"/>
      <c r="H872"/>
    </row>
    <row r="873" spans="2:8" s="17" customFormat="1" x14ac:dyDescent="0.25">
      <c r="B873"/>
      <c r="C873"/>
      <c r="D873" s="18"/>
      <c r="E873"/>
      <c r="F873" s="18"/>
      <c r="H873"/>
    </row>
    <row r="874" spans="2:8" s="17" customFormat="1" x14ac:dyDescent="0.25">
      <c r="B874"/>
      <c r="C874"/>
      <c r="D874" s="18"/>
      <c r="E874"/>
      <c r="F874" s="18"/>
      <c r="H874"/>
    </row>
    <row r="875" spans="2:8" s="17" customFormat="1" x14ac:dyDescent="0.25">
      <c r="B875"/>
      <c r="C875"/>
      <c r="D875" s="18"/>
      <c r="E875"/>
      <c r="F875" s="18"/>
      <c r="H875"/>
    </row>
    <row r="876" spans="2:8" s="17" customFormat="1" x14ac:dyDescent="0.25">
      <c r="B876"/>
      <c r="C876"/>
      <c r="D876" s="18"/>
      <c r="E876"/>
      <c r="F876" s="18"/>
      <c r="H876"/>
    </row>
    <row r="877" spans="2:8" s="17" customFormat="1" x14ac:dyDescent="0.25">
      <c r="B877"/>
      <c r="C877"/>
      <c r="D877" s="18"/>
      <c r="E877"/>
      <c r="F877" s="18"/>
      <c r="H877"/>
    </row>
    <row r="878" spans="2:8" s="17" customFormat="1" x14ac:dyDescent="0.25">
      <c r="B878"/>
      <c r="C878"/>
      <c r="D878" s="18"/>
      <c r="E878"/>
      <c r="F878" s="18"/>
      <c r="H878"/>
    </row>
    <row r="879" spans="2:8" s="17" customFormat="1" x14ac:dyDescent="0.25">
      <c r="B879"/>
      <c r="C879"/>
      <c r="D879" s="18"/>
      <c r="E879"/>
      <c r="F879" s="18"/>
      <c r="H879"/>
    </row>
    <row r="880" spans="2:8" s="17" customFormat="1" x14ac:dyDescent="0.25">
      <c r="B880"/>
      <c r="C880"/>
      <c r="D880" s="18"/>
      <c r="E880"/>
      <c r="F880" s="18"/>
      <c r="H880"/>
    </row>
    <row r="881" spans="2:8" s="17" customFormat="1" x14ac:dyDescent="0.25">
      <c r="B881"/>
      <c r="C881"/>
      <c r="D881" s="18"/>
      <c r="E881"/>
      <c r="F881" s="18"/>
      <c r="H881"/>
    </row>
    <row r="882" spans="2:8" s="17" customFormat="1" x14ac:dyDescent="0.25">
      <c r="B882"/>
      <c r="C882"/>
      <c r="D882" s="18"/>
      <c r="E882"/>
      <c r="F882" s="18"/>
      <c r="H882"/>
    </row>
    <row r="883" spans="2:8" s="17" customFormat="1" x14ac:dyDescent="0.25">
      <c r="B883"/>
      <c r="C883"/>
      <c r="D883" s="18"/>
      <c r="E883"/>
      <c r="F883" s="18"/>
      <c r="H883"/>
    </row>
    <row r="884" spans="2:8" s="17" customFormat="1" x14ac:dyDescent="0.25">
      <c r="B884"/>
      <c r="C884"/>
      <c r="D884" s="18"/>
      <c r="E884"/>
      <c r="F884" s="18"/>
      <c r="H884"/>
    </row>
    <row r="885" spans="2:8" s="17" customFormat="1" x14ac:dyDescent="0.25">
      <c r="B885"/>
      <c r="C885"/>
      <c r="D885" s="18"/>
      <c r="E885"/>
      <c r="F885" s="18"/>
      <c r="H885"/>
    </row>
    <row r="886" spans="2:8" s="17" customFormat="1" x14ac:dyDescent="0.25">
      <c r="B886"/>
      <c r="C886"/>
      <c r="D886" s="18"/>
      <c r="E886"/>
      <c r="F886" s="18"/>
      <c r="H886"/>
    </row>
    <row r="887" spans="2:8" s="17" customFormat="1" x14ac:dyDescent="0.25">
      <c r="B887"/>
      <c r="C887"/>
      <c r="D887" s="18"/>
      <c r="E887"/>
      <c r="F887" s="18"/>
      <c r="H887"/>
    </row>
    <row r="888" spans="2:8" s="17" customFormat="1" x14ac:dyDescent="0.25">
      <c r="B888"/>
      <c r="C888"/>
      <c r="D888" s="18"/>
      <c r="E888"/>
      <c r="F888" s="18"/>
      <c r="H888"/>
    </row>
    <row r="889" spans="2:8" s="17" customFormat="1" x14ac:dyDescent="0.25">
      <c r="B889"/>
      <c r="C889"/>
      <c r="D889" s="18"/>
      <c r="E889"/>
      <c r="F889" s="18"/>
      <c r="H889"/>
    </row>
    <row r="890" spans="2:8" s="17" customFormat="1" x14ac:dyDescent="0.25">
      <c r="B890"/>
      <c r="C890"/>
      <c r="D890" s="18"/>
      <c r="E890"/>
      <c r="F890" s="18"/>
      <c r="H890"/>
    </row>
    <row r="891" spans="2:8" s="17" customFormat="1" x14ac:dyDescent="0.25">
      <c r="B891"/>
      <c r="C891"/>
      <c r="D891" s="18"/>
      <c r="E891"/>
      <c r="F891" s="18"/>
      <c r="H891"/>
    </row>
    <row r="892" spans="2:8" s="17" customFormat="1" x14ac:dyDescent="0.25">
      <c r="B892"/>
      <c r="C892"/>
      <c r="D892" s="18"/>
      <c r="E892"/>
      <c r="F892" s="18"/>
      <c r="H892"/>
    </row>
    <row r="893" spans="2:8" s="17" customFormat="1" x14ac:dyDescent="0.25">
      <c r="B893"/>
      <c r="C893"/>
      <c r="D893" s="18"/>
      <c r="E893"/>
      <c r="F893" s="18"/>
      <c r="H893"/>
    </row>
    <row r="894" spans="2:8" s="17" customFormat="1" x14ac:dyDescent="0.25">
      <c r="B894"/>
      <c r="C894"/>
      <c r="D894" s="18"/>
      <c r="E894"/>
      <c r="F894" s="18"/>
      <c r="H894"/>
    </row>
    <row r="895" spans="2:8" s="17" customFormat="1" x14ac:dyDescent="0.25">
      <c r="B895"/>
      <c r="C895"/>
      <c r="D895" s="18"/>
      <c r="E895"/>
      <c r="F895" s="18"/>
      <c r="H895"/>
    </row>
    <row r="896" spans="2:8" s="17" customFormat="1" x14ac:dyDescent="0.25">
      <c r="B896"/>
      <c r="C896"/>
      <c r="D896" s="18"/>
      <c r="E896"/>
      <c r="F896" s="18"/>
      <c r="H896"/>
    </row>
    <row r="897" spans="2:8" s="17" customFormat="1" x14ac:dyDescent="0.25">
      <c r="B897"/>
      <c r="C897"/>
      <c r="D897" s="18"/>
      <c r="E897"/>
      <c r="F897" s="18"/>
      <c r="H897"/>
    </row>
    <row r="898" spans="2:8" s="17" customFormat="1" x14ac:dyDescent="0.25">
      <c r="B898"/>
      <c r="C898"/>
      <c r="D898" s="18"/>
      <c r="E898"/>
      <c r="F898" s="18"/>
      <c r="H898"/>
    </row>
    <row r="899" spans="2:8" s="17" customFormat="1" x14ac:dyDescent="0.25">
      <c r="B899"/>
      <c r="C899"/>
      <c r="D899" s="18"/>
      <c r="E899"/>
      <c r="F899" s="18"/>
      <c r="H899"/>
    </row>
    <row r="900" spans="2:8" s="17" customFormat="1" x14ac:dyDescent="0.25">
      <c r="B900"/>
      <c r="C900"/>
      <c r="D900" s="18"/>
      <c r="E900"/>
      <c r="F900" s="18"/>
      <c r="H900"/>
    </row>
    <row r="901" spans="2:8" s="17" customFormat="1" x14ac:dyDescent="0.25">
      <c r="B901"/>
      <c r="C901"/>
      <c r="D901" s="18"/>
      <c r="E901"/>
      <c r="F901" s="18"/>
      <c r="H901"/>
    </row>
    <row r="902" spans="2:8" s="17" customFormat="1" x14ac:dyDescent="0.25">
      <c r="B902"/>
      <c r="C902"/>
      <c r="D902" s="18"/>
      <c r="E902"/>
      <c r="F902" s="18"/>
      <c r="H902"/>
    </row>
    <row r="903" spans="2:8" s="17" customFormat="1" x14ac:dyDescent="0.25">
      <c r="B903"/>
      <c r="C903"/>
      <c r="D903" s="18"/>
      <c r="E903"/>
      <c r="F903" s="18"/>
      <c r="H903"/>
    </row>
    <row r="904" spans="2:8" s="17" customFormat="1" x14ac:dyDescent="0.25">
      <c r="B904"/>
      <c r="C904"/>
      <c r="D904" s="18"/>
      <c r="E904"/>
      <c r="F904" s="18"/>
      <c r="H904"/>
    </row>
    <row r="905" spans="2:8" s="17" customFormat="1" x14ac:dyDescent="0.25">
      <c r="B905"/>
      <c r="C905"/>
      <c r="D905" s="18"/>
      <c r="E905"/>
      <c r="F905" s="18"/>
      <c r="H905"/>
    </row>
    <row r="906" spans="2:8" s="17" customFormat="1" x14ac:dyDescent="0.25">
      <c r="B906"/>
      <c r="C906"/>
      <c r="D906" s="18"/>
      <c r="E906"/>
      <c r="F906" s="18"/>
      <c r="H906"/>
    </row>
    <row r="907" spans="2:8" s="17" customFormat="1" x14ac:dyDescent="0.25">
      <c r="B907"/>
      <c r="C907"/>
      <c r="D907" s="18"/>
      <c r="E907"/>
      <c r="F907" s="18"/>
      <c r="H907"/>
    </row>
    <row r="908" spans="2:8" s="17" customFormat="1" x14ac:dyDescent="0.25">
      <c r="B908"/>
      <c r="C908"/>
      <c r="D908" s="18"/>
      <c r="E908"/>
      <c r="F908" s="18"/>
      <c r="H908"/>
    </row>
    <row r="909" spans="2:8" s="17" customFormat="1" x14ac:dyDescent="0.25">
      <c r="B909"/>
      <c r="C909"/>
      <c r="D909" s="18"/>
      <c r="E909"/>
      <c r="F909" s="18"/>
      <c r="H909"/>
    </row>
    <row r="910" spans="2:8" s="17" customFormat="1" x14ac:dyDescent="0.25">
      <c r="B910"/>
      <c r="C910"/>
      <c r="D910" s="18"/>
      <c r="E910"/>
      <c r="F910" s="18"/>
      <c r="H910"/>
    </row>
    <row r="911" spans="2:8" s="17" customFormat="1" x14ac:dyDescent="0.25">
      <c r="B911"/>
      <c r="C911"/>
      <c r="D911" s="18"/>
      <c r="E911"/>
      <c r="F911" s="18"/>
      <c r="H911"/>
    </row>
    <row r="912" spans="2:8" s="17" customFormat="1" x14ac:dyDescent="0.25">
      <c r="B912"/>
      <c r="C912"/>
      <c r="D912" s="18"/>
      <c r="E912"/>
      <c r="F912" s="18"/>
      <c r="H912"/>
    </row>
    <row r="913" spans="2:8" s="17" customFormat="1" x14ac:dyDescent="0.25">
      <c r="B913"/>
      <c r="C913"/>
      <c r="D913" s="18"/>
      <c r="E913"/>
      <c r="F913" s="18"/>
      <c r="H913"/>
    </row>
    <row r="914" spans="2:8" s="17" customFormat="1" x14ac:dyDescent="0.25">
      <c r="B914"/>
      <c r="C914"/>
      <c r="D914" s="18"/>
      <c r="E914"/>
      <c r="F914" s="18"/>
      <c r="H914"/>
    </row>
    <row r="915" spans="2:8" s="17" customFormat="1" x14ac:dyDescent="0.25">
      <c r="B915"/>
      <c r="C915"/>
      <c r="D915" s="18"/>
      <c r="E915"/>
      <c r="F915" s="18"/>
      <c r="H915"/>
    </row>
    <row r="916" spans="2:8" s="17" customFormat="1" x14ac:dyDescent="0.25">
      <c r="B916"/>
      <c r="C916"/>
      <c r="D916" s="18"/>
      <c r="E916"/>
      <c r="F916" s="18"/>
      <c r="H916"/>
    </row>
    <row r="917" spans="2:8" s="17" customFormat="1" x14ac:dyDescent="0.25">
      <c r="B917"/>
      <c r="C917"/>
      <c r="D917" s="18"/>
      <c r="E917"/>
      <c r="F917" s="18"/>
      <c r="H917"/>
    </row>
    <row r="918" spans="2:8" s="17" customFormat="1" x14ac:dyDescent="0.25">
      <c r="B918"/>
      <c r="C918"/>
      <c r="D918" s="18"/>
      <c r="E918"/>
      <c r="F918" s="18"/>
      <c r="H918"/>
    </row>
    <row r="919" spans="2:8" s="17" customFormat="1" x14ac:dyDescent="0.25">
      <c r="B919"/>
      <c r="C919"/>
      <c r="D919" s="18"/>
      <c r="E919"/>
      <c r="F919" s="18"/>
      <c r="H919"/>
    </row>
    <row r="920" spans="2:8" s="17" customFormat="1" x14ac:dyDescent="0.25">
      <c r="B920"/>
      <c r="C920"/>
      <c r="D920" s="18"/>
      <c r="E920"/>
      <c r="F920" s="18"/>
      <c r="H920"/>
    </row>
    <row r="921" spans="2:8" s="17" customFormat="1" x14ac:dyDescent="0.25">
      <c r="B921"/>
      <c r="C921"/>
      <c r="D921" s="18"/>
      <c r="E921"/>
      <c r="F921" s="18"/>
      <c r="H921"/>
    </row>
    <row r="922" spans="2:8" s="17" customFormat="1" x14ac:dyDescent="0.25">
      <c r="B922"/>
      <c r="C922"/>
      <c r="D922" s="18"/>
      <c r="E922"/>
      <c r="F922" s="18"/>
      <c r="H922"/>
    </row>
    <row r="923" spans="2:8" s="17" customFormat="1" x14ac:dyDescent="0.25">
      <c r="B923"/>
      <c r="C923"/>
      <c r="D923" s="18"/>
      <c r="E923"/>
      <c r="F923" s="18"/>
      <c r="H923"/>
    </row>
    <row r="924" spans="2:8" s="17" customFormat="1" x14ac:dyDescent="0.25">
      <c r="B924"/>
      <c r="C924"/>
      <c r="D924" s="18"/>
      <c r="E924"/>
      <c r="F924" s="18"/>
      <c r="H924"/>
    </row>
    <row r="925" spans="2:8" s="17" customFormat="1" x14ac:dyDescent="0.25">
      <c r="B925"/>
      <c r="C925"/>
      <c r="D925" s="18"/>
      <c r="E925"/>
      <c r="F925" s="18"/>
      <c r="H925"/>
    </row>
    <row r="926" spans="2:8" s="17" customFormat="1" x14ac:dyDescent="0.25">
      <c r="B926"/>
      <c r="C926"/>
      <c r="D926" s="18"/>
      <c r="E926"/>
      <c r="F926" s="18"/>
      <c r="H926"/>
    </row>
    <row r="927" spans="2:8" s="17" customFormat="1" x14ac:dyDescent="0.25">
      <c r="B927"/>
      <c r="C927"/>
      <c r="D927" s="18"/>
      <c r="E927"/>
      <c r="F927" s="18"/>
      <c r="H927"/>
    </row>
    <row r="928" spans="2:8" s="17" customFormat="1" x14ac:dyDescent="0.25">
      <c r="B928"/>
      <c r="C928"/>
      <c r="D928" s="18"/>
      <c r="E928"/>
      <c r="F928" s="18"/>
      <c r="H928"/>
    </row>
    <row r="929" spans="2:8" s="17" customFormat="1" x14ac:dyDescent="0.25">
      <c r="B929"/>
      <c r="C929"/>
      <c r="D929" s="18"/>
      <c r="E929"/>
      <c r="F929" s="18"/>
      <c r="H929"/>
    </row>
    <row r="930" spans="2:8" s="17" customFormat="1" x14ac:dyDescent="0.25">
      <c r="B930"/>
      <c r="C930"/>
      <c r="D930" s="18"/>
      <c r="E930"/>
      <c r="F930" s="18"/>
      <c r="H930"/>
    </row>
    <row r="931" spans="2:8" s="17" customFormat="1" x14ac:dyDescent="0.25">
      <c r="B931"/>
      <c r="C931"/>
      <c r="D931" s="18"/>
      <c r="E931"/>
      <c r="F931" s="18"/>
      <c r="H931"/>
    </row>
    <row r="932" spans="2:8" s="17" customFormat="1" x14ac:dyDescent="0.25">
      <c r="B932"/>
      <c r="C932"/>
      <c r="D932" s="18"/>
      <c r="E932"/>
      <c r="F932" s="18"/>
      <c r="H932"/>
    </row>
    <row r="933" spans="2:8" s="17" customFormat="1" x14ac:dyDescent="0.25">
      <c r="B933"/>
      <c r="C933"/>
      <c r="D933" s="18"/>
      <c r="E933"/>
      <c r="F933" s="18"/>
      <c r="H933"/>
    </row>
    <row r="934" spans="2:8" s="17" customFormat="1" x14ac:dyDescent="0.25">
      <c r="B934"/>
      <c r="C934"/>
      <c r="D934" s="18"/>
      <c r="E934"/>
      <c r="F934" s="18"/>
      <c r="H934"/>
    </row>
    <row r="935" spans="2:8" s="17" customFormat="1" x14ac:dyDescent="0.25">
      <c r="B935"/>
      <c r="C935"/>
      <c r="D935" s="18"/>
      <c r="E935"/>
      <c r="F935" s="18"/>
      <c r="H935"/>
    </row>
    <row r="936" spans="2:8" s="17" customFormat="1" x14ac:dyDescent="0.25">
      <c r="B936"/>
      <c r="C936"/>
      <c r="D936" s="18"/>
      <c r="E936"/>
      <c r="F936" s="18"/>
      <c r="H936"/>
    </row>
    <row r="937" spans="2:8" s="17" customFormat="1" x14ac:dyDescent="0.25">
      <c r="B937"/>
      <c r="C937"/>
      <c r="D937" s="18"/>
      <c r="E937"/>
      <c r="F937" s="18"/>
      <c r="H937"/>
    </row>
    <row r="938" spans="2:8" s="17" customFormat="1" x14ac:dyDescent="0.25">
      <c r="B938"/>
      <c r="C938"/>
      <c r="D938" s="18"/>
      <c r="E938"/>
      <c r="F938" s="18"/>
      <c r="H938"/>
    </row>
    <row r="939" spans="2:8" s="17" customFormat="1" x14ac:dyDescent="0.25">
      <c r="B939"/>
      <c r="C939"/>
      <c r="D939" s="18"/>
      <c r="E939"/>
      <c r="F939" s="18"/>
      <c r="H939"/>
    </row>
    <row r="940" spans="2:8" s="17" customFormat="1" x14ac:dyDescent="0.25">
      <c r="B940"/>
      <c r="C940"/>
      <c r="D940" s="18"/>
      <c r="E940"/>
      <c r="F940" s="18"/>
      <c r="H940"/>
    </row>
    <row r="941" spans="2:8" s="17" customFormat="1" x14ac:dyDescent="0.25">
      <c r="B941"/>
      <c r="C941"/>
      <c r="D941" s="18"/>
      <c r="E941"/>
      <c r="F941" s="18"/>
      <c r="H941"/>
    </row>
    <row r="942" spans="2:8" s="17" customFormat="1" x14ac:dyDescent="0.25">
      <c r="B942"/>
      <c r="C942"/>
      <c r="D942" s="18"/>
      <c r="E942"/>
      <c r="F942" s="18"/>
      <c r="H942"/>
    </row>
    <row r="943" spans="2:8" s="17" customFormat="1" x14ac:dyDescent="0.25">
      <c r="B943"/>
      <c r="C943"/>
      <c r="D943" s="18"/>
      <c r="E943"/>
      <c r="F943" s="18"/>
      <c r="H943"/>
    </row>
    <row r="944" spans="2:8" s="17" customFormat="1" x14ac:dyDescent="0.25">
      <c r="B944" s="18"/>
      <c r="C944" s="18"/>
      <c r="D944" s="18"/>
      <c r="E944"/>
      <c r="F944" s="18"/>
      <c r="H944"/>
    </row>
    <row r="945" spans="2:8" s="17" customFormat="1" x14ac:dyDescent="0.25">
      <c r="B945" s="18"/>
      <c r="C945" s="18"/>
      <c r="D945" s="18"/>
      <c r="E945"/>
      <c r="F945" s="18"/>
      <c r="H945"/>
    </row>
    <row r="946" spans="2:8" s="17" customFormat="1" x14ac:dyDescent="0.25">
      <c r="B946" s="18"/>
      <c r="C946" s="18"/>
      <c r="D946" s="18"/>
      <c r="E946"/>
      <c r="F946" s="18"/>
      <c r="H946"/>
    </row>
    <row r="947" spans="2:8" s="17" customFormat="1" x14ac:dyDescent="0.25">
      <c r="B947" s="18"/>
      <c r="C947" s="18"/>
      <c r="D947" s="18"/>
      <c r="E947"/>
      <c r="F947" s="18"/>
      <c r="H947"/>
    </row>
    <row r="948" spans="2:8" s="17" customFormat="1" x14ac:dyDescent="0.25">
      <c r="B948" s="18"/>
      <c r="C948" s="18"/>
      <c r="D948" s="18"/>
      <c r="E948"/>
      <c r="F948" s="18"/>
      <c r="H948"/>
    </row>
    <row r="949" spans="2:8" s="17" customFormat="1" x14ac:dyDescent="0.25">
      <c r="B949" s="18"/>
      <c r="C949" s="18"/>
      <c r="D949" s="18"/>
      <c r="E949"/>
      <c r="F949" s="18"/>
      <c r="H949"/>
    </row>
  </sheetData>
  <conditionalFormatting sqref="B401:B404 B412:B943">
    <cfRule type="duplicateValues" dxfId="3" priority="4"/>
  </conditionalFormatting>
  <conditionalFormatting sqref="B944:B949">
    <cfRule type="duplicateValues" dxfId="2" priority="3"/>
  </conditionalFormatting>
  <conditionalFormatting sqref="C944:C946">
    <cfRule type="duplicateValues" dxfId="1" priority="2"/>
  </conditionalFormatting>
  <conditionalFormatting sqref="C406">
    <cfRule type="duplicateValues" dxfId="0" priority="1" stopIfTrue="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2017-03-15T05:38:10Z</dcterms:created>
  <dcterms:modified xsi:type="dcterms:W3CDTF">2017-03-15T08:14:09Z</dcterms:modified>
</cp:coreProperties>
</file>