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dolfo\Dropbox\IEEE ROV 2015\electronics\boards\led-driver\"/>
    </mc:Choice>
  </mc:AlternateContent>
  <bookViews>
    <workbookView xWindow="16800" yWindow="12" windowWidth="6216" windowHeight="9324" tabRatio="500"/>
  </bookViews>
  <sheets>
    <sheet name="Power Board.csv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1" i="1"/>
  <c r="G10" i="1"/>
  <c r="G2" i="1"/>
  <c r="G4" i="1"/>
  <c r="G5" i="1"/>
  <c r="G12" i="1" l="1"/>
  <c r="G9" i="1"/>
  <c r="G6" i="1"/>
</calcChain>
</file>

<file path=xl/sharedStrings.xml><?xml version="1.0" encoding="utf-8"?>
<sst xmlns="http://schemas.openxmlformats.org/spreadsheetml/2006/main" count="101" uniqueCount="68">
  <si>
    <t>Qty</t>
  </si>
  <si>
    <t>Value</t>
  </si>
  <si>
    <t>Device</t>
  </si>
  <si>
    <t>Package</t>
  </si>
  <si>
    <t>Parts</t>
  </si>
  <si>
    <t>Description</t>
  </si>
  <si>
    <t>Digikey Part</t>
  </si>
  <si>
    <t>Link</t>
  </si>
  <si>
    <t>150 pF</t>
  </si>
  <si>
    <t>80 mohm</t>
  </si>
  <si>
    <t>1 uF</t>
  </si>
  <si>
    <t>L1</t>
  </si>
  <si>
    <t>Price</t>
  </si>
  <si>
    <t>http://www.digikey.com/product-detail/en/GRM31CR72A105KA01L/490-3909-1-ND/965951</t>
  </si>
  <si>
    <t>GRM31CR72A105KA01L</t>
  </si>
  <si>
    <t>CIN1, CIN2</t>
  </si>
  <si>
    <t>490-3909-1-ND</t>
  </si>
  <si>
    <t>.</t>
  </si>
  <si>
    <t>http://www.digikey.com/product-detail/es/WSL2512R0800FEA/WSLG-.08CT-ND/713503</t>
  </si>
  <si>
    <t>WSL2512R0800FEA</t>
  </si>
  <si>
    <t>WSLG-.08CT-ND</t>
  </si>
  <si>
    <t>RSNS</t>
  </si>
  <si>
    <t>Q1</t>
  </si>
  <si>
    <t>TO-252-3</t>
  </si>
  <si>
    <t>0603</t>
  </si>
  <si>
    <t>RUV2</t>
  </si>
  <si>
    <t>RUV1</t>
  </si>
  <si>
    <t>http://www.digikey.com/product-detail/en/C1608X7R1C105K080AC/445-1604-1-ND/634399</t>
  </si>
  <si>
    <t>C1608X7R1C105K080AC</t>
  </si>
  <si>
    <t>CF</t>
  </si>
  <si>
    <t>445-1604-1-ND</t>
  </si>
  <si>
    <t>http://www.digikey.com/product-search/en?pv7=2&amp;k=C1608C0G1H151K080AA&amp;mnonly=0&amp;newproducts=0&amp;ColumnSort=0&amp;page=1&amp;quantity=0&amp;ptm=0&amp;fid=0&amp;pageSize=25</t>
  </si>
  <si>
    <t>C1608C0G1H151K080AA</t>
  </si>
  <si>
    <t>445-13973-1-ND</t>
  </si>
  <si>
    <t>COFF</t>
  </si>
  <si>
    <t>ROFF</t>
  </si>
  <si>
    <t>SMC</t>
  </si>
  <si>
    <t>D1</t>
  </si>
  <si>
    <t>Total</t>
  </si>
  <si>
    <t>http://www.digikey.com/product-detail/en/LM3409HVMY%2FNOPB/LM3409HVMY%2FNOPBCT-ND/2080449</t>
  </si>
  <si>
    <t>LM3409HVMY/NOPB</t>
  </si>
  <si>
    <t>10-MSOP</t>
  </si>
  <si>
    <t>U1</t>
  </si>
  <si>
    <t>LM3409HVMY/NOPBCT-ND</t>
  </si>
  <si>
    <t>http://www.digikey.com/short/7h70r0</t>
  </si>
  <si>
    <t>47 uH</t>
  </si>
  <si>
    <t>SRP1265A-470M</t>
  </si>
  <si>
    <t>SRP1265A-470MCT-ND</t>
  </si>
  <si>
    <t>http://www.digikey.com/product-detail/en/SRP1265A-470M/SRP1265A-470MCT-ND/4876720</t>
  </si>
  <si>
    <t>75 ohms</t>
  </si>
  <si>
    <t>51 kohm</t>
  </si>
  <si>
    <t>6.8 kohm</t>
  </si>
  <si>
    <t>LED</t>
  </si>
  <si>
    <t>http://www.digikey.com/product-detail/es/SS3H10-E3%2F57T/SS3H10-E3%2F57TGIDKR-ND/3525356</t>
  </si>
  <si>
    <t>http://www.digikey.com/product-detail/en/ZXMP10A16KTC/ZXMP10A16KCT-ND/1873964</t>
  </si>
  <si>
    <t>ZXMP10A16KCT-ND</t>
  </si>
  <si>
    <t>ZXMP10A16KTC</t>
  </si>
  <si>
    <t>SS3H10-E3/57TGIDKR-ND</t>
  </si>
  <si>
    <t>SS3H10-E3/57T</t>
  </si>
  <si>
    <t>Schottky 100V 3A</t>
  </si>
  <si>
    <t>PMOS 100V 3A</t>
  </si>
  <si>
    <t>http://www.digikey.com/scripts/DkSearch/dksus.dll?Detail&amp;itemSeq=169046852&amp;uq=635627950439308356&amp;CSRT=18426195035820813618</t>
  </si>
  <si>
    <t>XMLBWT-00-0000-0000U20E1CT-ND</t>
  </si>
  <si>
    <t>XMLBWT-00-0000-0000U20E1</t>
  </si>
  <si>
    <t>http://www.digikey.com/scripts/DkSearch/dksus.dll?Detail&amp;itemSeq=169046853&amp;uq=635627950439308356&amp;CSRT=18426195035820813618</t>
  </si>
  <si>
    <t>XMLBWT-02-0000-0000T5051CT-ND</t>
  </si>
  <si>
    <t>XMLBWT-02-0000-0000T5051</t>
  </si>
  <si>
    <t>*The quantity shown is for 1 Driver, Adjust for the 5 we will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</si>
</sst>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 New,courie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1" fillId="0" borderId="0" xfId="34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0" xfId="0" applyFont="1"/>
    <xf numFmtId="0" fontId="0" fillId="2" borderId="0" xfId="0" applyFill="1"/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1" fillId="2" borderId="0" xfId="34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34" builtinId="8"/>
    <cellStyle name="Normal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9" totalsRowShown="0">
  <autoFilter ref="A1:I29"/>
  <tableColumns count="9">
    <tableColumn id="1" name="Qty"/>
    <tableColumn id="2" name="Value"/>
    <tableColumn id="3" name="Device"/>
    <tableColumn id="4" name="Package"/>
    <tableColumn id="5" name="Parts"/>
    <tableColumn id="6" name="Digikey Part"/>
    <tableColumn id="8" name="Price" dataDxfId="0"/>
    <tableColumn id="7" name="Link"/>
    <tableColumn id="15" name="Description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s/SS3H10-E3%2F57T/SS3H10-E3%2F57TGIDKR-ND/3525356" TargetMode="External"/><Relationship Id="rId3" Type="http://schemas.openxmlformats.org/officeDocument/2006/relationships/hyperlink" Target="http://www.digikey.com/product-detail/en/GRM31CR72A105KA01L/490-3909-1-ND/965951" TargetMode="External"/><Relationship Id="rId7" Type="http://schemas.openxmlformats.org/officeDocument/2006/relationships/hyperlink" Target="http://www.digikey.com/product-detail/en/ZXMP10A16KTC/ZXMP10A16KCT-ND/1873964" TargetMode="External"/><Relationship Id="rId2" Type="http://schemas.openxmlformats.org/officeDocument/2006/relationships/hyperlink" Target="http://www.digikey.com/product-search/en?pv7=2&amp;k=C1608C0G1H151K080AA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detail/en/SRP1265A-470M/SRP1265A-470MCT-ND/4876720" TargetMode="External"/><Relationship Id="rId6" Type="http://schemas.openxmlformats.org/officeDocument/2006/relationships/hyperlink" Target="http://www.digikey.com/product-detail/es/WSL2512R0800FEA/WSLG-.08CT-ND/713503" TargetMode="External"/><Relationship Id="rId5" Type="http://schemas.openxmlformats.org/officeDocument/2006/relationships/hyperlink" Target="http://www.digikey.com/product-detail/en/LM3409HVMY%2FNOPB/LM3409HVMY%2FNOPBCT-ND/208044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digikey.com/product-detail/en/C1608X7R1C105K080AC/445-1604-1-ND/63439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B1" zoomScale="145" zoomScaleNormal="145" workbookViewId="0">
      <selection activeCell="H10" sqref="H10"/>
    </sheetView>
  </sheetViews>
  <sheetFormatPr defaultColWidth="11" defaultRowHeight="15.6"/>
  <cols>
    <col min="1" max="1" width="7" bestFit="1" customWidth="1"/>
    <col min="2" max="2" width="17.8984375" bestFit="1" customWidth="1"/>
    <col min="3" max="3" width="20.59765625" customWidth="1"/>
    <col min="4" max="4" width="18.3984375" bestFit="1" customWidth="1"/>
    <col min="5" max="5" width="9.296875" customWidth="1"/>
    <col min="6" max="6" width="23.69921875" customWidth="1"/>
    <col min="7" max="7" width="19.5" customWidth="1"/>
    <col min="8" max="8" width="21.69921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12</v>
      </c>
      <c r="H1" t="s">
        <v>7</v>
      </c>
      <c r="I1" t="s">
        <v>5</v>
      </c>
    </row>
    <row r="2" spans="1:15">
      <c r="A2">
        <v>1</v>
      </c>
      <c r="B2" t="s">
        <v>8</v>
      </c>
      <c r="C2" s="5" t="s">
        <v>32</v>
      </c>
      <c r="D2" s="3" t="s">
        <v>24</v>
      </c>
      <c r="E2" t="s">
        <v>34</v>
      </c>
      <c r="F2" s="5" t="s">
        <v>33</v>
      </c>
      <c r="G2">
        <f>0.1*Table1[[#This Row],[Qty]]</f>
        <v>0.1</v>
      </c>
      <c r="H2" s="2" t="s">
        <v>31</v>
      </c>
      <c r="I2" t="s">
        <v>17</v>
      </c>
    </row>
    <row r="3" spans="1:15">
      <c r="A3">
        <v>1</v>
      </c>
      <c r="B3" t="s">
        <v>49</v>
      </c>
      <c r="C3" s="5"/>
      <c r="D3" s="3" t="s">
        <v>24</v>
      </c>
      <c r="E3" t="s">
        <v>35</v>
      </c>
      <c r="F3" s="5"/>
      <c r="H3" s="2"/>
      <c r="I3" t="s">
        <v>17</v>
      </c>
    </row>
    <row r="4" spans="1:15">
      <c r="A4">
        <v>1</v>
      </c>
      <c r="B4" t="s">
        <v>45</v>
      </c>
      <c r="C4" s="7" t="s">
        <v>46</v>
      </c>
      <c r="D4" s="3"/>
      <c r="E4" t="s">
        <v>11</v>
      </c>
      <c r="F4" s="8" t="s">
        <v>47</v>
      </c>
      <c r="G4">
        <f>1.65*Table1[[#This Row],[Qty]]</f>
        <v>1.65</v>
      </c>
      <c r="H4" s="2" t="s">
        <v>48</v>
      </c>
      <c r="I4" t="s">
        <v>17</v>
      </c>
    </row>
    <row r="5" spans="1:15">
      <c r="A5">
        <v>1</v>
      </c>
      <c r="B5" t="s">
        <v>9</v>
      </c>
      <c r="C5" t="s">
        <v>19</v>
      </c>
      <c r="D5" s="3">
        <v>2512</v>
      </c>
      <c r="E5" t="s">
        <v>21</v>
      </c>
      <c r="F5" t="s">
        <v>20</v>
      </c>
      <c r="G5">
        <f>1.16*Table1[[#This Row],[Qty]]</f>
        <v>1.1599999999999999</v>
      </c>
      <c r="H5" s="2" t="s">
        <v>18</v>
      </c>
      <c r="I5" t="s">
        <v>17</v>
      </c>
    </row>
    <row r="6" spans="1:15">
      <c r="A6">
        <v>2</v>
      </c>
      <c r="B6" t="s">
        <v>10</v>
      </c>
      <c r="C6" t="s">
        <v>14</v>
      </c>
      <c r="D6" s="3">
        <v>1206</v>
      </c>
      <c r="E6" t="s">
        <v>15</v>
      </c>
      <c r="F6" t="s">
        <v>16</v>
      </c>
      <c r="G6">
        <f>0.54*Table1[[#This Row],[Qty]]</f>
        <v>1.08</v>
      </c>
      <c r="H6" s="2" t="s">
        <v>13</v>
      </c>
      <c r="I6" t="s">
        <v>17</v>
      </c>
    </row>
    <row r="7" spans="1:15">
      <c r="A7">
        <v>1</v>
      </c>
      <c r="B7" t="s">
        <v>50</v>
      </c>
      <c r="C7" s="4"/>
      <c r="D7" s="3" t="s">
        <v>24</v>
      </c>
      <c r="E7" t="s">
        <v>25</v>
      </c>
      <c r="F7" s="5"/>
      <c r="H7" s="2"/>
      <c r="I7" t="s">
        <v>17</v>
      </c>
    </row>
    <row r="8" spans="1:15">
      <c r="A8">
        <v>1</v>
      </c>
      <c r="B8" t="s">
        <v>51</v>
      </c>
      <c r="C8" s="5"/>
      <c r="D8" s="3" t="s">
        <v>24</v>
      </c>
      <c r="E8" t="s">
        <v>26</v>
      </c>
      <c r="F8" s="5"/>
      <c r="H8" s="2"/>
      <c r="I8" t="s">
        <v>17</v>
      </c>
    </row>
    <row r="9" spans="1:15">
      <c r="A9">
        <v>1</v>
      </c>
      <c r="B9" t="s">
        <v>10</v>
      </c>
      <c r="C9" s="5" t="s">
        <v>28</v>
      </c>
      <c r="D9" s="3" t="s">
        <v>24</v>
      </c>
      <c r="E9" t="s">
        <v>29</v>
      </c>
      <c r="F9" s="5" t="s">
        <v>30</v>
      </c>
      <c r="G9">
        <f>0.11*Table1[[#This Row],[Qty]]</f>
        <v>0.11</v>
      </c>
      <c r="H9" s="2" t="s">
        <v>27</v>
      </c>
      <c r="I9" t="s">
        <v>17</v>
      </c>
    </row>
    <row r="10" spans="1:15">
      <c r="A10" s="9">
        <v>1</v>
      </c>
      <c r="B10" s="9" t="s">
        <v>60</v>
      </c>
      <c r="C10" s="10" t="s">
        <v>56</v>
      </c>
      <c r="D10" s="9" t="s">
        <v>23</v>
      </c>
      <c r="E10" s="9" t="s">
        <v>22</v>
      </c>
      <c r="F10" s="11" t="s">
        <v>55</v>
      </c>
      <c r="G10" s="9">
        <f>0.92*Table1[[#This Row],[Qty]]</f>
        <v>0.92</v>
      </c>
      <c r="H10" s="12" t="s">
        <v>54</v>
      </c>
      <c r="I10" s="9" t="s">
        <v>17</v>
      </c>
      <c r="J10" s="9"/>
      <c r="K10" s="9"/>
      <c r="L10" s="9"/>
      <c r="M10" s="9"/>
      <c r="N10" s="9"/>
      <c r="O10" s="9"/>
    </row>
    <row r="11" spans="1:15">
      <c r="A11" s="9">
        <v>1</v>
      </c>
      <c r="B11" s="9" t="s">
        <v>59</v>
      </c>
      <c r="C11" s="10" t="s">
        <v>58</v>
      </c>
      <c r="D11" s="9" t="s">
        <v>36</v>
      </c>
      <c r="E11" s="9" t="s">
        <v>37</v>
      </c>
      <c r="F11" s="11" t="s">
        <v>57</v>
      </c>
      <c r="G11" s="9">
        <f>0.61*Table1[[#This Row],[Qty]]</f>
        <v>0.61</v>
      </c>
      <c r="H11" s="12" t="s">
        <v>53</v>
      </c>
      <c r="I11" s="9" t="s">
        <v>17</v>
      </c>
      <c r="J11" s="9"/>
      <c r="K11" s="9"/>
      <c r="L11" s="9"/>
      <c r="M11" s="9"/>
      <c r="N11" s="9"/>
      <c r="O11" s="9"/>
    </row>
    <row r="12" spans="1:15">
      <c r="A12">
        <v>1</v>
      </c>
      <c r="C12" s="5" t="s">
        <v>40</v>
      </c>
      <c r="D12" t="s">
        <v>41</v>
      </c>
      <c r="E12" t="s">
        <v>42</v>
      </c>
      <c r="F12" s="5" t="s">
        <v>43</v>
      </c>
      <c r="G12" s="6">
        <f>2.15*Table1[[#This Row],[Qty]]</f>
        <v>2.15</v>
      </c>
      <c r="H12" s="2" t="s">
        <v>39</v>
      </c>
      <c r="I12" t="s">
        <v>17</v>
      </c>
    </row>
    <row r="13" spans="1:15" ht="30">
      <c r="A13">
        <v>1</v>
      </c>
      <c r="B13" t="s">
        <v>52</v>
      </c>
      <c r="C13" s="7" t="s">
        <v>63</v>
      </c>
      <c r="F13" s="8" t="s">
        <v>62</v>
      </c>
      <c r="G13" s="6">
        <v>8.4499999999999993</v>
      </c>
      <c r="H13" t="s">
        <v>61</v>
      </c>
      <c r="I13" t="s">
        <v>17</v>
      </c>
    </row>
    <row r="14" spans="1:15" ht="30">
      <c r="A14">
        <v>3</v>
      </c>
      <c r="B14" t="s">
        <v>52</v>
      </c>
      <c r="C14" s="7" t="s">
        <v>66</v>
      </c>
      <c r="F14" s="8" t="s">
        <v>65</v>
      </c>
      <c r="G14" s="6">
        <v>5.43</v>
      </c>
      <c r="H14" t="s">
        <v>64</v>
      </c>
      <c r="I14" t="s">
        <v>17</v>
      </c>
    </row>
    <row r="15" spans="1:15">
      <c r="A15" t="s">
        <v>38</v>
      </c>
      <c r="G15">
        <f>SUM(G2:G14)</f>
        <v>21.66</v>
      </c>
      <c r="I15" t="s">
        <v>17</v>
      </c>
    </row>
    <row r="16" spans="1:15">
      <c r="A16" t="s">
        <v>67</v>
      </c>
      <c r="I16" t="s">
        <v>17</v>
      </c>
    </row>
    <row r="17" spans="1:9">
      <c r="I17" t="s">
        <v>17</v>
      </c>
    </row>
    <row r="18" spans="1:9">
      <c r="I18" t="s">
        <v>17</v>
      </c>
    </row>
    <row r="19" spans="1:9">
      <c r="I19" t="s">
        <v>17</v>
      </c>
    </row>
    <row r="20" spans="1:9">
      <c r="I20" t="s">
        <v>17</v>
      </c>
    </row>
    <row r="21" spans="1:9">
      <c r="I21" t="s">
        <v>17</v>
      </c>
    </row>
    <row r="22" spans="1:9">
      <c r="I22" t="s">
        <v>17</v>
      </c>
    </row>
    <row r="23" spans="1:9">
      <c r="I23" t="s">
        <v>17</v>
      </c>
    </row>
    <row r="24" spans="1:9">
      <c r="I24" t="s">
        <v>17</v>
      </c>
    </row>
    <row r="25" spans="1:9">
      <c r="I25" t="s">
        <v>17</v>
      </c>
    </row>
    <row r="26" spans="1:9">
      <c r="I26" t="s">
        <v>17</v>
      </c>
    </row>
    <row r="27" spans="1:9">
      <c r="I27" t="s">
        <v>17</v>
      </c>
    </row>
    <row r="28" spans="1:9">
      <c r="I28" t="s">
        <v>17</v>
      </c>
    </row>
    <row r="29" spans="1:9">
      <c r="I29" t="s">
        <v>17</v>
      </c>
    </row>
    <row r="32" spans="1:9">
      <c r="A32" s="1"/>
      <c r="B32" t="s">
        <v>44</v>
      </c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</sheetData>
  <hyperlinks>
    <hyperlink ref="H4" r:id="rId1"/>
    <hyperlink ref="H2" r:id="rId2"/>
    <hyperlink ref="H6" r:id="rId3"/>
    <hyperlink ref="H9" r:id="rId4"/>
    <hyperlink ref="H12" r:id="rId5"/>
    <hyperlink ref="H5" r:id="rId6"/>
    <hyperlink ref="H10" r:id="rId7"/>
    <hyperlink ref="H11" r:id="rId8"/>
  </hyperlinks>
  <pageMargins left="0.75" right="0.75" top="1" bottom="1" header="0.5" footer="0.5"/>
  <pageSetup orientation="portrait" horizontalDpi="4294967292" verticalDpi="4294967292" r:id="rId9"/>
  <tableParts count="1"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Board.csv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Molo</dc:creator>
  <cp:lastModifiedBy>Rodolfo Leiva</cp:lastModifiedBy>
  <dcterms:created xsi:type="dcterms:W3CDTF">2013-04-08T01:19:46Z</dcterms:created>
  <dcterms:modified xsi:type="dcterms:W3CDTF">2015-03-24T23:54:50Z</dcterms:modified>
</cp:coreProperties>
</file>