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432DDEA6-C90A-49D6-96D4-68E8F5C8428D}" xr6:coauthVersionLast="47" xr6:coauthVersionMax="47" xr10:uidLastSave="{00000000-0000-0000-0000-000000000000}"/>
  <bookViews>
    <workbookView xWindow="13920" yWindow="1800" windowWidth="2353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'csv'!$A$1:$H$18533</definedName>
    <definedName name="_xlnm.Extract" localSheetId="2">'csv'!#REF!</definedName>
    <definedName name="Slicer_District">#N/A</definedName>
    <definedName name="Slicer_Rooms">#N/A</definedName>
  </definedNames>
  <calcPr calcId="191029"/>
  <pivotCaches>
    <pivotCache cacheId="3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<sst xmlns="http://schemas.openxmlformats.org/spreadsheetml/2006/main" count="92688" uniqueCount="2335">
  <si>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</si>
  <si>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</si>
  <si>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</si>
  <si>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</si>
  <si>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</si>
  <si>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</si>
  <si>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</si>
  <si>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</si>
  <si>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</si>
  <si>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</si>
  <si>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</si>
  <si>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</si>
  <si>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</si>
  <si>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</si>
  <si>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</si>
  <si>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</si>
  <si>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</si>
  <si>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</si>
  <si>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</si>
  <si>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</si>
  <si>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</si>
  <si>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</si>
  <si>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</si>
  <si>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</si>
  <si>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</si>
  <si>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</si>
  <si>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</si>
  <si>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</si>
  <si>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</si>
  <si>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</si>
  <si>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</si>
  <si>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</si>
  <si>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</si>
  <si>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</si>
  <si>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</si>
  <si>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</si>
  <si>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</si>
  <si>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</si>
  <si>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</si>
  <si>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</si>
  <si>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</si>
  <si>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</si>
  <si>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</si>
  <si>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</si>
  <si>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</si>
  <si>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</si>
  <si>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</si>
  <si>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</si>
  <si>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</si>
  <si>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</si>
  <si>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</si>
  <si>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</si>
  <si>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</si>
  <si>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</si>
  <si>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</si>
  <si>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</si>
  <si>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</si>
  <si>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</si>
  <si>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</si>
  <si>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</si>
  <si>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</si>
  <si>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</si>
  <si>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</si>
  <si>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</si>
  <si>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</si>
  <si>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</si>
  <si>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</si>
  <si>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</si>
  <si>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</si>
  <si>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</si>
  <si>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</si>
  <si>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</si>
  <si>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</si>
  <si>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</si>
  <si>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</si>
  <si>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</si>
  <si>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</si>
  <si>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</si>
  <si>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</si>
  <si>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</si>
  <si>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</si>
  <si>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</si>
  <si>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</si>
  <si>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</si>
  <si>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</si>
  <si>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</si>
  <si>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</si>
  <si>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</si>
  <si>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</si>
  <si>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</si>
  <si>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</si>
  <si>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</si>
  <si>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</si>
  <si>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</si>
  <si>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</si>
  <si>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</si>
  <si>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</si>
  <si>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</si>
  <si>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</si>
  <si>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</si>
  <si>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</si>
  <si>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</si>
  <si>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</si>
  <si>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</si>
  <si>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</si>
  <si>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</si>
  <si>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</si>
  <si>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</si>
  <si>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</si>
  <si>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</si>
  <si>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</si>
  <si>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</si>
  <si>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</si>
  <si>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</si>
  <si>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</si>
  <si>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</si>
  <si>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</si>
  <si>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</si>
  <si>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</si>
  <si>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</si>
  <si>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</si>
  <si>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</si>
  <si>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</si>
  <si>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</si>
  <si>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</si>
  <si>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</si>
  <si>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</si>
  <si>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</si>
  <si>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</si>
  <si>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</si>
  <si>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</si>
  <si>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</si>
  <si>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</si>
  <si>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</si>
  <si>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</si>
  <si>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</si>
  <si>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</si>
  <si>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</si>
  <si>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</si>
  <si>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</si>
  <si>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</si>
  <si>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</si>
  <si>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</si>
  <si>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</si>
  <si>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</si>
  <si>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</si>
  <si>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</si>
  <si>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</si>
  <si>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</si>
  <si>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</si>
  <si>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</si>
  <si>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</si>
  <si>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</si>
  <si>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</si>
  <si>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</si>
  <si>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</si>
  <si>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</si>
  <si>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</si>
  <si>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</si>
  <si>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</si>
  <si>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</si>
  <si>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</si>
  <si>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</si>
  <si>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</si>
  <si>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</si>
  <si>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</si>
  <si>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</si>
  <si>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</si>
  <si>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</si>
  <si>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</si>
  <si>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</si>
  <si>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</si>
  <si>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</si>
  <si>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</si>
  <si>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</si>
  <si>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</si>
  <si>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</si>
  <si>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</si>
  <si>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</si>
  <si>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</si>
  <si>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</si>
  <si>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</si>
  <si>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</si>
  <si>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</si>
  <si>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</si>
  <si>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</si>
  <si>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</si>
  <si>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</si>
  <si>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</si>
  <si>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</si>
  <si>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</si>
  <si>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</si>
  <si>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</si>
  <si>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</si>
  <si>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</si>
  <si>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</si>
  <si>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</si>
  <si>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</si>
  <si>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</si>
  <si>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</si>
  <si>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</si>
  <si>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</si>
  <si>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</si>
  <si>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</si>
  <si>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</si>
  <si>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</si>
  <si>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</si>
  <si>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</si>
  <si>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</si>
  <si>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</si>
  <si>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</si>
  <si>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</si>
  <si>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</si>
  <si>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</si>
  <si>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</si>
  <si>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</si>
  <si>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</si>
  <si>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</si>
  <si>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</si>
  <si>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</si>
  <si>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</si>
  <si>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</si>
  <si>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</si>
  <si>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</si>
  <si>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</si>
  <si>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</si>
  <si>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</si>
  <si>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</si>
  <si>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</si>
  <si>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</si>
  <si>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</si>
  <si>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</si>
  <si>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</si>
  <si>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</si>
  <si>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</si>
  <si>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</si>
  <si>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</si>
  <si>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</si>
  <si>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</si>
  <si>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</si>
  <si>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</si>
  <si>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</si>
  <si>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</si>
  <si>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</si>
  <si>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</si>
  <si>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</si>
  <si>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</si>
  <si>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</si>
  <si>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</si>
  <si>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</si>
  <si>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</si>
  <si>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</si>
  <si>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</si>
  <si>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</si>
  <si>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</si>
  <si>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</si>
  <si>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</si>
  <si>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</si>
  <si>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</si>
  <si>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</si>
  <si>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</si>
  <si>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</si>
  <si>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</si>
  <si>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</si>
  <si>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</si>
  <si>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</si>
  <si>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</si>
  <si>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</si>
  <si>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</si>
  <si>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</si>
  <si>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</si>
  <si>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</si>
  <si>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</si>
  <si>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</si>
  <si>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</si>
  <si>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</si>
  <si>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</si>
  <si>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</si>
  <si>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</si>
  <si>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</si>
  <si>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</si>
  <si>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</si>
  <si>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</si>
  <si>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</si>
  <si>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</si>
  <si>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</si>
  <si>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</si>
  <si>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</si>
  <si>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</si>
  <si>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</si>
  <si>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</si>
  <si>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</si>
  <si>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</si>
  <si>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</si>
  <si>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</si>
  <si>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</si>
  <si>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</si>
  <si>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</si>
  <si>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</si>
  <si>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</si>
  <si>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</si>
  <si>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</si>
  <si>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</si>
  <si>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</si>
  <si>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</si>
  <si>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</si>
  <si>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</si>
  <si>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</si>
  <si>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</si>
  <si>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</si>
  <si>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</si>
  <si>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</si>
  <si>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</si>
  <si>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</si>
  <si>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</si>
  <si>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</si>
  <si>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</si>
  <si>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</si>
  <si>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</si>
  <si>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</si>
  <si>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</si>
  <si>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</si>
  <si>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</si>
  <si>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</si>
  <si>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</si>
  <si>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</si>
  <si>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</si>
  <si>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</si>
  <si>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</si>
  <si>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</si>
  <si>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</si>
  <si>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</si>
  <si>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</si>
  <si>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</si>
  <si>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</si>
  <si>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</si>
  <si>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</si>
  <si>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</si>
  <si>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</si>
  <si>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</si>
  <si>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</si>
  <si>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</si>
  <si>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</si>
  <si>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</si>
  <si>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</si>
  <si>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</si>
  <si>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</si>
  <si>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</si>
  <si>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</si>
  <si>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</si>
  <si>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</si>
  <si>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</si>
  <si>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</si>
  <si>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</si>
  <si>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</si>
  <si>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</si>
  <si>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</si>
  <si>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</si>
  <si>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</si>
  <si>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</si>
  <si>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</si>
  <si>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</si>
  <si>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</si>
  <si>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</si>
  <si>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</si>
  <si>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</si>
  <si>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</si>
  <si>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</si>
  <si>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</si>
  <si>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</si>
  <si>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</si>
  <si>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</si>
  <si>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</si>
  <si>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</si>
  <si>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</si>
  <si>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</si>
  <si>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</si>
  <si>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</si>
  <si>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</si>
  <si>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</si>
  <si>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</si>
  <si>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</si>
  <si>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</si>
  <si>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</si>
  <si>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</si>
  <si>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</si>
  <si>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</si>
  <si>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</si>
  <si>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</si>
  <si>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</si>
  <si>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</si>
  <si>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</si>
  <si>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</si>
  <si>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</si>
  <si>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</si>
  <si>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</si>
  <si>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</si>
  <si>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</si>
  <si>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</si>
  <si>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</si>
  <si>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</si>
  <si>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</si>
  <si>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</si>
  <si>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</si>
  <si>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</si>
  <si>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</si>
  <si>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</si>
  <si>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</si>
  <si>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</si>
  <si>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</si>
  <si>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</si>
  <si>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</si>
  <si>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</si>
  <si>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</si>
  <si>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</si>
  <si>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</si>
  <si>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</si>
  <si>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</si>
  <si>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</si>
  <si>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</si>
  <si>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</si>
  <si>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</si>
  <si>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</si>
  <si>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</si>
  <si>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</si>
  <si>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</si>
  <si>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</si>
  <si>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</si>
  <si>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</si>
  <si>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</si>
  <si>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</si>
  <si>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</si>
  <si>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</si>
  <si>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</si>
  <si>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</si>
  <si>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</si>
  <si>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</si>
  <si>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</si>
  <si>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</si>
  <si>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</si>
  <si>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</si>
  <si>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</si>
  <si>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</si>
  <si>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</si>
  <si>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</si>
  <si>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</si>
  <si>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</si>
  <si>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</si>
  <si>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</si>
  <si>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</si>
  <si>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</si>
  <si>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</si>
  <si>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</si>
  <si>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</si>
  <si>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</si>
  <si>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</si>
  <si>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</si>
  <si>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</si>
  <si>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</si>
  <si>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</si>
  <si>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</si>
  <si>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</si>
  <si>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</si>
  <si>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</si>
  <si>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</si>
  <si>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</si>
  <si>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</si>
  <si>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</si>
  <si>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</si>
  <si>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</si>
  <si>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</si>
  <si>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</si>
  <si>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</si>
  <si>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</si>
  <si>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</si>
  <si>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</si>
  <si>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</si>
  <si>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</si>
  <si>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</si>
  <si>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</si>
  <si>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</si>
  <si>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</si>
  <si>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</si>
  <si>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</si>
  <si>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</si>
  <si>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</si>
  <si>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</si>
  <si>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</si>
  <si>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</si>
  <si>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</si>
  <si>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</si>
  <si>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</si>
  <si>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</si>
  <si>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</si>
  <si>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</si>
  <si>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</si>
  <si>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</si>
  <si>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</si>
  <si>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</si>
  <si>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</si>
  <si>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</si>
  <si>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</si>
  <si>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</si>
  <si>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</si>
  <si>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</si>
  <si>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</si>
  <si>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</si>
  <si>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</si>
  <si>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</si>
  <si>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</si>
  <si>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</si>
  <si>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</si>
  <si>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</si>
  <si>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</si>
  <si>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</si>
  <si>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</si>
  <si>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</si>
  <si>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</si>
  <si>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</si>
  <si>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</si>
  <si>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</si>
  <si>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</si>
  <si>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</si>
  <si>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</si>
  <si>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</si>
  <si>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</si>
  <si>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</si>
  <si>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</si>
  <si>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</si>
  <si>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</si>
  <si>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</si>
  <si>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</si>
  <si>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</si>
  <si>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</si>
  <si>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</si>
  <si>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</si>
  <si>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</si>
  <si>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</si>
  <si>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</si>
  <si>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</si>
  <si>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</si>
  <si>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</si>
  <si>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</si>
  <si>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</si>
  <si>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</si>
  <si>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</si>
  <si>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</si>
  <si>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</si>
  <si>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</si>
  <si>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</si>
  <si>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</si>
  <si>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</si>
  <si>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</si>
  <si>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</si>
  <si>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</si>
  <si>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</si>
  <si>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</si>
  <si>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</si>
  <si>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</si>
  <si>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</si>
  <si>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</si>
  <si>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</si>
  <si>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</si>
  <si>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</si>
  <si>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</si>
  <si>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</si>
  <si>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</si>
  <si>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</si>
  <si>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</si>
  <si>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</si>
  <si>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</si>
  <si>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</si>
  <si>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</si>
  <si>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</si>
  <si>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</si>
  <si>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</si>
  <si>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</si>
  <si>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</si>
  <si>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</si>
  <si>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</si>
  <si>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</si>
  <si>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</si>
  <si>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</si>
  <si>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</si>
  <si>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</si>
  <si>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</si>
  <si>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</si>
  <si>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</si>
  <si>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</si>
  <si>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</si>
  <si>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</si>
  <si>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</si>
  <si>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</si>
  <si>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</si>
  <si>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</si>
  <si>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</si>
  <si>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</si>
  <si>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</si>
  <si>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</si>
  <si>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</si>
  <si>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</si>
  <si>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</si>
  <si>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</si>
  <si>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</si>
  <si>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</si>
  <si>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</si>
  <si>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</si>
  <si>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</si>
  <si>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</si>
  <si>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</si>
  <si>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</si>
  <si>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</si>
  <si>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</si>
  <si>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</si>
  <si>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</si>
  <si>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</si>
  <si>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</si>
  <si>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</si>
  <si>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</si>
  <si>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</si>
  <si>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</si>
  <si>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</si>
  <si>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</si>
  <si>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</si>
  <si>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</si>
  <si>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</si>
  <si>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</si>
  <si>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</si>
  <si>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</si>
  <si>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</si>
  <si>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</si>
  <si>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</si>
  <si>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</si>
  <si>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</si>
  <si>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</si>
  <si>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</si>
  <si>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</si>
  <si>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</si>
  <si>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</si>
  <si>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</si>
  <si>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</si>
  <si>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</si>
  <si>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</si>
  <si>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</si>
  <si>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</si>
  <si>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</si>
  <si>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</si>
  <si>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</si>
  <si>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</si>
  <si>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</si>
  <si>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</si>
  <si>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</si>
  <si>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</si>
  <si>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</si>
  <si>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</si>
  <si>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</si>
  <si>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</si>
  <si>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</si>
  <si>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</si>
  <si>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</si>
  <si>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</si>
  <si>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</si>
  <si>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</si>
  <si>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</si>
  <si>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</si>
  <si>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</si>
  <si>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</si>
  <si>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</si>
  <si>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</si>
  <si>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</si>
  <si>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</si>
  <si>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</si>
  <si>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</si>
  <si>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</si>
  <si>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</si>
  <si>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</si>
  <si>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</si>
  <si>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</si>
  <si>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</si>
  <si>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</si>
  <si>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</si>
  <si>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</si>
  <si>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</si>
  <si>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</si>
  <si>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</si>
  <si>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</si>
  <si>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</si>
  <si>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</si>
  <si>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</si>
  <si>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</si>
  <si>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</si>
  <si>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</si>
  <si>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</si>
  <si>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</si>
  <si>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</si>
  <si>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</si>
  <si>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</si>
  <si>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</si>
  <si>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</si>
  <si>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</si>
  <si>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</si>
  <si>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</si>
  <si>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</si>
  <si>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</si>
  <si>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</si>
  <si>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</si>
  <si>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</si>
  <si>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</si>
  <si>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</si>
  <si>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</si>
  <si>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</si>
  <si>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</si>
  <si>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</si>
  <si>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</si>
  <si>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</si>
  <si>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</si>
  <si>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</si>
  <si>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</si>
  <si>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</si>
  <si>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</si>
  <si>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</si>
  <si>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</si>
  <si>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</si>
  <si>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</si>
  <si>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</si>
  <si>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</si>
  <si>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</si>
  <si>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</si>
  <si>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</si>
  <si>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</si>
  <si>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</si>
  <si>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</si>
  <si>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</si>
  <si>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</si>
  <si>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</si>
  <si>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</si>
  <si>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</si>
  <si>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</si>
  <si>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</si>
  <si>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</si>
  <si>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</si>
  <si>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</si>
  <si>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</si>
  <si>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</si>
  <si>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</si>
  <si>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</si>
  <si>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</si>
  <si>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</si>
  <si>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</si>
  <si>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</si>
  <si>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</si>
  <si>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</si>
  <si>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</si>
  <si>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</si>
  <si>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</si>
  <si>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</si>
  <si>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</si>
  <si>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</si>
  <si>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</si>
  <si>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</si>
  <si>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</si>
  <si>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</si>
  <si>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</si>
  <si>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</si>
  <si>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</si>
  <si>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</si>
  <si>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</si>
  <si>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</si>
  <si>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</si>
  <si>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</si>
  <si>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</si>
  <si>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</si>
  <si>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</si>
  <si>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</si>
  <si>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</si>
  <si>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</si>
  <si>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</si>
  <si>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</si>
  <si>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</si>
  <si>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</si>
  <si>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</si>
  <si>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</si>
  <si>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</si>
  <si>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</si>
  <si>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</si>
  <si>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</si>
  <si>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</si>
  <si>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</si>
  <si>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</si>
  <si>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</si>
  <si>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</si>
  <si>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</si>
  <si>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</si>
  <si>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</si>
  <si>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</si>
  <si>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</si>
  <si>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</si>
  <si>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</si>
  <si>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</si>
  <si>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</si>
  <si>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</si>
  <si>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</si>
  <si>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</si>
  <si>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</si>
  <si>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</si>
  <si>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</si>
  <si>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</si>
  <si>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</si>
  <si>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</si>
  <si>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</si>
  <si>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</si>
  <si>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</si>
  <si>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</si>
  <si>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</si>
  <si>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</si>
  <si>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</si>
  <si>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</si>
  <si>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</si>
  <si>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</si>
  <si>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</si>
  <si>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</si>
  <si>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</si>
  <si>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</si>
  <si>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</si>
  <si>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</si>
  <si>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</si>
  <si>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</si>
  <si>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</si>
  <si>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</si>
  <si>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</si>
  <si>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</si>
  <si>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</si>
  <si>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</si>
  <si>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</si>
  <si>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</si>
  <si>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</si>
  <si>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</si>
  <si>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</si>
  <si>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</si>
  <si>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</si>
  <si>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</si>
  <si>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</si>
  <si>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</si>
  <si>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</si>
  <si>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</si>
  <si>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</si>
  <si>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</si>
  <si>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</si>
  <si>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</si>
  <si>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</si>
  <si>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</si>
  <si>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</si>
  <si>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</si>
  <si>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</si>
  <si>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</si>
  <si>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</si>
  <si>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</si>
  <si>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</si>
  <si>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</si>
  <si>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</si>
  <si>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</si>
  <si>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</si>
  <si>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</si>
  <si>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</si>
  <si>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</si>
  <si>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</si>
  <si>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</si>
  <si>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</si>
  <si>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</si>
  <si>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</si>
  <si>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</si>
  <si>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</si>
  <si>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</si>
  <si>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</si>
  <si>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</si>
  <si>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</si>
  <si>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</si>
  <si>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</si>
  <si>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</si>
  <si>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</si>
  <si>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</si>
  <si>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</si>
  <si>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</si>
  <si>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</si>
  <si>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</si>
  <si>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</si>
  <si>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</si>
  <si>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</si>
  <si>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</si>
  <si>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</si>
  <si>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</si>
  <si>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</si>
  <si>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</si>
  <si>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</si>
  <si>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</si>
  <si>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</si>
  <si>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</si>
  <si>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</si>
  <si>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</si>
  <si>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</si>
  <si>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</si>
  <si>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</si>
  <si>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</si>
  <si>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</si>
  <si>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</si>
  <si>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</si>
  <si>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</si>
  <si>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</si>
  <si>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</si>
  <si>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</si>
  <si>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</si>
  <si>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</si>
  <si>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</si>
  <si>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</si>
  <si>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</si>
  <si>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</si>
  <si>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</si>
  <si>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</si>
  <si>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</si>
  <si>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</si>
  <si>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</si>
  <si>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</si>
  <si>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</si>
  <si>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</si>
  <si>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</si>
  <si>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</si>
  <si>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</si>
  <si>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</si>
  <si>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</si>
  <si>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</si>
  <si>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</si>
  <si>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</si>
  <si>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</si>
  <si>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</si>
  <si>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</si>
  <si>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</si>
  <si>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</si>
  <si>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</si>
  <si>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</si>
  <si>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</si>
  <si>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</si>
  <si>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</si>
  <si>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</si>
  <si>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</si>
  <si>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</si>
  <si>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</si>
  <si>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</si>
  <si>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</si>
  <si>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</si>
  <si>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</si>
  <si>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</si>
  <si>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</si>
  <si>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</si>
  <si>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</si>
  <si>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</si>
  <si>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</si>
  <si>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</si>
  <si>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</si>
  <si>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</si>
  <si>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</si>
  <si>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</si>
  <si>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</si>
  <si>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</si>
  <si>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</si>
  <si>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</si>
  <si>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</si>
  <si>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</si>
  <si>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</si>
  <si>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</si>
  <si>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</si>
  <si>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</si>
  <si>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</si>
  <si>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</si>
  <si>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</si>
  <si>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</si>
  <si>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</si>
  <si>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</si>
  <si>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</si>
  <si>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</si>
  <si>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</si>
  <si>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</si>
  <si>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</si>
  <si>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</si>
  <si>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</si>
  <si>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</si>
  <si>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</si>
  <si>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</si>
  <si>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</si>
  <si>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</si>
  <si>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</si>
  <si>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</si>
  <si>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</si>
  <si>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</si>
  <si>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</si>
  <si>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</si>
  <si>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</si>
  <si>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</si>
  <si>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</si>
  <si>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</si>
  <si>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</si>
  <si>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</si>
  <si>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</si>
  <si>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</si>
  <si>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</si>
  <si>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</si>
  <si>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</si>
  <si>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</si>
  <si>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</si>
  <si>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</si>
  <si>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</si>
  <si>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</si>
  <si>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</si>
  <si>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</si>
  <si>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</si>
  <si>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</si>
  <si>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</si>
  <si>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</si>
  <si>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</si>
  <si>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</si>
  <si>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</si>
  <si>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</si>
  <si>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</si>
  <si>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</si>
  <si>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</si>
  <si>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</si>
  <si>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</si>
  <si>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</si>
  <si>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</si>
  <si>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</si>
  <si>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</si>
  <si>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</si>
  <si>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</si>
  <si>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</si>
  <si>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</si>
  <si>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</si>
  <si>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</si>
  <si>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</si>
  <si>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</si>
  <si>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</si>
  <si>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</si>
  <si>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</si>
  <si>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</si>
  <si>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</si>
  <si>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</si>
  <si>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</si>
  <si>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</si>
  <si>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</si>
  <si>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</si>
  <si>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</si>
  <si>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</si>
  <si>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</si>
  <si>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</si>
  <si>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</si>
  <si>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</si>
  <si>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</si>
  <si>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</si>
  <si>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</si>
  <si>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</si>
  <si>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</si>
  <si>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</si>
  <si>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</si>
  <si>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</si>
  <si>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</si>
  <si>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</si>
  <si>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</si>
  <si>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</si>
  <si>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</si>
  <si>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</si>
  <si>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</si>
  <si>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</si>
  <si>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</si>
  <si>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</si>
  <si>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</si>
  <si>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</si>
  <si>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</si>
  <si>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</si>
  <si>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</si>
  <si>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</si>
  <si>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</si>
  <si>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</si>
  <si>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</si>
  <si>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</si>
  <si>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</si>
  <si>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</si>
  <si>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</si>
  <si>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</si>
  <si>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</si>
  <si>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</si>
  <si>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</si>
  <si>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</si>
  <si>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</si>
  <si>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</si>
  <si>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</si>
  <si>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</si>
  <si>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</si>
  <si>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</si>
  <si>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</si>
  <si>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</si>
  <si>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</si>
  <si>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</si>
  <si>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</si>
  <si>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</si>
  <si>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</si>
  <si>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</si>
  <si>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</si>
  <si>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</si>
  <si>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</si>
  <si>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</si>
  <si>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</si>
  <si>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</si>
  <si>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</si>
  <si>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</si>
  <si>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</si>
  <si>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</si>
  <si>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</si>
  <si>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</si>
  <si>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</si>
  <si>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</si>
  <si>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</si>
  <si>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</si>
  <si>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</si>
  <si>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</si>
  <si>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</si>
  <si>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</si>
  <si>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</si>
  <si>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</si>
  <si>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</si>
  <si>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</si>
  <si>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</si>
  <si>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</si>
  <si>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</si>
  <si>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</si>
  <si>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</si>
  <si>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</si>
  <si>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</si>
  <si>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</si>
  <si>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</si>
  <si>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</si>
  <si>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</si>
  <si>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</si>
  <si>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</si>
  <si>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</si>
  <si>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</si>
  <si>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</si>
  <si>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</si>
  <si>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</si>
  <si>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</si>
  <si>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</si>
  <si>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</si>
  <si>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</si>
  <si>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</si>
  <si>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</si>
  <si>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</si>
  <si>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</si>
  <si>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</si>
  <si>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</si>
  <si>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</si>
  <si>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</si>
  <si>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</si>
  <si>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</si>
  <si>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</si>
  <si>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</si>
  <si>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</si>
  <si>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</si>
  <si>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</si>
  <si>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</si>
  <si>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</si>
  <si>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</si>
  <si>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</si>
  <si>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</si>
  <si>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</si>
  <si>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</si>
  <si>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</si>
  <si>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</si>
  <si>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</si>
  <si>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</si>
  <si>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</si>
  <si>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</si>
  <si>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</si>
  <si>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</si>
  <si>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</si>
  <si>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</si>
  <si>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</si>
  <si>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</si>
  <si>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</si>
  <si>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</si>
  <si>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</si>
  <si>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</si>
  <si>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</si>
  <si>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</si>
  <si>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</si>
  <si>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</si>
  <si>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</si>
  <si>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</si>
  <si>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</si>
  <si>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</si>
  <si>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</si>
  <si>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</si>
  <si>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</si>
  <si>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</si>
  <si>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</si>
  <si>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</si>
  <si>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</si>
  <si>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</si>
  <si>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</si>
  <si>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</si>
  <si>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</si>
  <si>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</si>
  <si>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</si>
  <si>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</si>
  <si>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</si>
  <si>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</si>
  <si>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</si>
  <si>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</si>
  <si>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</si>
  <si>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</si>
  <si>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</si>
  <si>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</si>
  <si>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</si>
  <si>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</si>
  <si>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</si>
  <si>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</si>
  <si>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</si>
  <si>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</si>
  <si>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</si>
  <si>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</si>
  <si>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</si>
  <si>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</si>
  <si>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</si>
  <si>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</si>
  <si>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</si>
  <si>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</si>
  <si>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</si>
  <si>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</si>
  <si>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</si>
  <si>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</si>
  <si>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</si>
  <si>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</si>
  <si>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</si>
  <si>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</si>
  <si>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</si>
  <si>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</si>
  <si>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</si>
  <si>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</si>
  <si>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</si>
  <si>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</si>
  <si>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</si>
  <si>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</si>
  <si>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</si>
  <si>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</si>
  <si>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</si>
  <si>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</si>
  <si>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</si>
  <si>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</si>
  <si>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</si>
  <si>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</si>
  <si>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</si>
  <si>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</si>
  <si>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</si>
  <si>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</si>
  <si>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</si>
  <si>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</si>
  <si>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</si>
  <si>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</si>
  <si>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</si>
  <si>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</si>
  <si>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</si>
  <si>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</si>
  <si>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</si>
  <si>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</si>
  <si>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</si>
  <si>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</si>
  <si>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</si>
  <si>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</si>
  <si>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</si>
  <si>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</si>
  <si>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</si>
  <si>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</si>
  <si>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</si>
  <si>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</si>
  <si>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</si>
  <si>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</si>
  <si>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</si>
  <si>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</si>
  <si>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</si>
  <si>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</si>
  <si>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</si>
  <si>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</si>
  <si>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</si>
  <si>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</si>
  <si>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</si>
  <si>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</si>
  <si>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</si>
  <si>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</si>
  <si>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</si>
  <si>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</si>
  <si>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</si>
  <si>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</si>
  <si>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</si>
  <si>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</si>
  <si>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</si>
  <si>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</si>
  <si>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</si>
  <si>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</si>
  <si>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</si>
  <si>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</si>
  <si>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</si>
  <si>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</si>
  <si>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</si>
  <si>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</si>
  <si>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</si>
  <si>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</si>
  <si>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</si>
  <si>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</si>
  <si>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</si>
  <si>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</si>
  <si>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</si>
  <si>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</si>
  <si>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</si>
  <si>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</si>
  <si>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</si>
  <si>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</si>
  <si>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</si>
  <si>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</si>
  <si>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</si>
  <si>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</si>
  <si>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</si>
  <si>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</si>
  <si>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</si>
  <si>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</si>
  <si>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</si>
  <si>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</si>
  <si>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</si>
  <si>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</si>
  <si>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</si>
  <si>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</si>
  <si>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</si>
  <si>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</si>
  <si>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</si>
  <si>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</si>
  <si>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</si>
  <si>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</si>
  <si>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</si>
  <si>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</si>
  <si>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</si>
  <si>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</si>
  <si>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</si>
  <si>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</si>
  <si>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</si>
  <si>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</si>
  <si>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</si>
  <si>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</si>
  <si>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</si>
  <si>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</si>
  <si>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</si>
  <si>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</si>
  <si>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</si>
  <si>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</si>
  <si>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</si>
  <si>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</si>
  <si>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</si>
  <si>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</si>
  <si>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</si>
  <si>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</si>
  <si>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</si>
  <si>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</si>
  <si>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</si>
  <si>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</si>
  <si>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</si>
  <si>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</si>
  <si>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</si>
  <si>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</si>
  <si>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</si>
  <si>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</si>
  <si>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</si>
  <si>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</si>
  <si>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</si>
  <si>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</si>
  <si>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</si>
  <si>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</si>
  <si>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</si>
  <si>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</si>
  <si>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</si>
  <si>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</si>
  <si>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</si>
  <si>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</si>
  <si>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</si>
  <si>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</si>
  <si>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</si>
  <si>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</si>
  <si>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</si>
  <si>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</si>
  <si>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</si>
  <si>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</si>
  <si>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</si>
  <si>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</si>
  <si>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</si>
  <si>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</si>
  <si>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</si>
  <si>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</si>
  <si>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</si>
  <si>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</si>
  <si>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</si>
  <si>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</si>
  <si>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</si>
  <si>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</si>
  <si>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</si>
  <si>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</si>
  <si>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</si>
  <si>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</si>
  <si>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</si>
  <si>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</si>
  <si>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</si>
  <si>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</si>
  <si>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</si>
  <si>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</si>
  <si>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</si>
  <si>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</si>
  <si>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</si>
  <si>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</si>
  <si>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</si>
  <si>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</si>
  <si>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</si>
  <si>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</si>
  <si>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</si>
  <si>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</si>
  <si>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</si>
  <si>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</si>
  <si>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</si>
  <si>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</si>
  <si>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</si>
  <si>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</si>
  <si>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</si>
  <si>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</si>
  <si>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</si>
  <si>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</si>
  <si>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</si>
  <si>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</si>
  <si>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</si>
  <si>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</si>
  <si>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</si>
  <si>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</si>
  <si>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</si>
  <si>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</si>
  <si>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</si>
  <si>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</si>
  <si>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</si>
  <si>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</si>
  <si>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</si>
  <si>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</si>
  <si>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</si>
  <si>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</si>
  <si>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</si>
  <si>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</si>
  <si>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</si>
  <si>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</si>
  <si>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</si>
  <si>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</si>
  <si>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</si>
  <si>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</si>
  <si>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</si>
  <si>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</si>
  <si>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</si>
  <si>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</si>
  <si>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</si>
  <si>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</si>
  <si>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</si>
  <si>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</si>
  <si>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</si>
  <si>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</si>
  <si>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</si>
  <si>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</si>
  <si>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</si>
  <si>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</si>
  <si>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</si>
  <si>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</si>
  <si>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</si>
  <si>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</si>
  <si>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</si>
  <si>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</si>
  <si>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</si>
  <si>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</si>
  <si>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</si>
  <si>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</si>
  <si>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</si>
  <si>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</si>
  <si>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</si>
  <si>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</si>
  <si>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</si>
  <si>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</si>
  <si>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</si>
  <si>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</si>
  <si>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</si>
  <si>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</si>
  <si>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</si>
  <si>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</si>
  <si>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</si>
  <si>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</si>
  <si>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</si>
  <si>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</si>
  <si>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</si>
  <si>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</si>
  <si>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</si>
  <si>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</si>
  <si>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</si>
  <si>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</si>
  <si>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</si>
  <si>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</si>
  <si>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</si>
  <si>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</si>
  <si>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</si>
  <si>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</si>
  <si>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</si>
  <si>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</si>
  <si>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</si>
  <si>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</si>
  <si>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</si>
  <si>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</si>
  <si>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</si>
  <si>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</si>
  <si>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</si>
  <si>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</si>
  <si>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</si>
  <si>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</si>
  <si>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</si>
  <si>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</si>
  <si>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</si>
  <si>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</si>
  <si>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</si>
  <si>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</si>
  <si>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</si>
  <si>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</si>
  <si>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</si>
  <si>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</si>
  <si>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</si>
  <si>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</si>
  <si>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</si>
  <si>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</si>
  <si>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</si>
  <si>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</si>
  <si>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</si>
  <si>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</si>
  <si>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</si>
  <si>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</si>
  <si>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</si>
  <si>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</si>
  <si>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</si>
  <si>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</si>
  <si>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</si>
  <si>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</si>
  <si>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</si>
  <si>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</si>
  <si>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</si>
  <si>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</si>
  <si>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</si>
  <si>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</si>
  <si>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</si>
  <si>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</si>
  <si>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</si>
  <si>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</si>
  <si>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</si>
  <si>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</si>
  <si>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</si>
  <si>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</si>
  <si>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</si>
  <si>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</si>
  <si>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</si>
  <si>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</si>
  <si>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</si>
  <si>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</si>
  <si>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</si>
  <si>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</si>
  <si>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</si>
  <si>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</si>
  <si>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</si>
  <si>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</si>
  <si>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</si>
  <si>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</si>
  <si>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</si>
  <si>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</si>
  <si>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</si>
  <si>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</si>
  <si>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</si>
  <si>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</si>
  <si>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</si>
  <si>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</si>
  <si>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</si>
  <si>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</si>
  <si>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</si>
  <si>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</si>
  <si>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</si>
  <si>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</si>
  <si>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</si>
  <si>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</si>
  <si>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</si>
  <si>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</si>
  <si>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</si>
  <si>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</si>
  <si>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</si>
  <si>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</si>
  <si>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</si>
  <si>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</si>
  <si>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</si>
  <si>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</si>
  <si>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</si>
  <si>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</si>
  <si>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</si>
  <si>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</si>
  <si>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</si>
  <si>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</si>
  <si>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</si>
  <si>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</si>
  <si>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</si>
  <si>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</si>
  <si>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</si>
  <si>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</si>
  <si>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</si>
  <si>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</si>
  <si>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</si>
  <si>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</si>
  <si>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</si>
  <si>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</si>
  <si>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</si>
  <si>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</si>
  <si>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</si>
  <si>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</si>
  <si>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</si>
  <si>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</si>
  <si>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</si>
  <si>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</si>
  <si>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</si>
  <si>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</si>
  <si>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</si>
  <si>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</si>
  <si>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</si>
  <si>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</si>
  <si>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</si>
  <si>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</si>
  <si>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</si>
  <si>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</si>
  <si>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</si>
  <si>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</si>
  <si>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</si>
  <si>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</si>
  <si>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</si>
  <si>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</si>
  <si>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</si>
  <si>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</si>
  <si>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</si>
  <si>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</si>
  <si>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</si>
  <si>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</si>
  <si>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</si>
  <si>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</si>
  <si>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</si>
  <si>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</si>
  <si>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</si>
  <si>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</si>
  <si>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</si>
  <si>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</si>
  <si>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</si>
  <si>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</si>
  <si>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</si>
  <si>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</si>
  <si>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</si>
  <si>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</si>
  <si>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</si>
  <si>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</si>
  <si>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</si>
  <si>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</si>
  <si>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</si>
  <si>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</si>
  <si>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</si>
  <si>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</si>
  <si>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</si>
  <si>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</si>
  <si>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</si>
  <si>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</si>
  <si>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</si>
  <si>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</si>
  <si>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</si>
  <si>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</si>
  <si>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</si>
  <si>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</si>
  <si>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</si>
  <si>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</si>
  <si>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</si>
  <si>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</si>
  <si>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</si>
  <si>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</si>
  <si>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</si>
  <si>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</si>
  <si>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</si>
  <si>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</si>
  <si>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</si>
  <si>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</si>
  <si>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</si>
  <si>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</si>
  <si>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</si>
  <si>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</si>
  <si>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</si>
  <si>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</si>
  <si>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</si>
  <si>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</si>
  <si>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</si>
  <si>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</si>
  <si>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</si>
  <si>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</si>
  <si>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</si>
  <si>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</si>
  <si>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</si>
  <si>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</si>
  <si>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</si>
  <si>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</si>
  <si>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</si>
  <si>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</si>
  <si>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</si>
  <si>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</si>
  <si>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</si>
  <si>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</si>
  <si>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</si>
  <si>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</si>
  <si>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</si>
  <si>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</si>
  <si>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</si>
  <si>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</si>
  <si>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</si>
  <si>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</si>
  <si>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</si>
  <si>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</si>
  <si>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</si>
  <si>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</si>
  <si>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</si>
  <si>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</si>
  <si>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</si>
  <si>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</si>
  <si>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</si>
  <si>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</si>
  <si>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</si>
  <si>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</si>
  <si>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</si>
  <si>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</si>
  <si>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</si>
  <si>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</si>
  <si>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</si>
  <si>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</si>
  <si>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</si>
  <si>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</si>
  <si>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</si>
  <si>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</si>
  <si>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</si>
  <si>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</si>
  <si>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</si>
  <si>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</si>
  <si>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</si>
  <si>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</si>
  <si>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</si>
  <si>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</si>
  <si>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</si>
  <si>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</si>
  <si>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</si>
  <si>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</si>
  <si>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</si>
  <si>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</si>
  <si>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</si>
  <si>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</si>
  <si>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</si>
  <si>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</si>
  <si>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</si>
  <si>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</si>
  <si>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</si>
  <si>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</si>
  <si>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</si>
  <si>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</si>
  <si>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</si>
  <si>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</si>
  <si>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</si>
  <si>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</si>
  <si>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</si>
  <si>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</si>
  <si>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</si>
  <si>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</si>
  <si>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</si>
  <si>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</si>
  <si>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</si>
  <si>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</si>
  <si>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</si>
  <si>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</si>
  <si>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</si>
  <si>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</si>
  <si>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</si>
  <si>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</si>
  <si>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</si>
  <si>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</si>
  <si>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</si>
  <si>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</si>
  <si>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</si>
  <si>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</si>
  <si>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</si>
  <si>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</si>
  <si>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</si>
  <si>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</si>
  <si>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</si>
  <si>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</si>
  <si>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</si>
  <si>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</si>
  <si>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</si>
  <si>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</si>
  <si>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</si>
  <si>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</si>
  <si>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</si>
  <si>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</si>
  <si>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</si>
  <si>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</si>
  <si>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</si>
  <si>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</si>
  <si>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</si>
  <si>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</si>
  <si>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</si>
  <si>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</si>
  <si>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</si>
  <si>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</si>
  <si>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</si>
  <si>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</si>
  <si>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</si>
  <si>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</si>
  <si>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</si>
  <si>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</si>
  <si>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</si>
  <si>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</si>
  <si>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</si>
  <si>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</si>
  <si>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</si>
  <si>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</si>
  <si>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</si>
  <si>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</si>
  <si>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</si>
  <si>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</si>
  <si>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</si>
  <si>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</si>
  <si>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</si>
  <si>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</si>
  <si>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</si>
  <si>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</si>
  <si>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</si>
  <si>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</si>
  <si>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</si>
  <si>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</si>
  <si>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</si>
  <si>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</si>
  <si>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</si>
  <si>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</si>
  <si>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</si>
  <si>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</si>
  <si>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</si>
  <si>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</si>
  <si>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</si>
  <si>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</si>
  <si>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</si>
  <si>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</si>
  <si>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</si>
  <si>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</si>
  <si>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</si>
  <si>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</si>
  <si>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</si>
  <si>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</si>
  <si>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</si>
  <si>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</si>
  <si>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</si>
  <si>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</si>
  <si>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</si>
  <si>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</si>
  <si>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</si>
  <si>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</si>
  <si>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</si>
  <si>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</si>
  <si>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</si>
  <si>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</si>
  <si>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</si>
  <si>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</si>
  <si>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</si>
  <si>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</si>
  <si>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</si>
  <si>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</si>
  <si>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</si>
  <si>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</si>
  <si>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</si>
  <si>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</si>
  <si>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</si>
  <si>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</si>
  <si>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</si>
  <si>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</si>
  <si>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</si>
  <si>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</si>
  <si>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</si>
  <si>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</si>
  <si>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</si>
  <si>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</si>
  <si>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</si>
  <si>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</si>
  <si>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</si>
  <si>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</si>
  <si>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</si>
  <si>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</si>
  <si>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</si>
  <si>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</si>
  <si>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</si>
  <si>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</si>
  <si>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</si>
  <si>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</si>
  <si>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</si>
  <si>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</si>
  <si>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</si>
  <si>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</si>
  <si>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</si>
  <si>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</si>
  <si>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</si>
  <si>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</si>
  <si>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</si>
  <si>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</si>
  <si>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</si>
  <si>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</si>
  <si>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</si>
  <si>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</si>
  <si>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</si>
  <si>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</si>
  <si>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</si>
  <si>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</si>
  <si>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</si>
  <si>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</si>
  <si>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</si>
  <si>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</si>
  <si>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</si>
  <si>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</si>
  <si>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</si>
  <si>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</si>
  <si>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</si>
  <si>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</si>
  <si>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</si>
  <si>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</si>
  <si>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</si>
  <si>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</si>
  <si>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</si>
  <si>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</si>
  <si>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</si>
  <si>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</si>
  <si>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</si>
  <si>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</si>
  <si>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</si>
  <si>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</si>
  <si>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</si>
  <si>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</si>
  <si>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</si>
  <si>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</si>
  <si>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</si>
  <si>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</si>
  <si>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</si>
  <si>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</si>
  <si>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</si>
  <si>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</si>
  <si>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</si>
  <si>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</si>
  <si>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</si>
  <si>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</si>
  <si>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</si>
  <si>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</si>
  <si>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</si>
  <si>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</si>
  <si>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</si>
  <si>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</si>
  <si>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</si>
  <si>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</si>
  <si>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</si>
  <si>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</si>
  <si>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</si>
  <si>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</si>
  <si>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</si>
  <si>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</si>
  <si>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</si>
  <si>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</si>
  <si>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</si>
  <si>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</si>
  <si>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</si>
  <si>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</si>
  <si>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</si>
  <si>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</si>
  <si>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</si>
  <si>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</si>
  <si>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</si>
  <si>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</si>
  <si>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</si>
  <si>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</si>
  <si>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</si>
  <si>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</si>
  <si>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</si>
  <si>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</si>
  <si>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</si>
  <si>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</si>
  <si>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</si>
  <si>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</si>
  <si>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</si>
  <si>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</si>
  <si>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</si>
  <si>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</si>
  <si>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</si>
  <si>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</si>
  <si>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</si>
  <si>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</si>
  <si>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</si>
  <si>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</si>
  <si>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</si>
  <si>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</si>
  <si>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</si>
  <si>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</si>
  <si>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</si>
  <si>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</si>
  <si>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</si>
  <si>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</si>
  <si>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</si>
  <si>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</si>
  <si>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</si>
  <si>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</si>
  <si>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</si>
  <si>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</si>
  <si>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</si>
  <si>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</si>
  <si>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</si>
  <si>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</si>
  <si>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</si>
  <si>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</si>
  <si>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</si>
  <si>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</si>
  <si>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</si>
  <si>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</si>
  <si>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</si>
  <si>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</si>
  <si>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</si>
  <si>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</si>
  <si>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</si>
  <si>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</si>
  <si>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</si>
  <si>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</si>
  <si>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</si>
  <si>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</si>
  <si>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</si>
  <si>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</si>
  <si>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</si>
  <si>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</si>
  <si>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</si>
  <si>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</si>
  <si>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</si>
  <si>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</si>
  <si>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</si>
  <si>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</si>
  <si>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</si>
  <si>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</si>
  <si>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</si>
  <si>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</si>
  <si>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</si>
  <si>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</si>
  <si>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</si>
  <si>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</si>
  <si>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</si>
  <si>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</si>
  <si>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</si>
  <si>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</si>
  <si>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</si>
  <si>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</si>
  <si>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</si>
  <si>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</si>
  <si>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</si>
  <si>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</si>
  <si>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</si>
  <si>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</si>
  <si>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</si>
  <si>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</si>
  <si>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</si>
  <si>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</si>
  <si>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</si>
  <si>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</si>
  <si>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</si>
  <si>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</si>
  <si>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</si>
  <si>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</si>
  <si>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</si>
  <si>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</si>
  <si>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</si>
  <si>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</si>
  <si>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</si>
  <si>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</si>
  <si>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</si>
  <si>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</si>
  <si>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</si>
  <si>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</si>
  <si>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</si>
  <si>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</si>
  <si>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</si>
  <si>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</si>
  <si>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</si>
  <si>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</si>
  <si>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</si>
  <si>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</si>
  <si>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</si>
  <si>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</si>
  <si>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</si>
  <si>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</si>
  <si>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</si>
  <si>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</si>
  <si>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</si>
  <si>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</si>
  <si>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</si>
  <si>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</si>
  <si>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</si>
  <si>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</si>
  <si>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</si>
  <si>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</si>
  <si>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</si>
  <si>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</si>
  <si>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</si>
  <si>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</si>
  <si>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</si>
  <si>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</si>
  <si>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</si>
  <si>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</si>
  <si>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</si>
  <si>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</si>
  <si>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</si>
  <si>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</si>
  <si>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</si>
  <si>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</si>
  <si>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</si>
  <si>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</si>
  <si>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</si>
  <si>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</si>
  <si>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</si>
  <si>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</si>
  <si>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</si>
  <si>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</si>
  <si>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</si>
  <si>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</si>
  <si>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</si>
  <si>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</si>
  <si>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</si>
  <si>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</si>
  <si>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</si>
  <si>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</si>
  <si>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</si>
  <si>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</si>
  <si>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</si>
  <si>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</si>
  <si>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</si>
  <si>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</si>
  <si>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</si>
  <si>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</si>
  <si>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</si>
  <si>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</si>
  <si>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</si>
  <si>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</si>
  <si>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</si>
  <si>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</si>
  <si>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</si>
  <si>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</si>
  <si>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</si>
  <si>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</si>
  <si>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</si>
  <si>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</si>
  <si>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</si>
  <si>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</si>
  <si>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</si>
  <si>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</si>
  <si>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</si>
  <si>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</si>
  <si>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</si>
  <si>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</si>
  <si>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</si>
  <si>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</si>
  <si>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</si>
  <si>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</si>
  <si>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</si>
  <si>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</si>
  <si>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</si>
  <si>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</si>
  <si>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</si>
  <si>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</si>
  <si>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</si>
  <si>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</si>
  <si>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</si>
  <si>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</si>
  <si>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</si>
  <si>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</si>
  <si>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</si>
  <si>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</si>
  <si>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</si>
  <si>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</si>
  <si>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</si>
  <si>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</si>
  <si>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</si>
  <si>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</si>
  <si>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</si>
  <si>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</si>
  <si>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</si>
  <si>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</si>
  <si>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</si>
  <si>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</si>
  <si>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</si>
  <si>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</si>
  <si>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</si>
  <si>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</si>
  <si>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</si>
  <si>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</si>
  <si>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</si>
  <si>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</si>
  <si>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</si>
  <si>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</si>
  <si>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</si>
  <si>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</si>
  <si>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</si>
  <si>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</si>
  <si>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</si>
  <si>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</si>
  <si>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</si>
  <si>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</si>
  <si>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</si>
  <si>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</si>
  <si>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</si>
  <si>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</si>
  <si>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</si>
  <si>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</si>
  <si>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</si>
  <si>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</si>
  <si>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</si>
  <si>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</si>
  <si>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</si>
  <si>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</si>
  <si>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</si>
  <si>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</si>
  <si>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</si>
  <si>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</si>
  <si>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</si>
  <si>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</si>
  <si>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</si>
  <si>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</si>
  <si>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</si>
  <si>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</si>
  <si>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</si>
  <si>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</si>
  <si>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</si>
  <si>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</si>
  <si>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</si>
  <si>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</si>
  <si>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</si>
  <si>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</si>
  <si>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</si>
  <si>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</si>
  <si>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</si>
  <si>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</si>
  <si>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</si>
  <si>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</si>
  <si>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</si>
  <si>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</si>
  <si>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</si>
  <si>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</si>
  <si>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</si>
  <si>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</si>
  <si>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</si>
  <si>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</si>
  <si>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</si>
  <si>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</si>
  <si>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</si>
  <si>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</si>
  <si>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</si>
  <si>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</si>
  <si>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</si>
  <si>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</si>
  <si>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</si>
  <si>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</si>
  <si>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</si>
  <si>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</si>
  <si>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</si>
  <si>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</si>
  <si>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</si>
  <si>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</si>
  <si>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</si>
  <si>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</si>
  <si>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</si>
  <si>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</si>
  <si>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</si>
  <si>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</si>
  <si>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</si>
  <si>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</si>
  <si>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</si>
  <si>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</si>
  <si>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</si>
  <si>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</si>
  <si>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</si>
  <si>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</si>
  <si>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</si>
  <si>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</si>
  <si>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</si>
  <si>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</si>
  <si>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</si>
  <si>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</si>
  <si>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</si>
  <si>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</si>
  <si>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</si>
  <si>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</si>
  <si>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</si>
  <si>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</si>
  <si>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</si>
  <si>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</si>
  <si>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</si>
  <si>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</si>
  <si>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</si>
  <si>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</si>
  <si>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</si>
  <si>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</si>
  <si>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</si>
  <si>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</si>
  <si>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</si>
  <si>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</si>
  <si>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</si>
  <si>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</si>
  <si>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</si>
  <si>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</si>
  <si>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</si>
  <si>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</si>
  <si>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</si>
  <si>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</si>
  <si>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</si>
  <si>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</si>
  <si>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</si>
  <si>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</si>
  <si>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</si>
  <si>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Count</t>
  </si>
  <si>
    <t>Average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</si>
</sst>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xf numFmtId="1" fontId="0" fillId="0" borderId="0" xfId="0" applyNumberFormat="1"/>
  </cellXfs>
  <cellStyles count="1">
    <cellStyle name="Normal" xfId="0" builtinId="0"/>
  </cellStyles>
  <dxfs count="162">
    <dxf>
      <numFmt numFmtId="164" formatCode="&quot;$&quot;#,##0"/>
    </dxf>
    <dxf>
      <numFmt numFmtId="164" formatCode="&quot;$&quot;#,##0"/>
    </dxf>
    <dxf>
      <numFmt numFmtId="1" formatCode="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2" formatCode="0.00"/>
    </dxf>
    <dxf>
      <numFmt numFmtId="164" formatCode="&quot;$&quot;#,##0"/>
    </dxf>
    <dxf>
      <numFmt numFmtId="164" formatCode="&quot;$&quot;#,##0"/>
    </dxf>
    <dxf>
      <numFmt numFmtId="2"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1 - Average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Pivot'!$B$5:$B$12</c:f>
              <c:numCache>
                <c:formatCode>"$"#,##0</c:formatCode>
                <c:ptCount val="7"/>
                <c:pt idx="0">
                  <c:v>30119.722222222223</c:v>
                </c:pt>
                <c:pt idx="1">
                  <c:v>30294.571428571428</c:v>
                </c:pt>
                <c:pt idx="2">
                  <c:v>30100.294117647059</c:v>
                </c:pt>
                <c:pt idx="3">
                  <c:v>30512.058823529413</c:v>
                </c:pt>
                <c:pt idx="4">
                  <c:v>30301.666666666668</c:v>
                </c:pt>
                <c:pt idx="5">
                  <c:v>30860</c:v>
                </c:pt>
                <c:pt idx="6">
                  <c:v>30905.454545454544</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1 - 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Pivot'!$C$5:$C$12</c:f>
              <c:numCache>
                <c:formatCode>0</c:formatCode>
                <c:ptCount val="7"/>
                <c:pt idx="0">
                  <c:v>36</c:v>
                </c:pt>
                <c:pt idx="1">
                  <c:v>35</c:v>
                </c:pt>
                <c:pt idx="2">
                  <c:v>34</c:v>
                </c:pt>
                <c:pt idx="3">
                  <c:v>34</c:v>
                </c:pt>
                <c:pt idx="4">
                  <c:v>36</c:v>
                </c:pt>
                <c:pt idx="5">
                  <c:v>33</c:v>
                </c:pt>
                <c:pt idx="6">
                  <c:v>33</c:v>
                </c:pt>
              </c:numCache>
            </c:numRef>
          </c:val>
          <c:smooth val="0"/>
          <c:extLst>
            <c:ext xmlns:c16="http://schemas.microsoft.com/office/drawing/2014/chart" uri="{C3380CC4-5D6E-409C-BE32-E72D297353CC}">
              <c16:uniqueId val="{00000001-4B29-4047-9F28-80BED54821C4}"/>
            </c:ext>
          </c:extLst>
        </c:ser>
        <c:ser>
          <c:idx val="2"/>
          <c:order val="2"/>
          <c:tx>
            <c:strRef>
              <c:f>'Average Pivot'!$D$3:$D$4</c:f>
              <c:strCache>
                <c:ptCount val="1"/>
                <c:pt idx="0">
                  <c:v>2 - Average Price</c:v>
                </c:pt>
              </c:strCache>
            </c:strRef>
          </c:tx>
          <c:spPr>
            <a:ln w="28575" cap="rnd">
              <a:solidFill>
                <a:schemeClr val="accent3"/>
              </a:solidFill>
              <a:round/>
            </a:ln>
            <a:effectLst/>
          </c:spPr>
          <c:marker>
            <c:symbol val="circle"/>
            <c:size val="5"/>
            <c:spPr>
              <a:solidFill>
                <a:srgbClr val="00B0F0"/>
              </a:solidFill>
              <a:ln w="9525">
                <a:solidFill>
                  <a:schemeClr val="accent3"/>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Pivot'!$D$5:$D$12</c:f>
              <c:numCache>
                <c:formatCode>"$"#,##0</c:formatCode>
                <c:ptCount val="7"/>
                <c:pt idx="0">
                  <c:v>44166.313432835821</c:v>
                </c:pt>
                <c:pt idx="1">
                  <c:v>44163.897058823532</c:v>
                </c:pt>
                <c:pt idx="2">
                  <c:v>43865.833333333336</c:v>
                </c:pt>
                <c:pt idx="3">
                  <c:v>44136.492537313432</c:v>
                </c:pt>
                <c:pt idx="4">
                  <c:v>44610.373134328358</c:v>
                </c:pt>
                <c:pt idx="5">
                  <c:v>44582.5</c:v>
                </c:pt>
                <c:pt idx="6">
                  <c:v>43677.537313432833</c:v>
                </c:pt>
              </c:numCache>
            </c:numRef>
          </c:val>
          <c:smooth val="0"/>
          <c:extLst>
            <c:ext xmlns:c16="http://schemas.microsoft.com/office/drawing/2014/chart" uri="{C3380CC4-5D6E-409C-BE32-E72D297353CC}">
              <c16:uniqueId val="{00000028-4B29-4047-9F28-80BED54821C4}"/>
            </c:ext>
          </c:extLst>
        </c:ser>
        <c:ser>
          <c:idx val="3"/>
          <c:order val="3"/>
          <c:tx>
            <c:strRef>
              <c:f>'Average Pivot'!$E$3:$E$4</c:f>
              <c:strCache>
                <c:ptCount val="1"/>
                <c:pt idx="0">
                  <c:v>2 - Count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Pivot'!$E$5:$E$12</c:f>
              <c:numCache>
                <c:formatCode>0</c:formatCode>
                <c:ptCount val="7"/>
                <c:pt idx="0">
                  <c:v>67</c:v>
                </c:pt>
                <c:pt idx="1">
                  <c:v>68</c:v>
                </c:pt>
                <c:pt idx="2">
                  <c:v>66</c:v>
                </c:pt>
                <c:pt idx="3">
                  <c:v>67</c:v>
                </c:pt>
                <c:pt idx="4">
                  <c:v>67</c:v>
                </c:pt>
                <c:pt idx="5">
                  <c:v>66</c:v>
                </c:pt>
                <c:pt idx="6">
                  <c:v>67</c:v>
                </c:pt>
              </c:numCache>
            </c:numRef>
          </c:val>
          <c:smooth val="0"/>
          <c:extLst>
            <c:ext xmlns:c16="http://schemas.microsoft.com/office/drawing/2014/chart" uri="{C3380CC4-5D6E-409C-BE32-E72D297353CC}">
              <c16:uniqueId val="{00000029-4B29-4047-9F28-80BED54821C4}"/>
            </c:ext>
          </c:extLst>
        </c:ser>
        <c:ser>
          <c:idx val="4"/>
          <c:order val="4"/>
          <c:tx>
            <c:strRef>
              <c:f>'Average Pivot'!$F$3:$F$4</c:f>
              <c:strCache>
                <c:ptCount val="1"/>
                <c:pt idx="0">
                  <c:v>3 - Average Price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Pivot'!$F$5:$F$12</c:f>
              <c:numCache>
                <c:formatCode>"$"#,##0</c:formatCode>
                <c:ptCount val="7"/>
                <c:pt idx="0">
                  <c:v>63079.971428571429</c:v>
                </c:pt>
                <c:pt idx="1">
                  <c:v>64027.242424242424</c:v>
                </c:pt>
                <c:pt idx="2">
                  <c:v>64139.971428571429</c:v>
                </c:pt>
                <c:pt idx="3">
                  <c:v>63708.333333333336</c:v>
                </c:pt>
                <c:pt idx="4">
                  <c:v>58575.714285714283</c:v>
                </c:pt>
                <c:pt idx="5">
                  <c:v>60135.526315789473</c:v>
                </c:pt>
                <c:pt idx="6">
                  <c:v>59847.435897435898</c:v>
                </c:pt>
              </c:numCache>
            </c:numRef>
          </c:val>
          <c:smooth val="0"/>
          <c:extLst>
            <c:ext xmlns:c16="http://schemas.microsoft.com/office/drawing/2014/chart" uri="{C3380CC4-5D6E-409C-BE32-E72D297353CC}">
              <c16:uniqueId val="{00000038-4B29-4047-9F28-80BED54821C4}"/>
            </c:ext>
          </c:extLst>
        </c:ser>
        <c:ser>
          <c:idx val="5"/>
          <c:order val="5"/>
          <c:tx>
            <c:strRef>
              <c:f>'Average Pivot'!$G$3:$G$4</c:f>
              <c:strCache>
                <c:ptCount val="1"/>
                <c:pt idx="0">
                  <c:v>3 - Count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Pivot'!$G$5:$G$12</c:f>
              <c:numCache>
                <c:formatCode>0</c:formatCode>
                <c:ptCount val="7"/>
                <c:pt idx="0">
                  <c:v>35</c:v>
                </c:pt>
                <c:pt idx="1">
                  <c:v>33</c:v>
                </c:pt>
                <c:pt idx="2">
                  <c:v>35</c:v>
                </c:pt>
                <c:pt idx="3">
                  <c:v>36</c:v>
                </c:pt>
                <c:pt idx="4">
                  <c:v>35</c:v>
                </c:pt>
                <c:pt idx="5">
                  <c:v>38</c:v>
                </c:pt>
                <c:pt idx="6">
                  <c:v>39</c:v>
                </c:pt>
              </c:numCache>
            </c:numRef>
          </c:val>
          <c:smooth val="0"/>
          <c:extLst>
            <c:ext xmlns:c16="http://schemas.microsoft.com/office/drawing/2014/chart" uri="{C3380CC4-5D6E-409C-BE32-E72D297353CC}">
              <c16:uniqueId val="{00000039-4B29-4047-9F28-80BED54821C4}"/>
            </c:ext>
          </c:extLst>
        </c:ser>
        <c:ser>
          <c:idx val="6"/>
          <c:order val="6"/>
          <c:tx>
            <c:strRef>
              <c:f>'Average Pivot'!$H$3:$H$4</c:f>
              <c:strCache>
                <c:ptCount val="1"/>
                <c:pt idx="0">
                  <c:v>4 - Average Price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Pivot'!$H$5:$H$12</c:f>
              <c:numCache>
                <c:formatCode>"$"#,##0</c:formatCode>
                <c:ptCount val="7"/>
                <c:pt idx="0">
                  <c:v>58366.333333333336</c:v>
                </c:pt>
                <c:pt idx="1">
                  <c:v>89350</c:v>
                </c:pt>
                <c:pt idx="2">
                  <c:v>89350</c:v>
                </c:pt>
                <c:pt idx="3">
                  <c:v>82871.428571428565</c:v>
                </c:pt>
                <c:pt idx="4">
                  <c:v>82871.428571428565</c:v>
                </c:pt>
                <c:pt idx="5">
                  <c:v>79637.5</c:v>
                </c:pt>
                <c:pt idx="6">
                  <c:v>75122.222222222219</c:v>
                </c:pt>
              </c:numCache>
            </c:numRef>
          </c:val>
          <c:smooth val="0"/>
          <c:extLst>
            <c:ext xmlns:c16="http://schemas.microsoft.com/office/drawing/2014/chart" uri="{C3380CC4-5D6E-409C-BE32-E72D297353CC}">
              <c16:uniqueId val="{0000003A-4B29-4047-9F28-80BED54821C4}"/>
            </c:ext>
          </c:extLst>
        </c:ser>
        <c:ser>
          <c:idx val="7"/>
          <c:order val="7"/>
          <c:tx>
            <c:strRef>
              <c:f>'Average Pivot'!$I$3:$I$4</c:f>
              <c:strCache>
                <c:ptCount val="1"/>
                <c:pt idx="0">
                  <c:v>4 - Count</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'Average Pivot'!$A$5:$A$12</c:f>
              <c:strCache>
                <c:ptCount val="7"/>
                <c:pt idx="0">
                  <c:v>10/01/25</c:v>
                </c:pt>
                <c:pt idx="1">
                  <c:v>11/01/25</c:v>
                </c:pt>
                <c:pt idx="2">
                  <c:v>12/01/25</c:v>
                </c:pt>
                <c:pt idx="3">
                  <c:v>13/01/25</c:v>
                </c:pt>
                <c:pt idx="4">
                  <c:v>14/01/25</c:v>
                </c:pt>
                <c:pt idx="5">
                  <c:v>15/01/25</c:v>
                </c:pt>
                <c:pt idx="6">
                  <c:v>16/01/25</c:v>
                </c:pt>
              </c:strCache>
            </c:strRef>
          </c:cat>
          <c:val>
            <c:numRef>
              <c:f>'Average Pivot'!$I$5:$I$12</c:f>
              <c:numCache>
                <c:formatCode>0</c:formatCode>
                <c:ptCount val="7"/>
                <c:pt idx="0">
                  <c:v>6</c:v>
                </c:pt>
                <c:pt idx="1">
                  <c:v>6</c:v>
                </c:pt>
                <c:pt idx="2">
                  <c:v>6</c:v>
                </c:pt>
                <c:pt idx="3">
                  <c:v>7</c:v>
                </c:pt>
                <c:pt idx="4">
                  <c:v>7</c:v>
                </c:pt>
                <c:pt idx="5">
                  <c:v>8</c:v>
                </c:pt>
                <c:pt idx="6">
                  <c:v>9</c:v>
                </c:pt>
              </c:numCache>
            </c:numRef>
          </c:val>
          <c:smooth val="0"/>
          <c:extLst>
            <c:ext xmlns:c16="http://schemas.microsoft.com/office/drawing/2014/chart" uri="{C3380CC4-5D6E-409C-BE32-E72D297353CC}">
              <c16:uniqueId val="{0000003B-4B29-4047-9F28-80BED54821C4}"/>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145226.65953109073</c:v>
                </c:pt>
                <c:pt idx="1">
                  <c:v>103420.375</c:v>
                </c:pt>
                <c:pt idx="2">
                  <c:v>135115.515625</c:v>
                </c:pt>
                <c:pt idx="3">
                  <c:v>17500</c:v>
                </c:pt>
                <c:pt idx="4">
                  <c:v>138597.67441860464</c:v>
                </c:pt>
                <c:pt idx="5">
                  <c:v>35601.482758620688</c:v>
                </c:pt>
                <c:pt idx="6">
                  <c:v>40318.181818181816</c:v>
                </c:pt>
                <c:pt idx="7">
                  <c:v>199722.22222222222</c:v>
                </c:pt>
                <c:pt idx="8">
                  <c:v>41500</c:v>
                </c:pt>
                <c:pt idx="9">
                  <c:v>39419.642857142855</c:v>
                </c:pt>
                <c:pt idx="10">
                  <c:v>271764</c:v>
                </c:pt>
                <c:pt idx="11">
                  <c:v>12550</c:v>
                </c:pt>
                <c:pt idx="12">
                  <c:v>79836.513513513521</c:v>
                </c:pt>
                <c:pt idx="13">
                  <c:v>97456.786324786328</c:v>
                </c:pt>
                <c:pt idx="14">
                  <c:v>38078.099547511309</c:v>
                </c:pt>
                <c:pt idx="15">
                  <c:v>79271.538461538468</c:v>
                </c:pt>
                <c:pt idx="16">
                  <c:v>130531.48148148147</c:v>
                </c:pt>
                <c:pt idx="17">
                  <c:v>53800</c:v>
                </c:pt>
                <c:pt idx="18">
                  <c:v>144758.20000000001</c:v>
                </c:pt>
                <c:pt idx="19">
                  <c:v>45000</c:v>
                </c:pt>
                <c:pt idx="20">
                  <c:v>97721.316788321172</c:v>
                </c:pt>
                <c:pt idx="21">
                  <c:v>114308.11594202899</c:v>
                </c:pt>
                <c:pt idx="22">
                  <c:v>46876.044657097285</c:v>
                </c:pt>
                <c:pt idx="23">
                  <c:v>96293.287356321845</c:v>
                </c:pt>
                <c:pt idx="24">
                  <c:v>45500</c:v>
                </c:pt>
                <c:pt idx="25">
                  <c:v>47008.045589692767</c:v>
                </c:pt>
                <c:pt idx="26">
                  <c:v>358100</c:v>
                </c:pt>
                <c:pt idx="27">
                  <c:v>421853.84615384613</c:v>
                </c:pt>
                <c:pt idx="28">
                  <c:v>27000</c:v>
                </c:pt>
                <c:pt idx="29">
                  <c:v>199666.66666666666</c:v>
                </c:pt>
                <c:pt idx="30">
                  <c:v>53715.766423357665</c:v>
                </c:pt>
                <c:pt idx="31">
                  <c:v>58225</c:v>
                </c:pt>
                <c:pt idx="32">
                  <c:v>113128.53164556962</c:v>
                </c:pt>
                <c:pt idx="33">
                  <c:v>106152.12</c:v>
                </c:pt>
                <c:pt idx="34">
                  <c:v>83337.071049840932</c:v>
                </c:pt>
                <c:pt idx="35">
                  <c:v>70499.7167584579</c:v>
                </c:pt>
                <c:pt idx="36">
                  <c:v>51032.784090909088</c:v>
                </c:pt>
                <c:pt idx="37">
                  <c:v>54484.778761061949</c:v>
                </c:pt>
                <c:pt idx="38">
                  <c:v>60331.895652173916</c:v>
                </c:pt>
                <c:pt idx="39">
                  <c:v>57772.335766423355</c:v>
                </c:pt>
                <c:pt idx="40">
                  <c:v>42580.480885311874</c:v>
                </c:pt>
                <c:pt idx="41">
                  <c:v>103561.84988713318</c:v>
                </c:pt>
                <c:pt idx="42">
                  <c:v>74821.453389830509</c:v>
                </c:pt>
                <c:pt idx="43">
                  <c:v>160167.98592064364</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97332.5</c:v>
                </c:pt>
                <c:pt idx="2">
                  <c:v>52000</c:v>
                </c:pt>
                <c:pt idx="3">
                  <c:v>17500</c:v>
                </c:pt>
                <c:pt idx="4">
                  <c:v>167800</c:v>
                </c:pt>
                <c:pt idx="5">
                  <c:v>35000</c:v>
                </c:pt>
                <c:pt idx="6">
                  <c:v>40500</c:v>
                </c:pt>
                <c:pt idx="7">
                  <c:v>185000</c:v>
                </c:pt>
                <c:pt idx="8">
                  <c:v>41500</c:v>
                </c:pt>
                <c:pt idx="9">
                  <c:v>36650</c:v>
                </c:pt>
                <c:pt idx="10">
                  <c:v>220000</c:v>
                </c:pt>
                <c:pt idx="11">
                  <c:v>12550</c:v>
                </c:pt>
                <c:pt idx="12">
                  <c:v>54500</c:v>
                </c:pt>
                <c:pt idx="13">
                  <c:v>67000</c:v>
                </c:pt>
                <c:pt idx="14">
                  <c:v>35000</c:v>
                </c:pt>
                <c:pt idx="15">
                  <c:v>64000</c:v>
                </c:pt>
                <c:pt idx="16">
                  <c:v>125000</c:v>
                </c:pt>
                <c:pt idx="17">
                  <c:v>54200</c:v>
                </c:pt>
                <c:pt idx="18">
                  <c:v>147375</c:v>
                </c:pt>
                <c:pt idx="19">
                  <c:v>45000</c:v>
                </c:pt>
                <c:pt idx="20">
                  <c:v>74500</c:v>
                </c:pt>
                <c:pt idx="21">
                  <c:v>95000</c:v>
                </c:pt>
                <c:pt idx="22">
                  <c:v>43500</c:v>
                </c:pt>
                <c:pt idx="23">
                  <c:v>69900</c:v>
                </c:pt>
                <c:pt idx="24">
                  <c:v>42000</c:v>
                </c:pt>
                <c:pt idx="25">
                  <c:v>41500</c:v>
                </c:pt>
                <c:pt idx="26">
                  <c:v>360000</c:v>
                </c:pt>
                <c:pt idx="27">
                  <c:v>350000</c:v>
                </c:pt>
                <c:pt idx="28">
                  <c:v>27000</c:v>
                </c:pt>
                <c:pt idx="29">
                  <c:v>233800</c:v>
                </c:pt>
                <c:pt idx="30">
                  <c:v>38000</c:v>
                </c:pt>
                <c:pt idx="31">
                  <c:v>54750</c:v>
                </c:pt>
                <c:pt idx="32">
                  <c:v>89000</c:v>
                </c:pt>
                <c:pt idx="33">
                  <c:v>114000</c:v>
                </c:pt>
                <c:pt idx="34">
                  <c:v>68800</c:v>
                </c:pt>
                <c:pt idx="35">
                  <c:v>59000</c:v>
                </c:pt>
                <c:pt idx="36">
                  <c:v>46500</c:v>
                </c:pt>
                <c:pt idx="37">
                  <c:v>46500</c:v>
                </c:pt>
                <c:pt idx="38">
                  <c:v>57442.5</c:v>
                </c:pt>
                <c:pt idx="39">
                  <c:v>48000</c:v>
                </c:pt>
                <c:pt idx="40">
                  <c:v>34500</c:v>
                </c:pt>
                <c:pt idx="41">
                  <c:v>85000</c:v>
                </c:pt>
                <c:pt idx="42">
                  <c:v>64090</c:v>
                </c:pt>
                <c:pt idx="43">
                  <c:v>121890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19</xdr:col>
      <xdr:colOff>1000125</xdr:colOff>
      <xdr:row>37</xdr:row>
      <xdr:rowOff>142875</xdr:rowOff>
    </xdr:to>
    <mc:AlternateContent xmlns:mc="http://schemas.openxmlformats.org/markup-compatibility/2006">
      <mc:Choice xmlns:a14="http://schemas.microsoft.com/office/drawing/2010/main"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142875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9</xdr:col>
      <xdr:colOff>714375</xdr:colOff>
      <xdr:row>28</xdr:row>
      <xdr:rowOff>114300</xdr:rowOff>
    </xdr:to>
    <mc:AlternateContent xmlns:mc="http://schemas.openxmlformats.org/markup-compatibility/2006">
      <mc:Choice xmlns:a14="http://schemas.microsoft.com/office/drawing/2010/main"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3.733535300926" missingItemsLimit="1048576" createdVersion="8" refreshedVersion="8" minRefreshableVersion="3" recordCount="18533" xr:uid="{1246CD35-22CC-45EB-92C0-AD76B15BA2A2}">
  <cacheSource type="worksheet">
    <worksheetSource ref="A1:H1048576" sheet="csv"/>
  </cacheSource>
  <cacheFields count="8">
    <cacheField name="Date" numFmtId="0">
      <sharedItems containsNonDate="0" containsDate="1" containsString="0" containsBlank="1" minDate="2025-01-10T00:00:00" maxDate="2025-01-17T00:00:00" count="8">
        <d v="2025-01-10T00:00:00"/>
        <d v="2025-01-11T00:00:00"/>
        <d v="2025-01-12T00:00:00"/>
        <d v="2025-01-13T00:00:00"/>
        <d v="2025-01-14T00:00:00"/>
        <d v="2025-01-15T00:00:00"/>
        <d v="2025-01-16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33">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31"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I12" firstHeaderRow="0" firstDataRow="2" firstDataCol="1" rowPageCount="1" colPageCount="1"/>
  <pivotFields count="8">
    <pivotField axis="axisRow" showAll="0">
      <items count="9">
        <item x="0"/>
        <item x="1"/>
        <item h="1" x="7"/>
        <item x="2"/>
        <item x="3"/>
        <item x="4"/>
        <item x="5"/>
        <item x="6"/>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dataField="1"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8">
    <i>
      <x/>
    </i>
    <i>
      <x v="1"/>
    </i>
    <i>
      <x v="3"/>
    </i>
    <i>
      <x v="4"/>
    </i>
    <i>
      <x v="5"/>
    </i>
    <i>
      <x v="6"/>
    </i>
    <i>
      <x v="7"/>
    </i>
    <i t="grand">
      <x/>
    </i>
  </rowItems>
  <colFields count="2">
    <field x="3"/>
    <field x="-2"/>
  </colFields>
  <colItems count="8">
    <i>
      <x v="1"/>
      <x/>
    </i>
    <i r="1" i="1">
      <x v="1"/>
    </i>
    <i>
      <x v="2"/>
      <x/>
    </i>
    <i r="1" i="1">
      <x v="1"/>
    </i>
    <i>
      <x v="3"/>
      <x/>
    </i>
    <i r="1" i="1">
      <x v="1"/>
    </i>
    <i>
      <x v="4"/>
      <x/>
    </i>
    <i r="1" i="1">
      <x v="1"/>
    </i>
  </colItems>
  <pageFields count="1">
    <pageField fld="1" hier="-1"/>
  </pageFields>
  <dataFields count="2">
    <dataField name="Average Price" fld="7" subtotal="average" baseField="0" baseItem="0" numFmtId="164"/>
    <dataField name="Count" fld="3" subtotal="count" baseField="0" baseItem="0" numFmtId="1"/>
  </dataFields>
  <formats count="3">
    <format dxfId="0">
      <pivotArea outline="0" collapsedLevelsAreSubtotals="1" fieldPosition="0"/>
    </format>
    <format dxfId="1">
      <pivotArea dataOnly="0" labelOnly="1" outline="0" axis="axisValues" fieldPosition="0"/>
    </format>
    <format dxfId="2">
      <pivotArea outline="0" fieldPosition="0">
        <references count="1">
          <reference field="4294967294" count="1">
            <x v="1"/>
          </reference>
        </references>
      </pivotArea>
    </format>
  </formats>
  <chartFormats count="37">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1"/>
          </reference>
          <reference field="3" count="1" selected="0">
            <x v="3"/>
          </reference>
        </references>
      </pivotArea>
    </chartFormat>
    <chartFormat chart="0" format="10" series="1">
      <pivotArea type="data" outline="0" fieldPosition="0">
        <references count="2">
          <reference field="4294967294" count="1" selected="0">
            <x v="1"/>
          </reference>
          <reference field="3" count="1" selected="0">
            <x v="4"/>
          </reference>
        </references>
      </pivotArea>
    </chartFormat>
    <chartFormat chart="0" format="11" series="1">
      <pivotArea type="data" outline="0" fieldPosition="0">
        <references count="2">
          <reference field="4294967294" count="1" selected="0">
            <x v="1"/>
          </reference>
          <reference field="3" count="1" selected="0">
            <x v="1"/>
          </reference>
        </references>
      </pivotArea>
    </chartFormat>
    <chartFormat chart="0" format="12" series="1">
      <pivotArea type="data" outline="0" fieldPosition="0">
        <references count="2">
          <reference field="4294967294" count="1" selected="0">
            <x v="1"/>
          </reference>
          <reference field="3" count="1" selected="0">
            <x v="2"/>
          </reference>
        </references>
      </pivotArea>
    </chartFormat>
    <chartFormat chart="0" format="13" series="1">
      <pivotArea type="data" outline="0" fieldPosition="0">
        <references count="2">
          <reference field="4294967294" count="1" selected="0">
            <x v="1"/>
          </reference>
          <reference field="3" count="1" selected="0">
            <x v="5"/>
          </reference>
        </references>
      </pivotArea>
    </chartFormat>
    <chartFormat chart="0" format="14" series="1">
      <pivotArea type="data" outline="0" fieldPosition="0">
        <references count="2">
          <reference field="4294967294" count="1" selected="0">
            <x v="1"/>
          </reference>
          <reference field="3" count="1" selected="0">
            <x v="6"/>
          </reference>
        </references>
      </pivotArea>
    </chartFormat>
    <chartFormat chart="0" format="15" series="1">
      <pivotArea type="data" outline="0" fieldPosition="0">
        <references count="2">
          <reference field="4294967294" count="1" selected="0">
            <x v="1"/>
          </reference>
          <reference field="3"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1"/>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3" series="1">
      <pivotArea type="data" outline="0" fieldPosition="0">
        <references count="2">
          <reference field="4294967294" count="1" selected="0">
            <x v="1"/>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5" series="1">
      <pivotArea type="data" outline="0" fieldPosition="0">
        <references count="2">
          <reference field="4294967294" count="1" selected="0">
            <x v="1"/>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7" series="1">
      <pivotArea type="data" outline="0" fieldPosition="0">
        <references count="2">
          <reference field="4294967294" count="1" selected="0">
            <x v="1"/>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9" series="1">
      <pivotArea type="data" outline="0" fieldPosition="0">
        <references count="2">
          <reference field="4294967294" count="1" selected="0">
            <x v="1"/>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1" series="1">
      <pivotArea type="data" outline="0" fieldPosition="0">
        <references count="2">
          <reference field="4294967294" count="1" selected="0">
            <x v="1"/>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3" series="1">
      <pivotArea type="data" outline="0" fieldPosition="0">
        <references count="2">
          <reference field="4294967294" count="1" selected="0">
            <x v="1"/>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18533" tableType="queryTable" totalsRowShown="0">
  <sortState xmlns:xlrd2="http://schemas.microsoft.com/office/spreadsheetml/2017/richdata2" ref="A2:H18533">
    <sortCondition ref="A1:A18533"/>
  </sortState>
  <tableColumns count="8">
    <tableColumn id="1" xr3:uid="{4EB5CC35-E8F7-4272-9CBE-B339EEA878AA}" uniqueName="1" name="Date" queryTableFieldId="1" dataDxfId="9"/>
    <tableColumn id="2" xr3:uid="{6086F859-902E-4FAA-8610-49D13C2FEF76}" uniqueName="2" name="District" queryTableFieldId="2" dataDxfId="8"/>
    <tableColumn id="3" xr3:uid="{9396EEF7-BB04-4268-A680-5F4973DB7768}" uniqueName="3" name="Street" queryTableFieldId="3" dataDxfId="7"/>
    <tableColumn id="4" xr3:uid="{B2772B4E-635B-478A-A8B7-ED293D30CE4C}" uniqueName="4" name="Rooms" queryTableFieldId="4" dataDxfId="6"/>
    <tableColumn id="5" xr3:uid="{5D03E299-C34A-4380-95EC-06A34099CBE7}" uniqueName="5" name="m2" queryTableFieldId="5"/>
    <tableColumn id="6" xr3:uid="{F101D98B-93C6-4D77-A80B-C16850D9205A}" uniqueName="6" name="Floor" queryTableFieldId="6" dataDxfId="5"/>
    <tableColumn id="7" xr3:uid="{72082045-4A28-4DB1-A8B9-3A3333718E89}" uniqueName="7" name="Serie" queryTableFieldId="7" dataDxfId="4"/>
    <tableColumn id="8" xr3:uid="{16FE9971-5755-4EF7-936A-4E1E497B870C}" uniqueName="8" name="Price" queryTableFieldId="8"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I1867"/>
  <sheetViews>
    <sheetView tabSelected="1" workbookViewId="0">
      <selection activeCell="F7" sqref="F7"/>
    </sheetView>
  </sheetViews>
  <sheetFormatPr defaultRowHeight="15" x14ac:dyDescent="0.25"/>
  <cols>
    <col min="1" max="1" width="11.28515625" bestFit="1" customWidth="1"/>
    <col min="2" max="2" width="13.28515625" style="1" bestFit="1" customWidth="1"/>
    <col min="3" max="3" width="6.28515625" bestFit="1" customWidth="1"/>
    <col min="4" max="4" width="13.28515625" bestFit="1" customWidth="1"/>
    <col min="5" max="5" width="6.28515625" bestFit="1" customWidth="1"/>
    <col min="6" max="6" width="13.28515625" bestFit="1" customWidth="1"/>
    <col min="7" max="7" width="6.28515625" bestFit="1" customWidth="1"/>
    <col min="8" max="8" width="13.28515625" bestFit="1" customWidth="1"/>
    <col min="9" max="9" width="6.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7" width="2"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9" x14ac:dyDescent="0.25">
      <c r="A1" s="3" t="s">
        <v>1</v>
      </c>
      <c r="B1" t="s">
        <v>71</v>
      </c>
    </row>
    <row r="2" spans="1:9" x14ac:dyDescent="0.25">
      <c r="B2"/>
    </row>
    <row r="3" spans="1:9" x14ac:dyDescent="0.25">
      <c r="B3" t="s">
        <v>14</v>
      </c>
      <c r="D3" t="s">
        <v>18</v>
      </c>
      <c r="F3" t="s">
        <v>10</v>
      </c>
      <c r="H3" t="s">
        <v>31</v>
      </c>
    </row>
    <row r="4" spans="1:9" x14ac:dyDescent="0.25">
      <c r="B4" t="s">
        <v>2334</v>
      </c>
      <c r="C4" t="s">
        <v>2333</v>
      </c>
      <c r="D4" t="s">
        <v>2334</v>
      </c>
      <c r="E4" t="s">
        <v>2333</v>
      </c>
      <c r="F4" t="s">
        <v>2334</v>
      </c>
      <c r="G4" t="s">
        <v>2333</v>
      </c>
      <c r="H4" t="s">
        <v>2334</v>
      </c>
      <c r="I4" t="s">
        <v>2333</v>
      </c>
    </row>
    <row r="5" spans="1:9" x14ac:dyDescent="0.25">
      <c r="A5" s="5">
        <v>45667</v>
      </c>
      <c r="B5" s="1">
        <v>30119.722222222223</v>
      </c>
      <c r="C5" s="9">
        <v>36</v>
      </c>
      <c r="D5" s="1">
        <v>44166.313432835821</v>
      </c>
      <c r="E5" s="9">
        <v>67</v>
      </c>
      <c r="F5" s="1">
        <v>63079.971428571429</v>
      </c>
      <c r="G5" s="9">
        <v>35</v>
      </c>
      <c r="H5" s="1">
        <v>58366.333333333336</v>
      </c>
      <c r="I5" s="9">
        <v>6</v>
      </c>
    </row>
    <row r="6" spans="1:9" x14ac:dyDescent="0.25">
      <c r="A6" s="5">
        <v>45668</v>
      </c>
      <c r="B6" s="1">
        <v>30294.571428571428</v>
      </c>
      <c r="C6" s="9">
        <v>35</v>
      </c>
      <c r="D6" s="1">
        <v>44163.897058823532</v>
      </c>
      <c r="E6" s="9">
        <v>68</v>
      </c>
      <c r="F6" s="1">
        <v>64027.242424242424</v>
      </c>
      <c r="G6" s="9">
        <v>33</v>
      </c>
      <c r="H6" s="1">
        <v>89350</v>
      </c>
      <c r="I6" s="9">
        <v>6</v>
      </c>
    </row>
    <row r="7" spans="1:9" x14ac:dyDescent="0.25">
      <c r="A7" s="5">
        <v>45669</v>
      </c>
      <c r="B7" s="1">
        <v>30100.294117647059</v>
      </c>
      <c r="C7" s="9">
        <v>34</v>
      </c>
      <c r="D7" s="1">
        <v>43865.833333333336</v>
      </c>
      <c r="E7" s="9">
        <v>66</v>
      </c>
      <c r="F7" s="1">
        <v>64139.971428571429</v>
      </c>
      <c r="G7" s="9">
        <v>35</v>
      </c>
      <c r="H7" s="1">
        <v>89350</v>
      </c>
      <c r="I7" s="9">
        <v>6</v>
      </c>
    </row>
    <row r="8" spans="1:9" x14ac:dyDescent="0.25">
      <c r="A8" s="5">
        <v>45670</v>
      </c>
      <c r="B8" s="1">
        <v>30512.058823529413</v>
      </c>
      <c r="C8" s="9">
        <v>34</v>
      </c>
      <c r="D8" s="1">
        <v>44136.492537313432</v>
      </c>
      <c r="E8" s="9">
        <v>67</v>
      </c>
      <c r="F8" s="1">
        <v>63708.333333333336</v>
      </c>
      <c r="G8" s="9">
        <v>36</v>
      </c>
      <c r="H8" s="1">
        <v>82871.428571428565</v>
      </c>
      <c r="I8" s="9">
        <v>7</v>
      </c>
    </row>
    <row r="9" spans="1:9" x14ac:dyDescent="0.25">
      <c r="A9" s="5">
        <v>45671</v>
      </c>
      <c r="B9" s="1">
        <v>30301.666666666668</v>
      </c>
      <c r="C9" s="9">
        <v>36</v>
      </c>
      <c r="D9" s="1">
        <v>44610.373134328358</v>
      </c>
      <c r="E9" s="9">
        <v>67</v>
      </c>
      <c r="F9" s="1">
        <v>58575.714285714283</v>
      </c>
      <c r="G9" s="9">
        <v>35</v>
      </c>
      <c r="H9" s="1">
        <v>82871.428571428565</v>
      </c>
      <c r="I9" s="9">
        <v>7</v>
      </c>
    </row>
    <row r="10" spans="1:9" x14ac:dyDescent="0.25">
      <c r="A10" s="5">
        <v>45672</v>
      </c>
      <c r="B10" s="1">
        <v>30860</v>
      </c>
      <c r="C10" s="9">
        <v>33</v>
      </c>
      <c r="D10" s="1">
        <v>44582.5</v>
      </c>
      <c r="E10" s="9">
        <v>66</v>
      </c>
      <c r="F10" s="1">
        <v>60135.526315789473</v>
      </c>
      <c r="G10" s="9">
        <v>38</v>
      </c>
      <c r="H10" s="1">
        <v>79637.5</v>
      </c>
      <c r="I10" s="9">
        <v>8</v>
      </c>
    </row>
    <row r="11" spans="1:9" x14ac:dyDescent="0.25">
      <c r="A11" s="5">
        <v>45673</v>
      </c>
      <c r="B11" s="1">
        <v>30905.454545454544</v>
      </c>
      <c r="C11" s="9">
        <v>33</v>
      </c>
      <c r="D11" s="1">
        <v>43677.537313432833</v>
      </c>
      <c r="E11" s="9">
        <v>67</v>
      </c>
      <c r="F11" s="1">
        <v>59847.435897435898</v>
      </c>
      <c r="G11" s="9">
        <v>39</v>
      </c>
      <c r="H11" s="1">
        <v>75122.222222222219</v>
      </c>
      <c r="I11" s="9">
        <v>9</v>
      </c>
    </row>
    <row r="12" spans="1:9" x14ac:dyDescent="0.25">
      <c r="A12" s="4" t="s">
        <v>1990</v>
      </c>
      <c r="B12" s="1">
        <v>30433.858921161827</v>
      </c>
      <c r="C12" s="9">
        <v>241</v>
      </c>
      <c r="D12" s="1">
        <v>44171.608974358976</v>
      </c>
      <c r="E12" s="9">
        <v>468</v>
      </c>
      <c r="F12" s="1">
        <v>61866.322709163345</v>
      </c>
      <c r="G12" s="9">
        <v>251</v>
      </c>
      <c r="H12" s="1">
        <v>79506.081632653062</v>
      </c>
      <c r="I12" s="9">
        <v>49</v>
      </c>
    </row>
    <row r="13" spans="1:9" x14ac:dyDescent="0.25">
      <c r="B13"/>
    </row>
    <row r="14" spans="1:9" x14ac:dyDescent="0.25">
      <c r="B14"/>
    </row>
    <row r="15" spans="1:9" x14ac:dyDescent="0.25">
      <c r="B15"/>
    </row>
    <row r="16" spans="1:9"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108945.41177422836</v>
      </c>
      <c r="C2" s="1">
        <f>MEDIAN('csv'!H:H)</f>
        <v>72500</v>
      </c>
      <c r="D2" t="str">
        <v>Агенскалнс</v>
      </c>
      <c r="E2" s="1">
        <f>AVERAGEIF('csv'!B:B,D2,'csv'!H:H)</f>
        <v>145226.65953109073</v>
      </c>
      <c r="F2" s="1" cm="1">
        <f t="array" ref="F2">MEDIAN(_xlfn._xlws.FILTER('csv'!H:H,'csv'!B:B=D2))</f>
        <v>118300</v>
      </c>
    </row>
    <row r="3" spans="1:6" x14ac:dyDescent="0.25">
      <c r="D3" t="str">
        <v>Аплокциемс</v>
      </c>
      <c r="E3" s="1">
        <f>AVERAGEIF('csv'!B:B,D3,'csv'!H:H)</f>
        <v>103420.375</v>
      </c>
      <c r="F3" s="1" cm="1">
        <f t="array" ref="F3">MEDIAN(_xlfn._xlws.FILTER('csv'!H:H,'csv'!B:B=D3))</f>
        <v>97332.5</v>
      </c>
    </row>
    <row r="4" spans="1:6" x14ac:dyDescent="0.25">
      <c r="D4" t="str">
        <v>Берги</v>
      </c>
      <c r="E4" s="1">
        <f>AVERAGEIF('csv'!B:B,D4,'csv'!H:H)</f>
        <v>135115.515625</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138597.67441860464</v>
      </c>
      <c r="F6" s="1" cm="1">
        <f t="array" ref="F6">MEDIAN(_xlfn._xlws.FILTER('csv'!H:H,'csv'!B:B=D6))</f>
        <v>167800</v>
      </c>
    </row>
    <row r="7" spans="1:6" x14ac:dyDescent="0.25">
      <c r="D7" t="str">
        <v>Болдерая</v>
      </c>
      <c r="E7" s="1">
        <f>AVERAGEIF('csv'!B:B,D7,'csv'!H:H)</f>
        <v>35601.482758620688</v>
      </c>
      <c r="F7" s="1" cm="1">
        <f t="array" ref="F7">MEDIAN(_xlfn._xlws.FILTER('csv'!H:H,'csv'!B:B=D7))</f>
        <v>35000</v>
      </c>
    </row>
    <row r="8" spans="1:6" x14ac:dyDescent="0.25">
      <c r="D8" t="str">
        <v>Брекши</v>
      </c>
      <c r="E8" s="1">
        <f>AVERAGEIF('csv'!B:B,D8,'csv'!H:H)</f>
        <v>40318.181818181816</v>
      </c>
      <c r="F8" s="1" cm="1">
        <f t="array" ref="F8">MEDIAN(_xlfn._xlws.FILTER('csv'!H:H,'csv'!B:B=D8))</f>
        <v>40500</v>
      </c>
    </row>
    <row r="9" spans="1:6" x14ac:dyDescent="0.25">
      <c r="D9" t="str">
        <v>Вецаки</v>
      </c>
      <c r="E9" s="1">
        <f>AVERAGEIF('csv'!B:B,D9,'csv'!H:H)</f>
        <v>199722.22222222222</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39419.642857142855</v>
      </c>
      <c r="F11" s="1" cm="1">
        <f t="array" ref="F11">MEDIAN(_xlfn._xlws.FILTER('csv'!H:H,'csv'!B:B=D11))</f>
        <v>36650</v>
      </c>
    </row>
    <row r="12" spans="1:6" x14ac:dyDescent="0.25">
      <c r="D12" t="str">
        <v>Вецрига</v>
      </c>
      <c r="E12" s="1">
        <f>AVERAGEIF('csv'!B:B,D12,'csv'!H:H)</f>
        <v>271764</v>
      </c>
      <c r="F12" s="1" cm="1">
        <f t="array" ref="F12">MEDIAN(_xlfn._xlws.FILTER('csv'!H:H,'csv'!B:B=D12))</f>
        <v>220000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79836.513513513521</v>
      </c>
      <c r="F14" s="1" cm="1">
        <f t="array" ref="F14">MEDIAN(_xlfn._xlws.FILTER('csv'!H:H,'csv'!B:B=D14))</f>
        <v>54500</v>
      </c>
    </row>
    <row r="15" spans="1:6" x14ac:dyDescent="0.25">
      <c r="D15" t="str">
        <v>Дарзциемс</v>
      </c>
      <c r="E15" s="1">
        <f>AVERAGEIF('csv'!B:B,D15,'csv'!H:H)</f>
        <v>97456.786324786328</v>
      </c>
      <c r="F15" s="1" cm="1">
        <f t="array" ref="F15">MEDIAN(_xlfn._xlws.FILTER('csv'!H:H,'csv'!B:B=D15))</f>
        <v>67000</v>
      </c>
    </row>
    <row r="16" spans="1:6" x14ac:dyDescent="0.25">
      <c r="D16" t="str">
        <v>Даугавгрива</v>
      </c>
      <c r="E16" s="1">
        <f>AVERAGEIF('csv'!B:B,D16,'csv'!H:H)</f>
        <v>38078.099547511309</v>
      </c>
      <c r="F16" s="1" cm="1">
        <f t="array" ref="F16">MEDIAN(_xlfn._xlws.FILTER('csv'!H:H,'csv'!B:B=D16))</f>
        <v>35000</v>
      </c>
    </row>
    <row r="17" spans="4:6" x14ac:dyDescent="0.25">
      <c r="D17" t="str">
        <v>Дзегужкалнс</v>
      </c>
      <c r="E17" s="1">
        <f>AVERAGEIF('csv'!B:B,D17,'csv'!H:H)</f>
        <v>79271.538461538468</v>
      </c>
      <c r="F17" s="1" cm="1">
        <f t="array" ref="F17">MEDIAN(_xlfn._xlws.FILTER('csv'!H:H,'csv'!B:B=D17))</f>
        <v>64000</v>
      </c>
    </row>
    <row r="18" spans="4:6" x14ac:dyDescent="0.25">
      <c r="D18" t="str">
        <v>Дрейлини</v>
      </c>
      <c r="E18" s="1">
        <f>AVERAGEIF('csv'!B:B,D18,'csv'!H:H)</f>
        <v>130531.48148148147</v>
      </c>
      <c r="F18" s="1" cm="1">
        <f t="array" ref="F18">MEDIAN(_xlfn._xlws.FILTER('csv'!H:H,'csv'!B:B=D18))</f>
        <v>125000</v>
      </c>
    </row>
    <row r="19" spans="4:6" x14ac:dyDescent="0.25">
      <c r="D19" t="str">
        <v>Другой</v>
      </c>
      <c r="E19" s="1">
        <f>AVERAGEIF('csv'!B:B,D19,'csv'!H:H)</f>
        <v>53800</v>
      </c>
      <c r="F19" s="1" cm="1">
        <f t="array" ref="F19">MEDIAN(_xlfn._xlws.FILTER('csv'!H:H,'csv'!B:B=D19))</f>
        <v>54200</v>
      </c>
    </row>
    <row r="20" spans="4:6" x14ac:dyDescent="0.25">
      <c r="D20" t="str">
        <v>Закюсала</v>
      </c>
      <c r="E20" s="1">
        <f>AVERAGEIF('csv'!B:B,D20,'csv'!H:H)</f>
        <v>144758.20000000001</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97721.316788321172</v>
      </c>
      <c r="F22" s="1" cm="1">
        <f t="array" ref="F22">MEDIAN(_xlfn._xlws.FILTER('csv'!H:H,'csv'!B:B=D22))</f>
        <v>74500</v>
      </c>
    </row>
    <row r="23" spans="4:6" x14ac:dyDescent="0.25">
      <c r="D23" t="str">
        <v>Золитуде</v>
      </c>
      <c r="E23" s="1">
        <f>AVERAGEIF('csv'!B:B,D23,'csv'!H:H)</f>
        <v>114308.11594202899</v>
      </c>
      <c r="F23" s="1" cm="1">
        <f t="array" ref="F23">MEDIAN(_xlfn._xlws.FILTER('csv'!H:H,'csv'!B:B=D23))</f>
        <v>95000</v>
      </c>
    </row>
    <row r="24" spans="4:6" x14ac:dyDescent="0.25">
      <c r="D24" t="str">
        <v>Ильгюциемс</v>
      </c>
      <c r="E24" s="1">
        <f>AVERAGEIF('csv'!B:B,D24,'csv'!H:H)</f>
        <v>46876.044657097285</v>
      </c>
      <c r="F24" s="1" cm="1">
        <f t="array" ref="F24">MEDIAN(_xlfn._xlws.FILTER('csv'!H:H,'csv'!B:B=D24))</f>
        <v>43500</v>
      </c>
    </row>
    <row r="25" spans="4:6" x14ac:dyDescent="0.25">
      <c r="D25" t="str">
        <v>Иманта</v>
      </c>
      <c r="E25" s="1">
        <f>AVERAGEIF('csv'!B:B,D25,'csv'!H:H)</f>
        <v>96293.287356321845</v>
      </c>
      <c r="F25" s="1" cm="1">
        <f t="array" ref="F25">MEDIAN(_xlfn._xlws.FILTER('csv'!H:H,'csv'!B:B=D25))</f>
        <v>69900</v>
      </c>
    </row>
    <row r="26" spans="4:6" x14ac:dyDescent="0.25">
      <c r="D26" t="str">
        <v>Катлакалнс</v>
      </c>
      <c r="E26" s="1">
        <f>AVERAGEIF('csv'!B:B,D26,'csv'!H:H)</f>
        <v>45500</v>
      </c>
      <c r="F26" s="1" cm="1">
        <f t="array" ref="F26">MEDIAN(_xlfn._xlws.FILTER('csv'!H:H,'csv'!B:B=D26))</f>
        <v>42000</v>
      </c>
    </row>
    <row r="27" spans="4:6" x14ac:dyDescent="0.25">
      <c r="D27" t="str">
        <v>Кенгарагс</v>
      </c>
      <c r="E27" s="1">
        <f>AVERAGEIF('csv'!B:B,D27,'csv'!H:H)</f>
        <v>47008.045589692767</v>
      </c>
      <c r="F27" s="1" cm="1">
        <f t="array" ref="F27">MEDIAN(_xlfn._xlws.FILTER('csv'!H:H,'csv'!B:B=D27))</f>
        <v>41500</v>
      </c>
    </row>
    <row r="28" spans="4:6" x14ac:dyDescent="0.25">
      <c r="D28" t="str">
        <v>Кипсала</v>
      </c>
      <c r="E28" s="1">
        <f>AVERAGEIF('csv'!B:B,D28,'csv'!H:H)</f>
        <v>358100</v>
      </c>
      <c r="F28" s="1" cm="1">
        <f t="array" ref="F28">MEDIAN(_xlfn._xlws.FILTER('csv'!H:H,'csv'!B:B=D28))</f>
        <v>360000</v>
      </c>
    </row>
    <row r="29" spans="4:6" x14ac:dyDescent="0.25">
      <c r="D29" t="str">
        <v>Кливерсала</v>
      </c>
      <c r="E29" s="1">
        <f>AVERAGEIF('csv'!B:B,D29,'csv'!H:H)</f>
        <v>421853.84615384613</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199666.66666666666</v>
      </c>
      <c r="F31" s="1" cm="1">
        <f t="array" ref="F31">MEDIAN(_xlfn._xlws.FILTER('csv'!H:H,'csv'!B:B=D31))</f>
        <v>233800</v>
      </c>
    </row>
    <row r="32" spans="4:6" x14ac:dyDescent="0.25">
      <c r="D32" t="str">
        <v>Мангали</v>
      </c>
      <c r="E32" s="1">
        <f>AVERAGEIF('csv'!B:B,D32,'csv'!H:H)</f>
        <v>53715.766423357665</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113128.53164556962</v>
      </c>
      <c r="F34" s="1" cm="1">
        <f t="array" ref="F34">MEDIAN(_xlfn._xlws.FILTER('csv'!H:H,'csv'!B:B=D34))</f>
        <v>89000</v>
      </c>
    </row>
    <row r="35" spans="4:6" x14ac:dyDescent="0.25">
      <c r="D35" t="str">
        <v>Межциемс</v>
      </c>
      <c r="E35" s="1">
        <f>AVERAGEIF('csv'!B:B,D35,'csv'!H:H)</f>
        <v>106152.12</v>
      </c>
      <c r="F35" s="1" cm="1">
        <f t="array" ref="F35">MEDIAN(_xlfn._xlws.FILTER('csv'!H:H,'csv'!B:B=D35))</f>
        <v>114000</v>
      </c>
    </row>
    <row r="36" spans="4:6" x14ac:dyDescent="0.25">
      <c r="D36" t="str">
        <v>Плявниеки</v>
      </c>
      <c r="E36" s="1">
        <f>AVERAGEIF('csv'!B:B,D36,'csv'!H:H)</f>
        <v>83337.071049840932</v>
      </c>
      <c r="F36" s="1" cm="1">
        <f t="array" ref="F36">MEDIAN(_xlfn._xlws.FILTER('csv'!H:H,'csv'!B:B=D36))</f>
        <v>68800</v>
      </c>
    </row>
    <row r="37" spans="4:6" x14ac:dyDescent="0.25">
      <c r="D37" t="str">
        <v>Пурвциемс</v>
      </c>
      <c r="E37" s="1">
        <f>AVERAGEIF('csv'!B:B,D37,'csv'!H:H)</f>
        <v>70499.7167584579</v>
      </c>
      <c r="F37" s="1" cm="1">
        <f t="array" ref="F37">MEDIAN(_xlfn._xlws.FILTER('csv'!H:H,'csv'!B:B=D37))</f>
        <v>59000</v>
      </c>
    </row>
    <row r="38" spans="4:6" x14ac:dyDescent="0.25">
      <c r="D38" t="str">
        <v>р-н</v>
      </c>
      <c r="E38" s="1">
        <f>AVERAGEIF('csv'!B:B,D38,'csv'!H:H)</f>
        <v>51032.784090909088</v>
      </c>
      <c r="F38" s="1" cm="1">
        <f t="array" ref="F38">MEDIAN(_xlfn._xlws.FILTER('csv'!H:H,'csv'!B:B=D38))</f>
        <v>46500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60331.895652173916</v>
      </c>
      <c r="F40" s="1" cm="1">
        <f t="array" ref="F40">MEDIAN(_xlfn._xlws.FILTER('csv'!H:H,'csv'!B:B=D40))</f>
        <v>57442.5</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42580.480885311874</v>
      </c>
      <c r="F42" s="1" cm="1">
        <f t="array" ref="F42">MEDIAN(_xlfn._xlws.FILTER('csv'!H:H,'csv'!B:B=D42))</f>
        <v>34500</v>
      </c>
    </row>
    <row r="43" spans="4:6" x14ac:dyDescent="0.25">
      <c r="D43" t="str">
        <v>Тейка</v>
      </c>
      <c r="E43" s="1">
        <f>AVERAGEIF('csv'!B:B,D43,'csv'!H:H)</f>
        <v>103561.84988713318</v>
      </c>
      <c r="F43" s="1" cm="1">
        <f t="array" ref="F43">MEDIAN(_xlfn._xlws.FILTER('csv'!H:H,'csv'!B:B=D43))</f>
        <v>85000</v>
      </c>
    </row>
    <row r="44" spans="4:6" x14ac:dyDescent="0.25">
      <c r="D44" t="str">
        <v>Торнякалнс</v>
      </c>
      <c r="E44" s="1">
        <f>AVERAGEIF('csv'!B:B,D44,'csv'!H:H)</f>
        <v>74821.453389830509</v>
      </c>
      <c r="F44" s="1" cm="1">
        <f t="array" ref="F44">MEDIAN(_xlfn._xlws.FILTER('csv'!H:H,'csv'!B:B=D44))</f>
        <v>64090</v>
      </c>
    </row>
    <row r="45" spans="4:6" x14ac:dyDescent="0.25">
      <c r="D45" t="str">
        <v>центр</v>
      </c>
      <c r="E45" s="1">
        <f>AVERAGEIF('csv'!B:B,D45,'csv'!H:H)</f>
        <v>160167.98592064364</v>
      </c>
      <c r="F45" s="1" cm="1">
        <f t="array" ref="F45">MEDIAN(_xlfn._xlws.FILTER('csv'!H:H,'csv'!B:B=D45))</f>
        <v>121890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18533"/>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2025-01-16T15:37:58Z</dcterms:modified>
</cp:coreProperties>
</file>