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e44827437f9505/HW1/"/>
    </mc:Choice>
  </mc:AlternateContent>
  <xr:revisionPtr revIDLastSave="0" documentId="8_{6FEAA426-4367-DE4E-BB2C-F225ED03EEC9}" xr6:coauthVersionLast="47" xr6:coauthVersionMax="47" xr10:uidLastSave="{00000000-0000-0000-0000-000000000000}"/>
  <bookViews>
    <workbookView xWindow="2060" yWindow="7700" windowWidth="29400" windowHeight="17160" xr2:uid="{00000000-000D-0000-FFFF-FFFF00000000}"/>
  </bookViews>
  <sheets>
    <sheet name="Crowdfunding" sheetId="1" r:id="rId1"/>
    <sheet name="Category" sheetId="4" r:id="rId2"/>
    <sheet name="Sub-category" sheetId="5" r:id="rId3"/>
    <sheet name="Parent Category" sheetId="17" r:id="rId4"/>
    <sheet name="New Crowdfunding" sheetId="6" r:id="rId5"/>
    <sheet name="Statistical" sheetId="10" r:id="rId6"/>
    <sheet name="Z-score" sheetId="18" r:id="rId7"/>
    <sheet name="Donations" sheetId="19" r:id="rId8"/>
    <sheet name="Duration" sheetId="22" r:id="rId9"/>
  </sheets>
  <definedNames>
    <definedName name="_xlnm._FilterDatabase" localSheetId="0" hidden="1">Crowdfunding!$A$1:$T$1001</definedName>
    <definedName name="_xlnm._FilterDatabase" localSheetId="8" hidden="1">Duration!$E$1:$F$1001</definedName>
    <definedName name="_xlnm._FilterDatabase" localSheetId="5" hidden="1">Statistical!$A$1:$E$1</definedName>
    <definedName name="_xlnm._FilterDatabase" localSheetId="6" hidden="1">'Z-score'!$E$1:$F$1</definedName>
    <definedName name="_xlchart.v1.0" hidden="1">Statistical!$E$2:$E$365</definedName>
    <definedName name="_xlchart.v1.1" hidden="1">Statistical!$B$2:$B$566</definedName>
    <definedName name="backers">Crowdfunding!$H:$H</definedName>
    <definedName name="Goal">Crowdfunding!$D:$D</definedName>
    <definedName name="New">Crowdfunding!$G:$G</definedName>
    <definedName name="outcome">Crowdfunding!$G:$G</definedName>
    <definedName name="Pledged">Crowdfunding!$E:$E</definedName>
  </definedNames>
  <calcPr calcId="191029"/>
  <pivotCaches>
    <pivotCache cacheId="30" r:id="rId10"/>
    <pivotCache cacheId="3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J32" i="22"/>
  <c r="K32" i="22"/>
  <c r="L32" i="22"/>
  <c r="I32" i="22"/>
  <c r="M26" i="22"/>
  <c r="M22" i="22"/>
  <c r="M19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E445" i="22"/>
  <c r="E446" i="22"/>
  <c r="E447" i="22"/>
  <c r="E448" i="22"/>
  <c r="E449" i="22"/>
  <c r="E450" i="22"/>
  <c r="E451" i="22"/>
  <c r="E452" i="22"/>
  <c r="E453" i="22"/>
  <c r="E454" i="22"/>
  <c r="E455" i="22"/>
  <c r="E456" i="22"/>
  <c r="E457" i="22"/>
  <c r="E458" i="22"/>
  <c r="E459" i="22"/>
  <c r="E460" i="22"/>
  <c r="E461" i="22"/>
  <c r="E462" i="22"/>
  <c r="E463" i="22"/>
  <c r="E464" i="22"/>
  <c r="E465" i="22"/>
  <c r="E466" i="22"/>
  <c r="E467" i="22"/>
  <c r="E468" i="22"/>
  <c r="E469" i="22"/>
  <c r="E470" i="22"/>
  <c r="E471" i="22"/>
  <c r="E472" i="22"/>
  <c r="E473" i="22"/>
  <c r="E474" i="22"/>
  <c r="E475" i="22"/>
  <c r="E476" i="22"/>
  <c r="E477" i="22"/>
  <c r="E478" i="22"/>
  <c r="E479" i="22"/>
  <c r="E480" i="22"/>
  <c r="E481" i="22"/>
  <c r="E482" i="22"/>
  <c r="E483" i="22"/>
  <c r="E484" i="22"/>
  <c r="E485" i="22"/>
  <c r="E486" i="22"/>
  <c r="E487" i="22"/>
  <c r="E488" i="22"/>
  <c r="E489" i="22"/>
  <c r="E490" i="22"/>
  <c r="E491" i="22"/>
  <c r="E492" i="22"/>
  <c r="E493" i="22"/>
  <c r="E494" i="22"/>
  <c r="E495" i="22"/>
  <c r="E496" i="22"/>
  <c r="E497" i="22"/>
  <c r="E498" i="22"/>
  <c r="E499" i="22"/>
  <c r="E500" i="22"/>
  <c r="E501" i="22"/>
  <c r="E502" i="22"/>
  <c r="E503" i="22"/>
  <c r="E504" i="22"/>
  <c r="E505" i="22"/>
  <c r="E506" i="22"/>
  <c r="E507" i="22"/>
  <c r="E508" i="22"/>
  <c r="E509" i="22"/>
  <c r="E510" i="22"/>
  <c r="E511" i="22"/>
  <c r="E512" i="22"/>
  <c r="E513" i="22"/>
  <c r="E514" i="22"/>
  <c r="E515" i="22"/>
  <c r="E516" i="22"/>
  <c r="E517" i="22"/>
  <c r="E518" i="22"/>
  <c r="E519" i="22"/>
  <c r="E520" i="22"/>
  <c r="E521" i="22"/>
  <c r="E522" i="22"/>
  <c r="E523" i="22"/>
  <c r="E524" i="22"/>
  <c r="E525" i="22"/>
  <c r="E526" i="22"/>
  <c r="E527" i="22"/>
  <c r="E528" i="22"/>
  <c r="E529" i="22"/>
  <c r="E530" i="22"/>
  <c r="E531" i="22"/>
  <c r="E532" i="22"/>
  <c r="E533" i="22"/>
  <c r="E534" i="22"/>
  <c r="E535" i="22"/>
  <c r="E536" i="22"/>
  <c r="E537" i="22"/>
  <c r="E538" i="22"/>
  <c r="E539" i="22"/>
  <c r="E540" i="22"/>
  <c r="E541" i="22"/>
  <c r="E54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62" i="22"/>
  <c r="E563" i="22"/>
  <c r="E564" i="22"/>
  <c r="E565" i="22"/>
  <c r="E566" i="22"/>
  <c r="E567" i="22"/>
  <c r="E568" i="22"/>
  <c r="E569" i="22"/>
  <c r="E570" i="22"/>
  <c r="E571" i="22"/>
  <c r="E572" i="22"/>
  <c r="E573" i="22"/>
  <c r="E574" i="22"/>
  <c r="E575" i="22"/>
  <c r="E576" i="22"/>
  <c r="E577" i="22"/>
  <c r="E578" i="22"/>
  <c r="E579" i="22"/>
  <c r="E580" i="22"/>
  <c r="E581" i="22"/>
  <c r="E582" i="22"/>
  <c r="E583" i="22"/>
  <c r="E584" i="22"/>
  <c r="E585" i="22"/>
  <c r="E586" i="22"/>
  <c r="E587" i="22"/>
  <c r="E588" i="22"/>
  <c r="E589" i="22"/>
  <c r="E590" i="22"/>
  <c r="E591" i="22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E636" i="22"/>
  <c r="E637" i="22"/>
  <c r="E638" i="22"/>
  <c r="E639" i="22"/>
  <c r="E640" i="22"/>
  <c r="E641" i="22"/>
  <c r="E642" i="22"/>
  <c r="E643" i="22"/>
  <c r="E644" i="22"/>
  <c r="E645" i="22"/>
  <c r="E646" i="22"/>
  <c r="E647" i="22"/>
  <c r="E648" i="22"/>
  <c r="E649" i="22"/>
  <c r="E650" i="22"/>
  <c r="E651" i="22"/>
  <c r="E652" i="22"/>
  <c r="E653" i="22"/>
  <c r="E654" i="22"/>
  <c r="E655" i="22"/>
  <c r="E656" i="22"/>
  <c r="E657" i="22"/>
  <c r="E658" i="22"/>
  <c r="E659" i="22"/>
  <c r="E660" i="22"/>
  <c r="E661" i="22"/>
  <c r="E662" i="22"/>
  <c r="E663" i="22"/>
  <c r="E664" i="22"/>
  <c r="E665" i="22"/>
  <c r="E666" i="22"/>
  <c r="E667" i="22"/>
  <c r="E668" i="22"/>
  <c r="E669" i="22"/>
  <c r="E670" i="22"/>
  <c r="E671" i="22"/>
  <c r="E672" i="22"/>
  <c r="E673" i="22"/>
  <c r="E674" i="22"/>
  <c r="E675" i="22"/>
  <c r="E676" i="22"/>
  <c r="E677" i="22"/>
  <c r="E678" i="22"/>
  <c r="E679" i="22"/>
  <c r="E680" i="22"/>
  <c r="E681" i="22"/>
  <c r="E682" i="22"/>
  <c r="E683" i="22"/>
  <c r="E684" i="22"/>
  <c r="E685" i="22"/>
  <c r="E686" i="22"/>
  <c r="E687" i="22"/>
  <c r="E688" i="22"/>
  <c r="E689" i="22"/>
  <c r="E690" i="22"/>
  <c r="E691" i="22"/>
  <c r="E692" i="22"/>
  <c r="E693" i="22"/>
  <c r="E694" i="22"/>
  <c r="E695" i="22"/>
  <c r="E696" i="22"/>
  <c r="E697" i="22"/>
  <c r="E698" i="22"/>
  <c r="E699" i="22"/>
  <c r="E700" i="22"/>
  <c r="E701" i="22"/>
  <c r="E702" i="22"/>
  <c r="E703" i="22"/>
  <c r="E704" i="22"/>
  <c r="E705" i="22"/>
  <c r="E706" i="22"/>
  <c r="E707" i="22"/>
  <c r="E708" i="22"/>
  <c r="E709" i="22"/>
  <c r="E710" i="22"/>
  <c r="E711" i="22"/>
  <c r="E712" i="22"/>
  <c r="E713" i="22"/>
  <c r="E714" i="22"/>
  <c r="E715" i="22"/>
  <c r="E716" i="22"/>
  <c r="E717" i="22"/>
  <c r="E718" i="22"/>
  <c r="E719" i="22"/>
  <c r="E720" i="22"/>
  <c r="E721" i="22"/>
  <c r="E722" i="22"/>
  <c r="E723" i="22"/>
  <c r="E724" i="22"/>
  <c r="E725" i="22"/>
  <c r="E726" i="22"/>
  <c r="E727" i="22"/>
  <c r="E728" i="22"/>
  <c r="E729" i="22"/>
  <c r="E730" i="22"/>
  <c r="E731" i="22"/>
  <c r="E732" i="22"/>
  <c r="E733" i="22"/>
  <c r="E734" i="22"/>
  <c r="E735" i="22"/>
  <c r="E736" i="22"/>
  <c r="E737" i="22"/>
  <c r="E738" i="22"/>
  <c r="E739" i="22"/>
  <c r="E740" i="22"/>
  <c r="E741" i="22"/>
  <c r="E742" i="22"/>
  <c r="E743" i="22"/>
  <c r="E744" i="22"/>
  <c r="E745" i="22"/>
  <c r="E746" i="22"/>
  <c r="E747" i="22"/>
  <c r="E748" i="22"/>
  <c r="E749" i="22"/>
  <c r="E750" i="22"/>
  <c r="E751" i="22"/>
  <c r="E752" i="22"/>
  <c r="E753" i="22"/>
  <c r="E754" i="22"/>
  <c r="E755" i="22"/>
  <c r="E756" i="22"/>
  <c r="E757" i="22"/>
  <c r="E758" i="22"/>
  <c r="E759" i="22"/>
  <c r="E760" i="22"/>
  <c r="E761" i="22"/>
  <c r="E762" i="22"/>
  <c r="E763" i="22"/>
  <c r="E764" i="22"/>
  <c r="E765" i="22"/>
  <c r="E766" i="22"/>
  <c r="E767" i="22"/>
  <c r="E768" i="22"/>
  <c r="E769" i="22"/>
  <c r="E770" i="22"/>
  <c r="E771" i="22"/>
  <c r="E772" i="22"/>
  <c r="E773" i="22"/>
  <c r="E774" i="22"/>
  <c r="E775" i="22"/>
  <c r="E776" i="22"/>
  <c r="E777" i="22"/>
  <c r="E778" i="22"/>
  <c r="E779" i="22"/>
  <c r="E780" i="22"/>
  <c r="E781" i="22"/>
  <c r="E782" i="22"/>
  <c r="E783" i="22"/>
  <c r="E784" i="22"/>
  <c r="E785" i="22"/>
  <c r="E786" i="22"/>
  <c r="E787" i="22"/>
  <c r="E788" i="22"/>
  <c r="E789" i="22"/>
  <c r="E790" i="22"/>
  <c r="E791" i="22"/>
  <c r="E792" i="22"/>
  <c r="E793" i="22"/>
  <c r="E794" i="22"/>
  <c r="E795" i="22"/>
  <c r="E796" i="22"/>
  <c r="E797" i="22"/>
  <c r="E798" i="22"/>
  <c r="E799" i="22"/>
  <c r="E800" i="22"/>
  <c r="E801" i="22"/>
  <c r="E802" i="22"/>
  <c r="E803" i="22"/>
  <c r="E804" i="22"/>
  <c r="E805" i="22"/>
  <c r="E806" i="22"/>
  <c r="E807" i="22"/>
  <c r="E808" i="22"/>
  <c r="E809" i="22"/>
  <c r="E810" i="22"/>
  <c r="E811" i="22"/>
  <c r="E812" i="22"/>
  <c r="E813" i="22"/>
  <c r="E814" i="22"/>
  <c r="E815" i="22"/>
  <c r="E816" i="22"/>
  <c r="E817" i="22"/>
  <c r="E818" i="22"/>
  <c r="E819" i="22"/>
  <c r="E820" i="22"/>
  <c r="E821" i="22"/>
  <c r="E822" i="22"/>
  <c r="E823" i="22"/>
  <c r="E824" i="22"/>
  <c r="E825" i="22"/>
  <c r="E826" i="22"/>
  <c r="E827" i="22"/>
  <c r="E828" i="22"/>
  <c r="E829" i="22"/>
  <c r="E830" i="22"/>
  <c r="E831" i="22"/>
  <c r="E832" i="22"/>
  <c r="E833" i="22"/>
  <c r="E834" i="22"/>
  <c r="E835" i="22"/>
  <c r="E836" i="22"/>
  <c r="E837" i="22"/>
  <c r="E838" i="22"/>
  <c r="E839" i="22"/>
  <c r="E840" i="22"/>
  <c r="E841" i="22"/>
  <c r="E842" i="22"/>
  <c r="E843" i="22"/>
  <c r="E844" i="22"/>
  <c r="E845" i="22"/>
  <c r="E846" i="22"/>
  <c r="E847" i="22"/>
  <c r="E848" i="22"/>
  <c r="E849" i="22"/>
  <c r="E850" i="22"/>
  <c r="E851" i="22"/>
  <c r="E852" i="22"/>
  <c r="E853" i="22"/>
  <c r="E854" i="22"/>
  <c r="E855" i="22"/>
  <c r="E856" i="22"/>
  <c r="E857" i="22"/>
  <c r="E858" i="22"/>
  <c r="E859" i="22"/>
  <c r="E860" i="22"/>
  <c r="E861" i="22"/>
  <c r="E862" i="22"/>
  <c r="E863" i="22"/>
  <c r="E864" i="22"/>
  <c r="E865" i="22"/>
  <c r="E866" i="22"/>
  <c r="E867" i="22"/>
  <c r="E868" i="22"/>
  <c r="E869" i="22"/>
  <c r="E870" i="22"/>
  <c r="E871" i="22"/>
  <c r="E872" i="22"/>
  <c r="E873" i="22"/>
  <c r="E874" i="22"/>
  <c r="E875" i="22"/>
  <c r="E876" i="22"/>
  <c r="E877" i="22"/>
  <c r="E878" i="22"/>
  <c r="E879" i="22"/>
  <c r="E880" i="22"/>
  <c r="E881" i="22"/>
  <c r="E882" i="22"/>
  <c r="E883" i="22"/>
  <c r="E884" i="22"/>
  <c r="E885" i="22"/>
  <c r="E886" i="22"/>
  <c r="E887" i="22"/>
  <c r="E888" i="22"/>
  <c r="E889" i="22"/>
  <c r="E890" i="22"/>
  <c r="E891" i="22"/>
  <c r="E892" i="22"/>
  <c r="E893" i="22"/>
  <c r="E894" i="22"/>
  <c r="E895" i="22"/>
  <c r="E896" i="22"/>
  <c r="E897" i="22"/>
  <c r="E898" i="22"/>
  <c r="E899" i="22"/>
  <c r="E900" i="22"/>
  <c r="E901" i="22"/>
  <c r="E902" i="22"/>
  <c r="E903" i="22"/>
  <c r="E904" i="22"/>
  <c r="E905" i="22"/>
  <c r="E906" i="22"/>
  <c r="E907" i="22"/>
  <c r="E908" i="22"/>
  <c r="E909" i="22"/>
  <c r="E910" i="22"/>
  <c r="E911" i="22"/>
  <c r="E912" i="22"/>
  <c r="E913" i="22"/>
  <c r="E914" i="22"/>
  <c r="E915" i="22"/>
  <c r="E916" i="22"/>
  <c r="E917" i="22"/>
  <c r="E918" i="22"/>
  <c r="E919" i="22"/>
  <c r="E920" i="22"/>
  <c r="E921" i="22"/>
  <c r="E922" i="22"/>
  <c r="E923" i="22"/>
  <c r="E924" i="22"/>
  <c r="E925" i="22"/>
  <c r="E926" i="22"/>
  <c r="E927" i="22"/>
  <c r="E928" i="22"/>
  <c r="E929" i="22"/>
  <c r="E930" i="22"/>
  <c r="E931" i="22"/>
  <c r="E932" i="22"/>
  <c r="E933" i="22"/>
  <c r="E934" i="22"/>
  <c r="E935" i="22"/>
  <c r="E936" i="22"/>
  <c r="E937" i="22"/>
  <c r="E938" i="22"/>
  <c r="E939" i="22"/>
  <c r="E940" i="22"/>
  <c r="E941" i="22"/>
  <c r="E942" i="22"/>
  <c r="E943" i="22"/>
  <c r="E944" i="22"/>
  <c r="E945" i="22"/>
  <c r="E946" i="22"/>
  <c r="E947" i="22"/>
  <c r="E948" i="22"/>
  <c r="E949" i="22"/>
  <c r="E950" i="22"/>
  <c r="E951" i="22"/>
  <c r="E952" i="22"/>
  <c r="E953" i="22"/>
  <c r="E954" i="22"/>
  <c r="E955" i="22"/>
  <c r="E956" i="22"/>
  <c r="E957" i="22"/>
  <c r="E958" i="22"/>
  <c r="E959" i="22"/>
  <c r="E960" i="22"/>
  <c r="E961" i="22"/>
  <c r="E962" i="22"/>
  <c r="E963" i="22"/>
  <c r="E964" i="22"/>
  <c r="E965" i="22"/>
  <c r="E966" i="22"/>
  <c r="E967" i="22"/>
  <c r="E968" i="22"/>
  <c r="E969" i="22"/>
  <c r="E970" i="22"/>
  <c r="E971" i="22"/>
  <c r="E972" i="22"/>
  <c r="E973" i="22"/>
  <c r="E974" i="22"/>
  <c r="E975" i="22"/>
  <c r="E976" i="22"/>
  <c r="E977" i="22"/>
  <c r="E978" i="22"/>
  <c r="E979" i="22"/>
  <c r="E980" i="22"/>
  <c r="E981" i="22"/>
  <c r="E982" i="22"/>
  <c r="E983" i="22"/>
  <c r="E984" i="22"/>
  <c r="E985" i="22"/>
  <c r="E986" i="22"/>
  <c r="E987" i="22"/>
  <c r="E988" i="22"/>
  <c r="E989" i="22"/>
  <c r="E990" i="22"/>
  <c r="E991" i="22"/>
  <c r="E992" i="22"/>
  <c r="E993" i="22"/>
  <c r="E994" i="22"/>
  <c r="E995" i="22"/>
  <c r="E996" i="22"/>
  <c r="E997" i="22"/>
  <c r="E998" i="22"/>
  <c r="E999" i="22"/>
  <c r="E1000" i="22"/>
  <c r="E1001" i="22"/>
  <c r="E2" i="22"/>
  <c r="M5" i="18"/>
  <c r="I6" i="18"/>
  <c r="J6" i="18"/>
  <c r="I7" i="18"/>
  <c r="J7" i="18"/>
  <c r="I8" i="18"/>
  <c r="J8" i="18"/>
  <c r="I9" i="18"/>
  <c r="J9" i="18"/>
  <c r="I10" i="18"/>
  <c r="J10" i="18"/>
  <c r="I11" i="18"/>
  <c r="I12" i="18" s="1"/>
  <c r="J11" i="18"/>
  <c r="F114" i="18" s="1"/>
  <c r="F333" i="18"/>
  <c r="F334" i="18"/>
  <c r="F142" i="18"/>
  <c r="F363" i="18"/>
  <c r="F246" i="18"/>
  <c r="C17" i="18"/>
  <c r="C24" i="18"/>
  <c r="C25" i="18"/>
  <c r="C40" i="18"/>
  <c r="C47" i="18"/>
  <c r="C48" i="18"/>
  <c r="C63" i="18"/>
  <c r="C65" i="18"/>
  <c r="C71" i="18"/>
  <c r="C81" i="18"/>
  <c r="C88" i="18"/>
  <c r="C89" i="18"/>
  <c r="C104" i="18"/>
  <c r="C111" i="18"/>
  <c r="C112" i="18"/>
  <c r="C121" i="18"/>
  <c r="C127" i="18"/>
  <c r="C128" i="18"/>
  <c r="C137" i="18"/>
  <c r="C142" i="18"/>
  <c r="C143" i="18"/>
  <c r="C151" i="18"/>
  <c r="C153" i="18"/>
  <c r="C157" i="18"/>
  <c r="C165" i="18"/>
  <c r="C167" i="18"/>
  <c r="C168" i="18"/>
  <c r="C176" i="18"/>
  <c r="C181" i="18"/>
  <c r="C182" i="18"/>
  <c r="C190" i="18"/>
  <c r="C192" i="18"/>
  <c r="C193" i="18"/>
  <c r="C201" i="18"/>
  <c r="C206" i="18"/>
  <c r="C207" i="18"/>
  <c r="C215" i="18"/>
  <c r="C217" i="18"/>
  <c r="C221" i="18"/>
  <c r="C229" i="18"/>
  <c r="C231" i="18"/>
  <c r="C232" i="18"/>
  <c r="C240" i="18"/>
  <c r="C245" i="18"/>
  <c r="C246" i="18"/>
  <c r="C254" i="18"/>
  <c r="C256" i="18"/>
  <c r="C257" i="18"/>
  <c r="C265" i="18"/>
  <c r="C270" i="18"/>
  <c r="C271" i="18"/>
  <c r="C279" i="18"/>
  <c r="C281" i="18"/>
  <c r="C285" i="18"/>
  <c r="C293" i="18"/>
  <c r="C295" i="18"/>
  <c r="C296" i="18"/>
  <c r="C304" i="18"/>
  <c r="C309" i="18"/>
  <c r="C310" i="18"/>
  <c r="C318" i="18"/>
  <c r="C320" i="18"/>
  <c r="C321" i="18"/>
  <c r="C329" i="18"/>
  <c r="C334" i="18"/>
  <c r="C335" i="18"/>
  <c r="C343" i="18"/>
  <c r="C345" i="18"/>
  <c r="C349" i="18"/>
  <c r="C357" i="18"/>
  <c r="C359" i="18"/>
  <c r="C360" i="18"/>
  <c r="C368" i="18"/>
  <c r="C373" i="18"/>
  <c r="C374" i="18"/>
  <c r="C382" i="18"/>
  <c r="C384" i="18"/>
  <c r="C385" i="18"/>
  <c r="C393" i="18"/>
  <c r="C398" i="18"/>
  <c r="C399" i="18"/>
  <c r="C407" i="18"/>
  <c r="C409" i="18"/>
  <c r="C413" i="18"/>
  <c r="C421" i="18"/>
  <c r="C423" i="18"/>
  <c r="C424" i="18"/>
  <c r="C432" i="18"/>
  <c r="C437" i="18"/>
  <c r="C438" i="18"/>
  <c r="C446" i="18"/>
  <c r="C448" i="18"/>
  <c r="C449" i="18"/>
  <c r="C457" i="18"/>
  <c r="C462" i="18"/>
  <c r="C463" i="18"/>
  <c r="C471" i="18"/>
  <c r="C473" i="18"/>
  <c r="C477" i="18"/>
  <c r="C485" i="18"/>
  <c r="C487" i="18"/>
  <c r="C488" i="18"/>
  <c r="C496" i="18"/>
  <c r="C501" i="18"/>
  <c r="C502" i="18"/>
  <c r="C510" i="18"/>
  <c r="C512" i="18"/>
  <c r="C513" i="18"/>
  <c r="C521" i="18"/>
  <c r="C526" i="18"/>
  <c r="C527" i="18"/>
  <c r="C535" i="18"/>
  <c r="C537" i="18"/>
  <c r="C541" i="18"/>
  <c r="C549" i="18"/>
  <c r="C551" i="18"/>
  <c r="C552" i="18"/>
  <c r="C560" i="18"/>
  <c r="C565" i="18"/>
  <c r="C566" i="18"/>
  <c r="F287" i="18"/>
  <c r="I7" i="10"/>
  <c r="J6" i="10"/>
  <c r="J10" i="10"/>
  <c r="J11" i="10"/>
  <c r="I11" i="10"/>
  <c r="I10" i="10"/>
  <c r="I6" i="10"/>
  <c r="J9" i="10"/>
  <c r="J8" i="10"/>
  <c r="J7" i="10"/>
  <c r="I9" i="10"/>
  <c r="I8" i="10"/>
  <c r="D12" i="6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B2" i="6"/>
  <c r="D13" i="6"/>
  <c r="C13" i="6"/>
  <c r="B13" i="6"/>
  <c r="D2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M32" i="22" l="1"/>
  <c r="C553" i="18"/>
  <c r="C542" i="18"/>
  <c r="C528" i="18"/>
  <c r="C517" i="18"/>
  <c r="C503" i="18"/>
  <c r="C489" i="18"/>
  <c r="C478" i="18"/>
  <c r="C464" i="18"/>
  <c r="C453" i="18"/>
  <c r="C439" i="18"/>
  <c r="C425" i="18"/>
  <c r="C414" i="18"/>
  <c r="C400" i="18"/>
  <c r="C389" i="18"/>
  <c r="C375" i="18"/>
  <c r="C361" i="18"/>
  <c r="C350" i="18"/>
  <c r="C336" i="18"/>
  <c r="C325" i="18"/>
  <c r="C311" i="18"/>
  <c r="C297" i="18"/>
  <c r="C286" i="18"/>
  <c r="C272" i="18"/>
  <c r="C261" i="18"/>
  <c r="C247" i="18"/>
  <c r="C233" i="18"/>
  <c r="C222" i="18"/>
  <c r="C208" i="18"/>
  <c r="C197" i="18"/>
  <c r="C183" i="18"/>
  <c r="C169" i="18"/>
  <c r="C158" i="18"/>
  <c r="C144" i="18"/>
  <c r="C129" i="18"/>
  <c r="C113" i="18"/>
  <c r="C95" i="18"/>
  <c r="C72" i="18"/>
  <c r="C49" i="18"/>
  <c r="C31" i="18"/>
  <c r="C8" i="18"/>
  <c r="F45" i="18"/>
  <c r="C7" i="18"/>
  <c r="C561" i="18"/>
  <c r="C550" i="18"/>
  <c r="C536" i="18"/>
  <c r="C525" i="18"/>
  <c r="C511" i="18"/>
  <c r="C497" i="18"/>
  <c r="C486" i="18"/>
  <c r="C472" i="18"/>
  <c r="C461" i="18"/>
  <c r="C447" i="18"/>
  <c r="C433" i="18"/>
  <c r="C422" i="18"/>
  <c r="C408" i="18"/>
  <c r="C397" i="18"/>
  <c r="C383" i="18"/>
  <c r="C369" i="18"/>
  <c r="C358" i="18"/>
  <c r="C344" i="18"/>
  <c r="C333" i="18"/>
  <c r="C319" i="18"/>
  <c r="C305" i="18"/>
  <c r="C294" i="18"/>
  <c r="C280" i="18"/>
  <c r="C269" i="18"/>
  <c r="C255" i="18"/>
  <c r="C241" i="18"/>
  <c r="C230" i="18"/>
  <c r="C216" i="18"/>
  <c r="C205" i="18"/>
  <c r="C191" i="18"/>
  <c r="C177" i="18"/>
  <c r="C166" i="18"/>
  <c r="C152" i="18"/>
  <c r="C141" i="18"/>
  <c r="C126" i="18"/>
  <c r="C105" i="18"/>
  <c r="C87" i="18"/>
  <c r="C64" i="18"/>
  <c r="C41" i="18"/>
  <c r="C23" i="18"/>
  <c r="F186" i="18"/>
  <c r="F258" i="18"/>
  <c r="C559" i="18"/>
  <c r="C545" i="18"/>
  <c r="C534" i="18"/>
  <c r="C520" i="18"/>
  <c r="C509" i="18"/>
  <c r="C495" i="18"/>
  <c r="C481" i="18"/>
  <c r="C470" i="18"/>
  <c r="C456" i="18"/>
  <c r="C445" i="18"/>
  <c r="C431" i="18"/>
  <c r="C417" i="18"/>
  <c r="C406" i="18"/>
  <c r="C392" i="18"/>
  <c r="C381" i="18"/>
  <c r="C367" i="18"/>
  <c r="C353" i="18"/>
  <c r="C342" i="18"/>
  <c r="C328" i="18"/>
  <c r="C317" i="18"/>
  <c r="C303" i="18"/>
  <c r="C289" i="18"/>
  <c r="C278" i="18"/>
  <c r="C264" i="18"/>
  <c r="C253" i="18"/>
  <c r="C239" i="18"/>
  <c r="C225" i="18"/>
  <c r="C214" i="18"/>
  <c r="C200" i="18"/>
  <c r="C189" i="18"/>
  <c r="C175" i="18"/>
  <c r="C161" i="18"/>
  <c r="C150" i="18"/>
  <c r="C136" i="18"/>
  <c r="C120" i="18"/>
  <c r="C103" i="18"/>
  <c r="C80" i="18"/>
  <c r="C57" i="18"/>
  <c r="C39" i="18"/>
  <c r="C16" i="18"/>
  <c r="F107" i="18"/>
  <c r="C558" i="18"/>
  <c r="C544" i="18"/>
  <c r="C533" i="18"/>
  <c r="C519" i="18"/>
  <c r="C505" i="18"/>
  <c r="C494" i="18"/>
  <c r="C480" i="18"/>
  <c r="C469" i="18"/>
  <c r="C455" i="18"/>
  <c r="C441" i="18"/>
  <c r="C430" i="18"/>
  <c r="C416" i="18"/>
  <c r="C405" i="18"/>
  <c r="C391" i="18"/>
  <c r="C377" i="18"/>
  <c r="C366" i="18"/>
  <c r="C352" i="18"/>
  <c r="C341" i="18"/>
  <c r="C327" i="18"/>
  <c r="C313" i="18"/>
  <c r="C302" i="18"/>
  <c r="C288" i="18"/>
  <c r="C277" i="18"/>
  <c r="C263" i="18"/>
  <c r="C249" i="18"/>
  <c r="C238" i="18"/>
  <c r="C224" i="18"/>
  <c r="C213" i="18"/>
  <c r="C199" i="18"/>
  <c r="C185" i="18"/>
  <c r="C174" i="18"/>
  <c r="C160" i="18"/>
  <c r="C149" i="18"/>
  <c r="C135" i="18"/>
  <c r="C119" i="18"/>
  <c r="C97" i="18"/>
  <c r="C79" i="18"/>
  <c r="C56" i="18"/>
  <c r="C33" i="18"/>
  <c r="C15" i="18"/>
  <c r="F109" i="18"/>
  <c r="J12" i="18"/>
  <c r="C557" i="18"/>
  <c r="C543" i="18"/>
  <c r="C529" i="18"/>
  <c r="C518" i="18"/>
  <c r="C504" i="18"/>
  <c r="C493" i="18"/>
  <c r="C479" i="18"/>
  <c r="C465" i="18"/>
  <c r="C454" i="18"/>
  <c r="C440" i="18"/>
  <c r="C429" i="18"/>
  <c r="C415" i="18"/>
  <c r="C401" i="18"/>
  <c r="C390" i="18"/>
  <c r="C376" i="18"/>
  <c r="C365" i="18"/>
  <c r="C351" i="18"/>
  <c r="C337" i="18"/>
  <c r="C326" i="18"/>
  <c r="C312" i="18"/>
  <c r="C301" i="18"/>
  <c r="C287" i="18"/>
  <c r="C273" i="18"/>
  <c r="C262" i="18"/>
  <c r="C248" i="18"/>
  <c r="C237" i="18"/>
  <c r="C223" i="18"/>
  <c r="C209" i="18"/>
  <c r="C198" i="18"/>
  <c r="C184" i="18"/>
  <c r="C173" i="18"/>
  <c r="C159" i="18"/>
  <c r="C145" i="18"/>
  <c r="C134" i="18"/>
  <c r="C118" i="18"/>
  <c r="C96" i="18"/>
  <c r="C73" i="18"/>
  <c r="C55" i="18"/>
  <c r="C32" i="18"/>
  <c r="C9" i="18"/>
  <c r="C562" i="18"/>
  <c r="C554" i="18"/>
  <c r="C546" i="18"/>
  <c r="C538" i="18"/>
  <c r="C530" i="18"/>
  <c r="C522" i="18"/>
  <c r="C514" i="18"/>
  <c r="C506" i="18"/>
  <c r="C498" i="18"/>
  <c r="C490" i="18"/>
  <c r="C482" i="18"/>
  <c r="C474" i="18"/>
  <c r="C466" i="18"/>
  <c r="C458" i="18"/>
  <c r="C450" i="18"/>
  <c r="C442" i="18"/>
  <c r="C434" i="18"/>
  <c r="C426" i="18"/>
  <c r="C418" i="18"/>
  <c r="C410" i="18"/>
  <c r="C402" i="18"/>
  <c r="C394" i="18"/>
  <c r="C386" i="18"/>
  <c r="C378" i="18"/>
  <c r="C370" i="18"/>
  <c r="C362" i="18"/>
  <c r="C354" i="18"/>
  <c r="C346" i="18"/>
  <c r="C338" i="18"/>
  <c r="C330" i="18"/>
  <c r="C322" i="18"/>
  <c r="C314" i="18"/>
  <c r="C306" i="18"/>
  <c r="C298" i="18"/>
  <c r="C290" i="18"/>
  <c r="C282" i="18"/>
  <c r="C274" i="18"/>
  <c r="C266" i="18"/>
  <c r="C258" i="18"/>
  <c r="C250" i="18"/>
  <c r="C242" i="18"/>
  <c r="C234" i="18"/>
  <c r="C226" i="18"/>
  <c r="C218" i="18"/>
  <c r="C210" i="18"/>
  <c r="C202" i="18"/>
  <c r="C194" i="18"/>
  <c r="C186" i="18"/>
  <c r="C178" i="18"/>
  <c r="C170" i="18"/>
  <c r="C162" i="18"/>
  <c r="C154" i="18"/>
  <c r="C146" i="18"/>
  <c r="C138" i="18"/>
  <c r="C130" i="18"/>
  <c r="C122" i="18"/>
  <c r="C114" i="18"/>
  <c r="C106" i="18"/>
  <c r="C98" i="18"/>
  <c r="C90" i="18"/>
  <c r="C82" i="18"/>
  <c r="C74" i="18"/>
  <c r="C66" i="18"/>
  <c r="C58" i="18"/>
  <c r="C50" i="18"/>
  <c r="C42" i="18"/>
  <c r="C34" i="18"/>
  <c r="C26" i="18"/>
  <c r="C18" i="18"/>
  <c r="C10" i="18"/>
  <c r="C2" i="18"/>
  <c r="F141" i="18"/>
  <c r="F303" i="18"/>
  <c r="F325" i="18"/>
  <c r="F201" i="18"/>
  <c r="F57" i="18"/>
  <c r="F4" i="18"/>
  <c r="F295" i="18"/>
  <c r="F309" i="18"/>
  <c r="F266" i="18"/>
  <c r="F203" i="18"/>
  <c r="F329" i="18"/>
  <c r="F264" i="18"/>
  <c r="F322" i="18"/>
  <c r="F52" i="18"/>
  <c r="F179" i="18"/>
  <c r="F162" i="18"/>
  <c r="F171" i="18"/>
  <c r="F228" i="18"/>
  <c r="F204" i="18"/>
  <c r="F7" i="18"/>
  <c r="F285" i="18"/>
  <c r="F281" i="18"/>
  <c r="F40" i="18"/>
  <c r="F278" i="18"/>
  <c r="F184" i="18"/>
  <c r="F298" i="18"/>
  <c r="F311" i="18"/>
  <c r="F50" i="18"/>
  <c r="F248" i="18"/>
  <c r="C110" i="18"/>
  <c r="C102" i="18"/>
  <c r="C94" i="18"/>
  <c r="C86" i="18"/>
  <c r="C78" i="18"/>
  <c r="C70" i="18"/>
  <c r="C62" i="18"/>
  <c r="C54" i="18"/>
  <c r="C46" i="18"/>
  <c r="C38" i="18"/>
  <c r="C30" i="18"/>
  <c r="C22" i="18"/>
  <c r="C14" i="18"/>
  <c r="C6" i="18"/>
  <c r="F306" i="18"/>
  <c r="F284" i="18"/>
  <c r="F225" i="18"/>
  <c r="F70" i="18"/>
  <c r="F277" i="18"/>
  <c r="F66" i="18"/>
  <c r="F9" i="18"/>
  <c r="F53" i="18"/>
  <c r="F350" i="18"/>
  <c r="F60" i="18"/>
  <c r="C133" i="18"/>
  <c r="C125" i="18"/>
  <c r="C117" i="18"/>
  <c r="C109" i="18"/>
  <c r="C101" i="18"/>
  <c r="C93" i="18"/>
  <c r="C85" i="18"/>
  <c r="C77" i="18"/>
  <c r="C69" i="18"/>
  <c r="C61" i="18"/>
  <c r="C53" i="18"/>
  <c r="C45" i="18"/>
  <c r="C37" i="18"/>
  <c r="C29" i="18"/>
  <c r="C21" i="18"/>
  <c r="C13" i="18"/>
  <c r="C5" i="18"/>
  <c r="F187" i="18"/>
  <c r="F364" i="18"/>
  <c r="F302" i="18"/>
  <c r="F121" i="18"/>
  <c r="F157" i="18"/>
  <c r="F64" i="18"/>
  <c r="F130" i="18"/>
  <c r="F25" i="18"/>
  <c r="F106" i="18"/>
  <c r="C564" i="18"/>
  <c r="C556" i="18"/>
  <c r="C548" i="18"/>
  <c r="C540" i="18"/>
  <c r="C532" i="18"/>
  <c r="C524" i="18"/>
  <c r="C516" i="18"/>
  <c r="C508" i="18"/>
  <c r="C500" i="18"/>
  <c r="C492" i="18"/>
  <c r="C484" i="18"/>
  <c r="C476" i="18"/>
  <c r="C468" i="18"/>
  <c r="C460" i="18"/>
  <c r="C452" i="18"/>
  <c r="C444" i="18"/>
  <c r="C436" i="18"/>
  <c r="C428" i="18"/>
  <c r="C420" i="18"/>
  <c r="C412" i="18"/>
  <c r="C404" i="18"/>
  <c r="C396" i="18"/>
  <c r="C388" i="18"/>
  <c r="C380" i="18"/>
  <c r="C372" i="18"/>
  <c r="C364" i="18"/>
  <c r="C356" i="18"/>
  <c r="C348" i="18"/>
  <c r="C340" i="18"/>
  <c r="C332" i="18"/>
  <c r="C324" i="18"/>
  <c r="C316" i="18"/>
  <c r="C308" i="18"/>
  <c r="C300" i="18"/>
  <c r="C292" i="18"/>
  <c r="C284" i="18"/>
  <c r="C276" i="18"/>
  <c r="C268" i="18"/>
  <c r="C260" i="18"/>
  <c r="C252" i="18"/>
  <c r="C244" i="18"/>
  <c r="C236" i="18"/>
  <c r="C228" i="18"/>
  <c r="C220" i="18"/>
  <c r="C212" i="18"/>
  <c r="C204" i="18"/>
  <c r="C196" i="18"/>
  <c r="C188" i="18"/>
  <c r="C180" i="18"/>
  <c r="C172" i="18"/>
  <c r="C164" i="18"/>
  <c r="C156" i="18"/>
  <c r="C148" i="18"/>
  <c r="C140" i="18"/>
  <c r="C132" i="18"/>
  <c r="C124" i="18"/>
  <c r="C116" i="18"/>
  <c r="C108" i="18"/>
  <c r="C100" i="18"/>
  <c r="C92" i="18"/>
  <c r="C84" i="18"/>
  <c r="C76" i="18"/>
  <c r="C68" i="18"/>
  <c r="C60" i="18"/>
  <c r="C52" i="18"/>
  <c r="C44" i="18"/>
  <c r="C36" i="18"/>
  <c r="C28" i="18"/>
  <c r="C20" i="18"/>
  <c r="C12" i="18"/>
  <c r="C4" i="18"/>
  <c r="F256" i="18"/>
  <c r="F61" i="18"/>
  <c r="F342" i="18"/>
  <c r="F8" i="18"/>
  <c r="F262" i="18"/>
  <c r="F95" i="18"/>
  <c r="F68" i="18"/>
  <c r="F310" i="18"/>
  <c r="F101" i="18"/>
  <c r="C563" i="18"/>
  <c r="C555" i="18"/>
  <c r="C547" i="18"/>
  <c r="C539" i="18"/>
  <c r="C531" i="18"/>
  <c r="C523" i="18"/>
  <c r="C515" i="18"/>
  <c r="C507" i="18"/>
  <c r="C499" i="18"/>
  <c r="C491" i="18"/>
  <c r="C483" i="18"/>
  <c r="C475" i="18"/>
  <c r="C467" i="18"/>
  <c r="C459" i="18"/>
  <c r="C451" i="18"/>
  <c r="C443" i="18"/>
  <c r="C435" i="18"/>
  <c r="C427" i="18"/>
  <c r="C419" i="18"/>
  <c r="C411" i="18"/>
  <c r="C403" i="18"/>
  <c r="C395" i="18"/>
  <c r="C387" i="18"/>
  <c r="C379" i="18"/>
  <c r="C371" i="18"/>
  <c r="C363" i="18"/>
  <c r="C355" i="18"/>
  <c r="C347" i="18"/>
  <c r="C339" i="18"/>
  <c r="C331" i="18"/>
  <c r="C323" i="18"/>
  <c r="C315" i="18"/>
  <c r="C307" i="18"/>
  <c r="C299" i="18"/>
  <c r="C291" i="18"/>
  <c r="C283" i="18"/>
  <c r="C275" i="18"/>
  <c r="C267" i="18"/>
  <c r="C259" i="18"/>
  <c r="C251" i="18"/>
  <c r="C243" i="18"/>
  <c r="C235" i="18"/>
  <c r="C227" i="18"/>
  <c r="C219" i="18"/>
  <c r="C211" i="18"/>
  <c r="C203" i="18"/>
  <c r="C195" i="18"/>
  <c r="C187" i="18"/>
  <c r="C179" i="18"/>
  <c r="C171" i="18"/>
  <c r="C163" i="18"/>
  <c r="C155" i="18"/>
  <c r="C147" i="18"/>
  <c r="C139" i="18"/>
  <c r="C131" i="18"/>
  <c r="C123" i="18"/>
  <c r="C115" i="18"/>
  <c r="C107" i="18"/>
  <c r="C99" i="18"/>
  <c r="C91" i="18"/>
  <c r="C83" i="18"/>
  <c r="C75" i="18"/>
  <c r="C67" i="18"/>
  <c r="C59" i="18"/>
  <c r="C51" i="18"/>
  <c r="C43" i="18"/>
  <c r="C35" i="18"/>
  <c r="C27" i="18"/>
  <c r="C19" i="18"/>
  <c r="C11" i="18"/>
  <c r="C3" i="18"/>
  <c r="F346" i="18"/>
  <c r="F59" i="18"/>
  <c r="F280" i="18"/>
  <c r="F140" i="18"/>
  <c r="F219" i="18"/>
  <c r="F129" i="18"/>
  <c r="F314" i="18"/>
  <c r="F335" i="18"/>
  <c r="F223" i="18"/>
  <c r="F62" i="18"/>
  <c r="F2" i="18"/>
  <c r="F300" i="18"/>
  <c r="F126" i="18"/>
  <c r="F353" i="18"/>
  <c r="F160" i="18"/>
  <c r="F11" i="18"/>
  <c r="F288" i="18"/>
  <c r="F41" i="18"/>
  <c r="F345" i="18"/>
  <c r="F24" i="18"/>
  <c r="F222" i="18"/>
  <c r="F194" i="18"/>
  <c r="F133" i="18"/>
  <c r="F208" i="18"/>
  <c r="F79" i="18"/>
  <c r="F172" i="18"/>
  <c r="F83" i="18"/>
  <c r="F34" i="18"/>
  <c r="F240" i="18"/>
  <c r="F165" i="18"/>
  <c r="F362" i="18"/>
  <c r="F88" i="18"/>
  <c r="F55" i="18"/>
  <c r="F341" i="18"/>
  <c r="F82" i="18"/>
  <c r="F253" i="18"/>
  <c r="F97" i="18"/>
  <c r="F5" i="18"/>
  <c r="F236" i="18"/>
  <c r="F144" i="18"/>
  <c r="F233" i="18"/>
  <c r="F18" i="18"/>
  <c r="F37" i="18"/>
  <c r="F85" i="18"/>
  <c r="F357" i="18"/>
  <c r="F338" i="18"/>
  <c r="F261" i="18"/>
  <c r="F92" i="18"/>
  <c r="F316" i="18"/>
  <c r="F355" i="18"/>
  <c r="F134" i="18"/>
  <c r="F273" i="18"/>
  <c r="F138" i="18"/>
  <c r="F21" i="18"/>
  <c r="F337" i="18"/>
  <c r="F336" i="18"/>
  <c r="F13" i="18"/>
  <c r="F198" i="18"/>
  <c r="F269" i="18"/>
  <c r="F291" i="18"/>
  <c r="F65" i="18"/>
  <c r="F71" i="18"/>
  <c r="F104" i="18"/>
  <c r="F267" i="18"/>
  <c r="F249" i="18"/>
  <c r="F49" i="18"/>
  <c r="F123" i="18"/>
  <c r="F245" i="18"/>
  <c r="F112" i="18"/>
  <c r="F159" i="18"/>
  <c r="F286" i="18"/>
  <c r="F328" i="18"/>
  <c r="F125" i="18"/>
  <c r="F283" i="18"/>
  <c r="F239" i="18"/>
  <c r="F58" i="18"/>
  <c r="F105" i="18"/>
  <c r="F361" i="18"/>
  <c r="F46" i="18"/>
  <c r="F224" i="18"/>
  <c r="F6" i="18"/>
  <c r="F321" i="18"/>
  <c r="F16" i="18"/>
  <c r="F235" i="18"/>
  <c r="F209" i="18"/>
  <c r="F117" i="18"/>
  <c r="F19" i="18"/>
  <c r="F340" i="18"/>
  <c r="F173" i="18"/>
  <c r="F28" i="18"/>
  <c r="F47" i="18"/>
  <c r="F276" i="18"/>
  <c r="F199" i="18"/>
  <c r="F51" i="18"/>
  <c r="F76" i="18"/>
  <c r="F178" i="18"/>
  <c r="F354" i="18"/>
  <c r="F56" i="18"/>
  <c r="F216" i="18"/>
  <c r="F293" i="18"/>
  <c r="F81" i="18"/>
  <c r="F124" i="18"/>
  <c r="F78" i="18"/>
  <c r="F351" i="18"/>
  <c r="F268" i="18"/>
  <c r="F290" i="18"/>
  <c r="F3" i="18"/>
  <c r="F93" i="18"/>
  <c r="F349" i="18"/>
  <c r="F42" i="18"/>
  <c r="F348" i="18"/>
  <c r="F153" i="18"/>
  <c r="F347" i="18"/>
  <c r="F227" i="18"/>
  <c r="F175" i="18"/>
  <c r="F243" i="18"/>
  <c r="F150" i="18"/>
  <c r="F305" i="18"/>
  <c r="F255" i="18"/>
  <c r="F282" i="18"/>
  <c r="F102" i="18"/>
  <c r="F344" i="18"/>
  <c r="F10" i="18"/>
  <c r="F324" i="18"/>
  <c r="F80" i="18"/>
  <c r="F211" i="18"/>
  <c r="F359" i="18"/>
  <c r="F237" i="18"/>
  <c r="F358" i="18"/>
  <c r="F163" i="18"/>
  <c r="F38" i="18"/>
  <c r="F131" i="18"/>
  <c r="F232" i="18"/>
  <c r="F319" i="18"/>
  <c r="F252" i="18"/>
  <c r="F113" i="18"/>
  <c r="F356" i="18"/>
  <c r="F207" i="18"/>
  <c r="F100" i="18"/>
  <c r="F128" i="18"/>
  <c r="F26" i="18"/>
  <c r="F297" i="18"/>
  <c r="F272" i="18"/>
  <c r="F192" i="18"/>
  <c r="F259" i="18"/>
  <c r="F292" i="18"/>
  <c r="F190" i="18"/>
  <c r="F77" i="18"/>
  <c r="F197" i="18"/>
  <c r="F205" i="18"/>
  <c r="F74" i="18"/>
  <c r="F137" i="18"/>
  <c r="F214" i="18"/>
  <c r="F189" i="18"/>
  <c r="F332" i="18"/>
  <c r="F22" i="18"/>
  <c r="F257" i="18"/>
  <c r="F30" i="18"/>
  <c r="F132" i="18"/>
  <c r="F99" i="18"/>
  <c r="F90" i="18"/>
  <c r="F226" i="18"/>
  <c r="F265" i="18"/>
  <c r="F196" i="18"/>
  <c r="F241" i="18"/>
  <c r="F202" i="18"/>
  <c r="F27" i="18"/>
  <c r="F343" i="18"/>
  <c r="F122" i="18"/>
  <c r="F155" i="18"/>
  <c r="F212" i="18"/>
  <c r="F43" i="18"/>
  <c r="F174" i="18"/>
  <c r="F111" i="18"/>
  <c r="F20" i="18"/>
  <c r="F210" i="18"/>
  <c r="F279" i="18"/>
  <c r="F301" i="18"/>
  <c r="F220" i="18"/>
  <c r="F32" i="18"/>
  <c r="F135" i="18"/>
  <c r="F318" i="18"/>
  <c r="F317" i="18"/>
  <c r="F110" i="18"/>
  <c r="F161" i="18"/>
  <c r="F127" i="18"/>
  <c r="F69" i="18"/>
  <c r="F218" i="18"/>
  <c r="F136" i="18"/>
  <c r="F177" i="18"/>
  <c r="F294" i="18"/>
  <c r="F191" i="18"/>
  <c r="F29" i="18"/>
  <c r="F352" i="18"/>
  <c r="F166" i="18"/>
  <c r="F229" i="18"/>
  <c r="F169" i="18"/>
  <c r="F215" i="18"/>
  <c r="F182" i="18"/>
  <c r="F12" i="18"/>
  <c r="F48" i="18"/>
  <c r="F23" i="18"/>
  <c r="F308" i="18"/>
  <c r="F307" i="18"/>
  <c r="F188" i="18"/>
  <c r="F244" i="18"/>
  <c r="F331" i="18"/>
  <c r="F242" i="18"/>
  <c r="F168" i="18"/>
  <c r="F304" i="18"/>
  <c r="F180" i="18"/>
  <c r="F39" i="18"/>
  <c r="F326" i="18"/>
  <c r="F263" i="18"/>
  <c r="F145" i="18"/>
  <c r="F323" i="18"/>
  <c r="F360" i="18"/>
  <c r="F15" i="18"/>
  <c r="F98" i="18"/>
  <c r="F320" i="18"/>
  <c r="F195" i="18"/>
  <c r="F158" i="18"/>
  <c r="F234" i="18"/>
  <c r="F72" i="18"/>
  <c r="F54" i="18"/>
  <c r="F154" i="18"/>
  <c r="F231" i="18"/>
  <c r="F108" i="18"/>
  <c r="F118" i="18"/>
  <c r="F156" i="18"/>
  <c r="F183" i="18"/>
  <c r="F14" i="18"/>
  <c r="F230" i="18"/>
  <c r="F315" i="18"/>
  <c r="F89" i="18"/>
  <c r="F217" i="18"/>
  <c r="F313" i="18"/>
  <c r="F271" i="18"/>
  <c r="F170" i="18"/>
  <c r="F270" i="18"/>
  <c r="F44" i="18"/>
  <c r="F147" i="18"/>
  <c r="F151" i="18"/>
  <c r="F289" i="18"/>
  <c r="F181" i="18"/>
  <c r="F139" i="18"/>
  <c r="F73" i="18"/>
  <c r="F176" i="18"/>
  <c r="F115" i="18"/>
  <c r="F247" i="18"/>
  <c r="F86" i="18"/>
  <c r="F146" i="18"/>
  <c r="F365" i="18"/>
  <c r="F330" i="18"/>
  <c r="F120" i="18"/>
  <c r="F35" i="18"/>
  <c r="F119" i="18"/>
  <c r="F327" i="18"/>
  <c r="F238" i="18"/>
  <c r="F84" i="18"/>
  <c r="F152" i="18"/>
  <c r="F67" i="18"/>
  <c r="F254" i="18"/>
  <c r="F185" i="18"/>
  <c r="F221" i="18"/>
  <c r="F17" i="18"/>
  <c r="F96" i="18"/>
  <c r="F164" i="18"/>
  <c r="F143" i="18"/>
  <c r="F200" i="18"/>
  <c r="F148" i="18"/>
  <c r="F339" i="18"/>
  <c r="F36" i="18"/>
  <c r="F116" i="18"/>
  <c r="F193" i="18"/>
  <c r="F299" i="18"/>
  <c r="F31" i="18"/>
  <c r="F275" i="18"/>
  <c r="F260" i="18"/>
  <c r="F274" i="18"/>
  <c r="F167" i="18"/>
  <c r="F296" i="18"/>
  <c r="F91" i="18"/>
  <c r="F33" i="18"/>
  <c r="F312" i="18"/>
  <c r="F251" i="18"/>
  <c r="F149" i="18"/>
  <c r="F206" i="18"/>
  <c r="F94" i="18"/>
  <c r="F63" i="18"/>
  <c r="F75" i="18"/>
  <c r="F250" i="18"/>
  <c r="F87" i="18"/>
  <c r="F213" i="18"/>
  <c r="F103" i="18"/>
  <c r="E12" i="6"/>
  <c r="G12" i="6" s="1"/>
  <c r="E11" i="6"/>
  <c r="G11" i="6" s="1"/>
  <c r="E4" i="6"/>
  <c r="F4" i="6" s="1"/>
  <c r="E3" i="6"/>
  <c r="F3" i="6" s="1"/>
  <c r="E10" i="6"/>
  <c r="H10" i="6" s="1"/>
  <c r="E5" i="6"/>
  <c r="F5" i="6" s="1"/>
  <c r="E9" i="6"/>
  <c r="F9" i="6" s="1"/>
  <c r="E6" i="6"/>
  <c r="G6" i="6" s="1"/>
  <c r="E7" i="6"/>
  <c r="H7" i="6" s="1"/>
  <c r="E8" i="6"/>
  <c r="F8" i="6" s="1"/>
  <c r="E13" i="6"/>
  <c r="H13" i="6" s="1"/>
  <c r="E2" i="6"/>
  <c r="G2" i="6" s="1"/>
  <c r="N5" i="18" l="1"/>
  <c r="H9" i="6"/>
  <c r="G10" i="6"/>
  <c r="H6" i="6"/>
  <c r="G5" i="6"/>
  <c r="G4" i="6"/>
  <c r="F10" i="6"/>
  <c r="H8" i="6"/>
  <c r="G13" i="6"/>
  <c r="F12" i="6"/>
  <c r="H11" i="6"/>
  <c r="G8" i="6"/>
  <c r="F6" i="6"/>
  <c r="H5" i="6"/>
  <c r="H3" i="6"/>
  <c r="H4" i="6"/>
  <c r="F13" i="6"/>
  <c r="G3" i="6"/>
  <c r="G9" i="6"/>
  <c r="G7" i="6"/>
  <c r="H2" i="6"/>
  <c r="F7" i="6"/>
  <c r="F11" i="6"/>
  <c r="F2" i="6"/>
  <c r="H12" i="6"/>
</calcChain>
</file>

<file path=xl/sharedStrings.xml><?xml version="1.0" encoding="utf-8"?>
<sst xmlns="http://schemas.openxmlformats.org/spreadsheetml/2006/main" count="11046" uniqueCount="2136">
  <si>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</si>
  <si>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</si>
  <si>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</si>
  <si>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</si>
  <si>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</si>
  <si>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</si>
  <si>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</si>
  <si>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</si>
  <si>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</si>
  <si>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</si>
  <si>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</si>
  <si>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</si>
  <si>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</si>
  <si>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</si>
  <si>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</si>
  <si>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</si>
  <si>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</si>
  <si>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</si>
  <si>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</si>
  <si>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</si>
  <si>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</si>
  <si>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</si>
  <si>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</si>
  <si>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</si>
  <si>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</si>
  <si>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</si>
  <si>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</si>
  <si>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</si>
  <si>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</si>
  <si>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</si>
  <si>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</si>
  <si>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</si>
  <si>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</si>
  <si>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</si>
  <si>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</si>
  <si>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</si>
  <si>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</si>
  <si>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</si>
  <si>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</si>
  <si>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</si>
  <si>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</si>
  <si>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</si>
  <si>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</si>
  <si>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</si>
  <si>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</si>
  <si>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</si>
  <si>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</si>
  <si>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</si>
  <si>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</si>
  <si>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</si>
  <si>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</si>
  <si>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</si>
  <si>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</si>
  <si>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</si>
  <si>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</si>
  <si>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</si>
  <si>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</si>
  <si>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</si>
  <si>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</si>
  <si>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</si>
  <si>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</si>
  <si>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</si>
  <si>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</si>
  <si>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</si>
  <si>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</si>
  <si>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</si>
  <si>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</si>
  <si>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</si>
  <si>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</si>
  <si>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</si>
  <si>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</si>
  <si>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</si>
  <si>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</si>
  <si>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</si>
  <si>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</si>
  <si>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</si>
  <si>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</si>
  <si>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</si>
  <si>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</si>
  <si>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</si>
  <si>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</si>
  <si>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</si>
  <si>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</si>
  <si>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</si>
  <si>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</si>
  <si>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</si>
  <si>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</si>
  <si>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</si>
  <si>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</si>
  <si>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</si>
  <si>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</si>
  <si>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</si>
  <si>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</si>
  <si>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</si>
  <si>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</si>
  <si>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</si>
  <si>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</si>
  <si>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</si>
  <si>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</si>
  <si>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</si>
  <si>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</si>
  <si>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</si>
  <si>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</si>
  <si>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</si>
  <si>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</si>
  <si>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</si>
  <si>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</si>
  <si>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</si>
  <si>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</si>
  <si>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</si>
  <si>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</si>
  <si>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</si>
  <si>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</si>
  <si>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</si>
  <si>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</si>
  <si>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</si>
  <si>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</si>
  <si>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</si>
  <si>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</si>
  <si>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</si>
  <si>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</si>
  <si>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</si>
  <si>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</si>
  <si>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</si>
  <si>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</si>
  <si>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</si>
  <si>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</si>
  <si>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</si>
  <si>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</si>
  <si>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</si>
  <si>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</si>
  <si>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</si>
  <si>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</si>
  <si>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</si>
  <si>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</si>
  <si>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</si>
  <si>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</si>
  <si>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</si>
  <si>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</si>
  <si>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</si>
  <si>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</si>
  <si>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</si>
  <si>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</si>
  <si>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</si>
  <si>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</si>
  <si>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</si>
  <si>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</si>
  <si>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</si>
  <si>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</si>
  <si>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</si>
  <si>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</si>
  <si>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</si>
  <si>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</si>
  <si>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</si>
  <si>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</si>
  <si>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</si>
  <si>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</si>
  <si>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</si>
  <si>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</si>
  <si>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</si>
  <si>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</si>
  <si>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</si>
  <si>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</si>
  <si>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</si>
  <si>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</si>
  <si>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</si>
  <si>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</si>
  <si>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</si>
  <si>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</si>
  <si>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</si>
  <si>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</si>
  <si>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</si>
  <si>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</si>
  <si>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</si>
  <si>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</si>
  <si>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</si>
  <si>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</si>
  <si>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</si>
  <si>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</si>
  <si>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</si>
  <si>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</si>
  <si>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</si>
  <si>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</si>
  <si>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</si>
  <si>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</si>
  <si>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</si>
  <si>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</si>
  <si>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</si>
  <si>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</si>
  <si>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</si>
  <si>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</si>
  <si>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</si>
  <si>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</si>
  <si>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</si>
  <si>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</si>
  <si>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</si>
  <si>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</si>
  <si>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</si>
  <si>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</si>
  <si>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</si>
  <si>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</si>
  <si>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</si>
  <si>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</si>
  <si>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</si>
  <si>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</si>
  <si>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</si>
  <si>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</si>
  <si>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</si>
  <si>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</si>
  <si>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</si>
  <si>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</si>
  <si>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</si>
  <si>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</si>
  <si>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</si>
  <si>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</si>
  <si>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</si>
  <si>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</si>
  <si>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</si>
  <si>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</si>
  <si>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</si>
  <si>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</si>
  <si>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</si>
  <si>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</si>
  <si>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</si>
  <si>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</si>
  <si>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</si>
  <si>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</si>
  <si>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</si>
  <si>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</si>
  <si>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</si>
  <si>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</si>
  <si>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</si>
  <si>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</si>
  <si>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</si>
  <si>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</si>
  <si>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</si>
  <si>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</si>
  <si>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</si>
  <si>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</si>
  <si>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</si>
  <si>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</si>
  <si>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</si>
  <si>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</si>
  <si>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</si>
  <si>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</si>
  <si>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</si>
  <si>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</si>
  <si>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</si>
  <si>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</si>
  <si>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</si>
  <si>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</si>
  <si>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</si>
  <si>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</si>
  <si>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</si>
  <si>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</si>
  <si>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</si>
  <si>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</si>
  <si>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</si>
  <si>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</si>
  <si>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</si>
  <si>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</si>
  <si>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</si>
  <si>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</si>
  <si>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</si>
  <si>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</si>
  <si>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</si>
  <si>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</si>
  <si>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</si>
  <si>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</si>
  <si>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</si>
  <si>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</si>
  <si>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</si>
  <si>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</si>
  <si>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</si>
  <si>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</si>
  <si>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</si>
  <si>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</si>
  <si>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</si>
  <si>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</si>
  <si>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</si>
  <si>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</si>
  <si>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</si>
  <si>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</si>
  <si>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</si>
  <si>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</si>
  <si>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</si>
  <si>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</si>
  <si>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</si>
  <si>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</si>
  <si>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</si>
  <si>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</si>
  <si>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</si>
  <si>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</si>
  <si>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</si>
  <si>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</si>
  <si>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</si>
  <si>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</si>
  <si>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</si>
  <si>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</si>
  <si>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</si>
  <si>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</si>
  <si>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</si>
  <si>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</si>
  <si>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</si>
  <si>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</si>
  <si>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</si>
  <si>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</si>
  <si>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</si>
  <si>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</si>
  <si>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</si>
  <si>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</si>
  <si>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</si>
  <si>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</si>
  <si>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</si>
  <si>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</si>
  <si>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</si>
  <si>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</si>
  <si>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</si>
  <si>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</si>
  <si>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</si>
  <si>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</si>
  <si>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</si>
  <si>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</si>
  <si>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</si>
  <si>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</si>
  <si>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</si>
  <si>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</si>
  <si>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</si>
  <si>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</si>
  <si>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</si>
  <si>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</si>
  <si>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</si>
  <si>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</si>
  <si>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</si>
  <si>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</si>
  <si>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</si>
  <si>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</si>
  <si>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</si>
  <si>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</si>
  <si>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</si>
  <si>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</si>
  <si>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</si>
  <si>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</si>
  <si>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</si>
  <si>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</si>
  <si>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</si>
  <si>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</si>
  <si>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</si>
  <si>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</si>
  <si>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</si>
  <si>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</si>
  <si>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</si>
  <si>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</si>
  <si>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</si>
  <si>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</si>
  <si>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</si>
  <si>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</si>
  <si>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</si>
  <si>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</si>
  <si>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</si>
  <si>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</si>
  <si>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</si>
  <si>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</si>
  <si>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</si>
  <si>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</si>
  <si>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</si>
  <si>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</si>
  <si>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</si>
  <si>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</si>
  <si>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</si>
  <si>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</si>
  <si>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</si>
  <si>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</si>
  <si>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</si>
  <si>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</si>
  <si>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</si>
  <si>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</si>
  <si>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</si>
  <si>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</si>
  <si>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</si>
  <si>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</si>
  <si>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</si>
  <si>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</si>
  <si>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</si>
  <si>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</si>
  <si>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</si>
  <si>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</si>
  <si>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</si>
  <si>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</si>
  <si>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</si>
  <si>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</si>
  <si>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</si>
  <si>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</si>
  <si>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</si>
  <si>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</si>
  <si>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</si>
  <si>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</si>
  <si>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</si>
  <si>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</si>
  <si>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</si>
  <si>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</si>
  <si>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</si>
  <si>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</si>
  <si>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</si>
  <si>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</si>
  <si>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</si>
  <si>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</si>
  <si>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</si>
  <si>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</si>
  <si>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</si>
  <si>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</si>
  <si>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</si>
  <si>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</si>
  <si>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</si>
  <si>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</si>
  <si>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</si>
  <si>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</si>
  <si>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</si>
  <si>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</si>
  <si>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</si>
  <si>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</si>
  <si>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</si>
  <si>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</si>
  <si>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</si>
  <si>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</si>
  <si>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</si>
  <si>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</si>
  <si>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</si>
  <si>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</si>
  <si>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</si>
  <si>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</si>
  <si>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</si>
  <si>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</si>
  <si>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</si>
  <si>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</si>
  <si>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</si>
  <si>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</si>
  <si>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</si>
  <si>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</si>
  <si>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</si>
  <si>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</si>
  <si>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</si>
  <si>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</si>
  <si>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</si>
  <si>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</si>
  <si>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</si>
  <si>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</si>
  <si>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</si>
  <si>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</si>
  <si>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</si>
  <si>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</si>
  <si>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</si>
  <si>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</si>
  <si>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</si>
  <si>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</si>
  <si>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</si>
  <si>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</si>
  <si>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</si>
  <si>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</si>
  <si>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</si>
  <si>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</si>
  <si>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</si>
  <si>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</si>
  <si>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</si>
  <si>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</si>
  <si>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</si>
  <si>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</si>
  <si>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</si>
  <si>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</si>
  <si>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</si>
  <si>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</si>
  <si>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</si>
  <si>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</si>
  <si>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</si>
  <si>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</si>
  <si>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</si>
  <si>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</si>
  <si>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</si>
  <si>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</si>
  <si>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</si>
  <si>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</si>
  <si>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</si>
  <si>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</si>
  <si>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</si>
  <si>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</si>
  <si>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</si>
  <si>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</si>
  <si>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</si>
  <si>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</si>
  <si>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</si>
  <si>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</si>
  <si>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</si>
  <si>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</si>
  <si>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</si>
  <si>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</si>
  <si>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</si>
  <si>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</si>
  <si>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</si>
  <si>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</si>
  <si>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</si>
  <si>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</si>
  <si>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</si>
  <si>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</si>
  <si>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</si>
  <si>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</si>
  <si>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</si>
  <si>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</si>
  <si>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</si>
  <si>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</si>
  <si>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</si>
  <si>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</si>
  <si>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</si>
  <si>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</si>
  <si>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</si>
  <si>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</si>
  <si>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</si>
  <si>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</si>
  <si>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</si>
  <si>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</si>
  <si>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</si>
  <si>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</si>
  <si>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</si>
  <si>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</si>
  <si>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</si>
  <si>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</si>
  <si>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</si>
  <si>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</si>
  <si>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</si>
  <si>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</si>
  <si>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</si>
  <si>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</si>
  <si>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</si>
  <si>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</si>
  <si>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</si>
  <si>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</si>
  <si>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</si>
  <si>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</si>
  <si>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</si>
  <si>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</si>
  <si>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</si>
  <si>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</si>
  <si>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</si>
  <si>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</si>
  <si>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</si>
  <si>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</si>
  <si>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</si>
  <si>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</si>
  <si>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</si>
  <si>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</si>
  <si>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</si>
  <si>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</si>
  <si>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</si>
  <si>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</si>
  <si>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</si>
  <si>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</si>
  <si>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</si>
  <si>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</si>
  <si>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</si>
  <si>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</si>
  <si>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</si>
  <si>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</si>
  <si>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</si>
  <si>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</si>
  <si>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</si>
  <si>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</si>
  <si>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</si>
  <si>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</si>
  <si>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</si>
  <si>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</si>
  <si>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</si>
  <si>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</si>
  <si>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</si>
  <si>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</si>
  <si>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</si>
  <si>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</si>
  <si>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</si>
  <si>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</si>
  <si>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</si>
  <si>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</si>
  <si>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</si>
  <si>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</si>
  <si>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</si>
  <si>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</si>
  <si>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</si>
  <si>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</si>
  <si>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</si>
  <si>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</si>
  <si>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</si>
  <si>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</si>
  <si>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</si>
  <si>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</si>
  <si>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</si>
  <si>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</si>
  <si>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</si>
  <si>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</si>
  <si>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</si>
  <si>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</si>
  <si>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</si>
  <si>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</si>
  <si>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</si>
  <si>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</si>
  <si>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</si>
  <si>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</si>
  <si>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</si>
  <si>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</si>
  <si>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</si>
  <si>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</si>
  <si>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</si>
  <si>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</si>
  <si>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</si>
  <si>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</si>
  <si>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</si>
  <si>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</si>
  <si>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</si>
  <si>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</si>
  <si>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</si>
  <si>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</si>
  <si>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</si>
  <si>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</si>
  <si>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</si>
  <si>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</si>
  <si>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</si>
  <si>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</si>
  <si>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</si>
  <si>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</si>
  <si>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</si>
  <si>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</si>
  <si>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</si>
  <si>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</si>
  <si>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</si>
  <si>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</si>
  <si>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</si>
  <si>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</si>
  <si>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</si>
  <si>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</si>
  <si>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</si>
  <si>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</si>
  <si>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</si>
  <si>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</si>
  <si>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</si>
  <si>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</si>
  <si>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</si>
  <si>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</si>
  <si>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</si>
  <si>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</si>
  <si>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</si>
  <si>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</si>
  <si>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</si>
  <si>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</si>
  <si>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</si>
  <si>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</si>
  <si>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</si>
  <si>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</si>
  <si>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</si>
  <si>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</si>
  <si>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</si>
  <si>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</si>
  <si>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</si>
  <si>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</si>
  <si>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</si>
  <si>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</si>
  <si>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</si>
  <si>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</si>
  <si>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</si>
  <si>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</si>
  <si>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</si>
  <si>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</si>
  <si>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</si>
  <si>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</si>
  <si>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</si>
  <si>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</si>
  <si>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</si>
  <si>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</si>
  <si>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</si>
  <si>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</si>
  <si>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</si>
  <si>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</si>
  <si>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</si>
  <si>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</si>
  <si>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</si>
  <si>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</si>
  <si>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</si>
  <si>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</si>
  <si>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</si>
  <si>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</si>
  <si>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</si>
  <si>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</si>
  <si>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</si>
  <si>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</si>
  <si>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</si>
  <si>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</si>
  <si>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</si>
  <si>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</si>
  <si>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</si>
  <si>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</si>
  <si>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</si>
  <si>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</si>
  <si>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</si>
  <si>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</si>
  <si>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</si>
  <si>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</si>
  <si>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</si>
  <si>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</si>
  <si>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</si>
  <si>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</si>
  <si>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</si>
  <si>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</si>
  <si>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</si>
  <si>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</si>
  <si>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</si>
  <si>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</si>
  <si>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</si>
  <si>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</si>
  <si>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</si>
  <si>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</si>
  <si>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</si>
  <si>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</si>
  <si>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</si>
  <si>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</si>
  <si>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</si>
  <si>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</si>
  <si>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</si>
  <si>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</si>
  <si>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</si>
  <si>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</si>
  <si>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</si>
  <si>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</si>
  <si>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</si>
  <si>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</si>
  <si>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</si>
  <si>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</si>
  <si>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</si>
  <si>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</si>
  <si>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</si>
  <si>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</si>
  <si>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</si>
  <si>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</si>
  <si>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</si>
  <si>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</si>
  <si>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</si>
  <si>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</si>
  <si>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</si>
  <si>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</si>
  <si>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</si>
  <si>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</si>
  <si>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</si>
  <si>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</si>
  <si>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</si>
  <si>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</si>
  <si>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</si>
  <si>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</si>
  <si>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</si>
  <si>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</si>
  <si>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</si>
  <si>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</si>
  <si>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</si>
  <si>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</si>
  <si>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</si>
  <si>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</si>
  <si>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</si>
  <si>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</si>
  <si>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</si>
  <si>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</si>
  <si>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</si>
  <si>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</si>
  <si>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</si>
  <si>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</si>
  <si>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</si>
  <si>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</si>
  <si>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</si>
  <si>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</si>
  <si>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</si>
  <si>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</si>
  <si>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</si>
  <si>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</si>
  <si>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</si>
  <si>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</si>
  <si>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</si>
  <si>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</si>
  <si>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</si>
  <si>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</si>
  <si>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</si>
  <si>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</si>
  <si>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</si>
  <si>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</si>
  <si>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</si>
  <si>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</si>
  <si>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</si>
  <si>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</si>
  <si>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</si>
  <si>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</si>
  <si>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</si>
  <si>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</si>
  <si>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</si>
  <si>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</si>
  <si>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</si>
  <si>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</si>
  <si>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</si>
  <si>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</si>
  <si>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</si>
  <si>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</si>
  <si>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</si>
  <si>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</si>
  <si>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</si>
  <si>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</si>
  <si>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</si>
  <si>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</si>
  <si>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</si>
  <si>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</si>
  <si>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</si>
  <si>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</si>
  <si>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</si>
  <si>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</si>
  <si>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</si>
  <si>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</si>
  <si>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</si>
  <si>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</si>
  <si>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</si>
  <si>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</si>
  <si>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</si>
  <si>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</si>
  <si>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</si>
  <si>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</si>
  <si>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</si>
  <si>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</si>
  <si>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</si>
  <si>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</si>
  <si>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</si>
  <si>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</si>
  <si>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</si>
  <si>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</si>
  <si>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</si>
  <si>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</si>
  <si>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</si>
  <si>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</si>
  <si>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</si>
  <si>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</si>
  <si>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</si>
  <si>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</si>
  <si>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</si>
  <si>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</si>
  <si>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</si>
  <si>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</si>
  <si>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</si>
  <si>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</si>
  <si>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</si>
  <si>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</si>
  <si>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</si>
  <si>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</si>
  <si>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</si>
  <si>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</si>
  <si>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</si>
  <si>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</si>
  <si>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</si>
  <si>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</si>
  <si>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</si>
  <si>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</si>
  <si>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</si>
  <si>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</si>
  <si>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</si>
  <si>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</si>
  <si>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</si>
  <si>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</si>
  <si>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</si>
  <si>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</si>
  <si>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</si>
  <si>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</si>
  <si>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</si>
  <si>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</si>
  <si>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</si>
  <si>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</si>
  <si>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</si>
  <si>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</si>
  <si>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</si>
  <si>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</si>
  <si>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</si>
  <si>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</si>
  <si>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</si>
  <si>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</si>
  <si>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</si>
  <si>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</si>
  <si>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</si>
  <si>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</si>
  <si>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</si>
  <si>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</si>
  <si>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</si>
  <si>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</si>
  <si>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</si>
  <si>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</si>
  <si>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</si>
  <si>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</si>
  <si>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</si>
  <si>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</si>
  <si>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</si>
  <si>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</si>
  <si>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</si>
  <si>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</si>
  <si>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</si>
  <si>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</si>
  <si>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</si>
  <si>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</si>
  <si>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</si>
  <si>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</si>
  <si>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</si>
  <si>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</si>
  <si>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</si>
  <si>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</si>
  <si>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</si>
  <si>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</si>
  <si>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</si>
  <si>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</si>
  <si>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</si>
  <si>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</si>
  <si>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</si>
  <si>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</si>
  <si>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</si>
  <si>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</si>
  <si>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</si>
  <si>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</si>
  <si>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</si>
  <si>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</si>
  <si>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</si>
  <si>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</si>
  <si>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</si>
  <si>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</si>
  <si>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</si>
  <si>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</si>
  <si>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</si>
  <si>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</si>
  <si>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</si>
  <si>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</si>
  <si>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</si>
  <si>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</si>
  <si>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</si>
  <si>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</si>
  <si>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</si>
  <si>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</si>
  <si>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</si>
  <si>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</si>
  <si>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</si>
  <si>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</si>
  <si>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</si>
  <si>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</si>
  <si>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</si>
  <si>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</si>
  <si>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</si>
  <si>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</si>
  <si>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</si>
  <si>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</si>
  <si>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</si>
  <si>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</si>
  <si>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</si>
  <si>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</si>
  <si>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</si>
  <si>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</si>
  <si>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</si>
  <si>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</si>
  <si>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</si>
  <si>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</si>
  <si>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</si>
  <si>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</si>
  <si>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</si>
  <si>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</si>
  <si>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</si>
  <si>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</si>
  <si>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</si>
  <si>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</si>
  <si>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</si>
  <si>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</si>
  <si>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</si>
  <si>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</si>
  <si>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</si>
  <si>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</si>
  <si>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</si>
  <si>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</si>
  <si>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</si>
  <si>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</si>
  <si>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</si>
  <si>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</si>
  <si>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</si>
  <si>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</si>
  <si>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</si>
  <si>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</si>
  <si>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</si>
  <si>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</si>
  <si>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</si>
  <si>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</si>
  <si>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</si>
  <si>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</si>
  <si>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</si>
  <si>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</si>
  <si>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</si>
  <si>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</si>
  <si>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</si>
  <si>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</si>
  <si>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</si>
  <si>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</si>
  <si>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</si>
  <si>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</si>
  <si>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</si>
  <si>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</si>
  <si>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</si>
  <si>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</si>
  <si>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</si>
  <si>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</si>
  <si>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</si>
  <si>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</si>
  <si>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</si>
  <si>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</si>
  <si>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</si>
  <si>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</si>
  <si>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</si>
  <si>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</si>
  <si>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</si>
  <si>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</si>
  <si>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</si>
  <si>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</si>
  <si>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</si>
  <si>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</si>
  <si>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</si>
  <si>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</si>
  <si>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</si>
  <si>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</si>
  <si>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</si>
  <si>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</si>
  <si>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</si>
  <si>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</si>
  <si>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</si>
  <si>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</si>
  <si>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</si>
  <si>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</si>
  <si>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</si>
  <si>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</si>
  <si>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</si>
  <si>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</si>
  <si>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</si>
  <si>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</si>
  <si>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</si>
  <si>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</si>
  <si>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</si>
  <si>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</si>
  <si>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</si>
  <si>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</si>
  <si>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</si>
  <si>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</si>
  <si>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</si>
  <si>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</si>
  <si>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</si>
  <si>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</si>
  <si>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</si>
  <si>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</si>
  <si>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</si>
  <si>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</si>
  <si>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</si>
  <si>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</si>
  <si>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</si>
  <si>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</si>
  <si>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</si>
  <si>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</si>
  <si>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</si>
  <si>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</si>
  <si>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</si>
  <si>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</si>
  <si>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</si>
  <si>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</si>
  <si>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</si>
  <si>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</si>
  <si>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</si>
  <si>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</si>
  <si>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</si>
  <si>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</si>
  <si>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</si>
  <si>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</si>
  <si>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</si>
  <si>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</si>
  <si>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</si>
  <si>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</si>
  <si>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</si>
  <si>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</si>
  <si>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</si>
  <si>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</si>
  <si>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</si>
  <si>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</si>
  <si>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</si>
  <si>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</si>
  <si>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</si>
  <si>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</si>
  <si>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</si>
  <si>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</si>
  <si>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</si>
  <si>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</si>
  <si>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</si>
  <si>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</si>
  <si>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</si>
  <si>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</si>
  <si>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</si>
  <si>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</si>
  <si>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</si>
  <si>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</si>
  <si>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</si>
  <si>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</si>
  <si>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</si>
  <si>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</si>
  <si>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</si>
  <si>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</si>
  <si>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</si>
  <si>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</si>
  <si>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</si>
  <si>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</si>
  <si>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</si>
  <si>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</si>
  <si>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</si>
  <si>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</si>
  <si>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</si>
  <si>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</si>
  <si>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</si>
  <si>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</si>
  <si>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</si>
  <si>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</si>
  <si>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</si>
  <si>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</si>
  <si>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</si>
  <si>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</si>
  <si>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</si>
  <si>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</si>
  <si>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</si>
  <si>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</si>
  <si>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</si>
  <si>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</si>
  <si>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</si>
  <si>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</si>
  <si>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</si>
  <si>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</si>
  <si>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</si>
  <si>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</si>
  <si>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</si>
  <si>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</si>
  <si>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</si>
  <si>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</si>
  <si>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</si>
  <si>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</si>
  <si>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</si>
  <si>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</si>
  <si>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</si>
  <si>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</si>
  <si>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</si>
  <si>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</si>
  <si>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</si>
  <si>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</si>
  <si>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</si>
  <si>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</si>
  <si>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</si>
  <si>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</si>
  <si>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</si>
  <si>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</si>
  <si>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</si>
  <si>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</si>
  <si>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</si>
  <si>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</si>
  <si>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</si>
  <si>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</si>
  <si>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</si>
  <si>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</si>
  <si>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</si>
  <si>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</si>
  <si>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</si>
  <si>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</si>
  <si>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</si>
  <si>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</si>
  <si>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</si>
  <si>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</si>
  <si>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</si>
  <si>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</si>
  <si>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</si>
  <si>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</si>
  <si>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</si>
  <si>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</si>
  <si>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</si>
  <si>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</si>
  <si>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</si>
  <si>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</si>
  <si>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</si>
  <si>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</si>
  <si>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</si>
  <si>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</si>
  <si>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</si>
  <si>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</si>
  <si>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</si>
  <si>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</si>
  <si>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</si>
  <si>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</si>
  <si>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</si>
  <si>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</si>
  <si>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</si>
  <si>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</si>
  <si>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</si>
  <si>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</si>
  <si>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</si>
  <si>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</si>
  <si>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</si>
  <si>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</si>
  <si>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</si>
  <si>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</si>
  <si>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</si>
  <si>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</si>
  <si>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</si>
  <si>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</si>
  <si>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</si>
  <si>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</si>
  <si>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</si>
  <si>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</si>
  <si>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</si>
  <si>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</si>
  <si>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</si>
  <si>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</si>
  <si>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</si>
  <si>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</si>
  <si>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</si>
  <si>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</si>
  <si>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</si>
  <si>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</si>
  <si>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</si>
  <si>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</si>
  <si>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</si>
  <si>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</si>
  <si>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</si>
  <si>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</si>
  <si>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</si>
  <si>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</si>
  <si>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</si>
  <si>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</si>
  <si>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</si>
  <si>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</si>
  <si>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</si>
  <si>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</si>
  <si>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</si>
  <si>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</si>
  <si>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</si>
  <si>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</si>
  <si>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</si>
  <si>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</si>
  <si>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</si>
  <si>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</si>
  <si>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</si>
  <si>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</si>
  <si>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</si>
  <si>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</si>
  <si>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</si>
  <si>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</si>
  <si>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</si>
  <si>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</si>
  <si>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</si>
  <si>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</si>
  <si>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</si>
  <si>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</si>
  <si>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</si>
  <si>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</si>
  <si>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</si>
  <si>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</si>
  <si>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</si>
  <si>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</si>
  <si>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</si>
  <si>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</si>
  <si>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</si>
  <si>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</si>
  <si>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</si>
  <si>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</si>
  <si>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</si>
  <si>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</si>
  <si>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</si>
  <si>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</si>
  <si>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</si>
  <si>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</si>
  <si>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</si>
  <si>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</si>
  <si>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</si>
  <si>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</si>
  <si>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</si>
  <si>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</si>
  <si>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</si>
  <si>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</si>
  <si>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</si>
  <si>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</si>
  <si>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</si>
  <si>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</si>
  <si>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</si>
  <si>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</si>
  <si>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</si>
  <si>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</si>
  <si>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</si>
  <si>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</si>
  <si>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</si>
  <si>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</si>
  <si>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</si>
  <si>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</si>
  <si>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</si>
  <si>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</si>
  <si>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</si>
  <si>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</si>
  <si>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</si>
  <si>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</si>
  <si>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</si>
  <si>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</si>
  <si>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</si>
  <si>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</si>
  <si>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</si>
  <si>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</si>
  <si>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</si>
  <si>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</si>
  <si>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</si>
  <si>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</si>
  <si>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</si>
  <si>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</si>
  <si>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</si>
  <si>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</si>
  <si>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</si>
  <si>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</si>
  <si>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</si>
  <si>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</si>
  <si>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</si>
  <si>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</si>
  <si>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</si>
  <si>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</si>
  <si>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</si>
  <si>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</si>
  <si>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</si>
  <si>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</si>
  <si>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</si>
  <si>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</si>
  <si>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</si>
  <si>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</si>
  <si>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</si>
  <si>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</si>
  <si>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</si>
  <si>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</si>
  <si>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</si>
  <si>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</si>
  <si>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</si>
  <si>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</si>
  <si>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</si>
  <si>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</si>
  <si>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</si>
  <si>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</si>
  <si>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</si>
  <si>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</si>
  <si>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</si>
  <si>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</si>
  <si>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</si>
  <si>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</si>
  <si>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</si>
  <si>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</si>
  <si>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</si>
  <si>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</si>
  <si>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</si>
  <si>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</si>
  <si>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</si>
  <si>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</si>
  <si>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</si>
  <si>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</si>
  <si>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</si>
  <si>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</si>
  <si>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</si>
  <si>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</si>
  <si>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</si>
  <si>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</si>
  <si>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</si>
  <si>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</si>
  <si>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</si>
  <si>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</si>
  <si>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</si>
  <si>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</si>
  <si>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</si>
  <si>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</si>
  <si>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</si>
  <si>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</si>
  <si>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</si>
  <si>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</si>
  <si>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</si>
  <si>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</si>
  <si>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</si>
  <si>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</si>
  <si>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</si>
  <si>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</si>
  <si>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</si>
  <si>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</si>
  <si>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</si>
  <si>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</si>
  <si>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</si>
  <si>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</si>
  <si>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</si>
  <si>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</si>
  <si>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</si>
  <si>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</si>
  <si>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</si>
  <si>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</si>
  <si>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</si>
  <si>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</si>
  <si>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</si>
  <si>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</si>
  <si>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</si>
  <si>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</si>
  <si>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</si>
  <si>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</si>
  <si>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</si>
  <si>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</si>
  <si>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</si>
  <si>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</si>
  <si>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</si>
  <si>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</si>
  <si>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</si>
  <si>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</si>
  <si>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</si>
  <si>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</si>
  <si>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</si>
  <si>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</si>
  <si>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</si>
  <si>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</si>
  <si>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</si>
  <si>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</si>
  <si>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</si>
  <si>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</si>
  <si>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</si>
  <si>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</si>
  <si>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</si>
  <si>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</si>
  <si>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</si>
  <si>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</si>
  <si>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</si>
  <si>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</si>
  <si>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</si>
  <si>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</si>
  <si>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</si>
  <si>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</si>
  <si>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</si>
  <si>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</si>
  <si>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</si>
  <si>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</si>
  <si>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</si>
  <si>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</si>
  <si>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</si>
  <si>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</si>
  <si>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</si>
  <si>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</si>
  <si>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</si>
  <si>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</si>
  <si>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</si>
  <si>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</si>
  <si>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</si>
  <si>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</si>
  <si>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</si>
  <si>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</si>
  <si>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</si>
  <si>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</si>
  <si>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</si>
  <si>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</si>
  <si>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</si>
  <si>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</si>
  <si>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</si>
  <si>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</si>
  <si>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</si>
  <si>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</si>
  <si>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</si>
  <si>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</si>
  <si>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</si>
  <si>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</si>
  <si>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</si>
  <si>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</si>
  <si>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</si>
  <si>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</si>
  <si>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</si>
  <si>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</si>
  <si>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</si>
  <si>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</si>
  <si>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</si>
  <si>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</si>
  <si>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</si>
  <si>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</si>
  <si>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</si>
  <si>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</si>
  <si>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</si>
  <si>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</si>
  <si>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</si>
  <si>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</si>
  <si>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</si>
  <si>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</si>
  <si>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</si>
  <si>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</si>
  <si>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</si>
  <si>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</si>
  <si>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</si>
  <si>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</si>
  <si>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</si>
  <si>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</si>
  <si>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</si>
  <si>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</si>
  <si>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</si>
  <si>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</si>
  <si>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</si>
  <si>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</si>
  <si>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</si>
  <si>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</si>
  <si>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</si>
  <si>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</si>
  <si>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</si>
  <si>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</si>
  <si>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</si>
  <si>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</si>
  <si>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</si>
  <si>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</si>
  <si>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</si>
  <si>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</si>
  <si>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</si>
  <si>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</si>
  <si>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</si>
  <si>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</si>
  <si>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</si>
  <si>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</si>
  <si>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</si>
  <si>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</si>
  <si>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</si>
  <si>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</si>
  <si>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</si>
  <si>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</si>
  <si>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</si>
  <si>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</si>
  <si>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</si>
  <si>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</si>
  <si>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</si>
  <si>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</si>
  <si>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</si>
  <si>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</si>
  <si>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</si>
  <si>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</si>
  <si>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</si>
  <si>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</si>
  <si>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</si>
  <si>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</si>
  <si>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</si>
  <si>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</si>
  <si>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</si>
  <si>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</si>
  <si>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</si>
  <si>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</si>
  <si>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</si>
  <si>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</si>
  <si>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</si>
  <si>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</si>
  <si>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</si>
  <si>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</si>
  <si>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</si>
  <si>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</si>
  <si>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</si>
  <si>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</si>
  <si>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</si>
  <si>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</si>
  <si>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</si>
  <si>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</si>
  <si>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</si>
  <si>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</si>
  <si>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</si>
  <si>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</si>
  <si>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</si>
  <si>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</si>
  <si>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</si>
  <si>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</si>
  <si>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</si>
  <si>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</si>
  <si>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</si>
  <si>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</si>
  <si>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</si>
  <si>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</si>
  <si>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</si>
  <si>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</si>
  <si>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</si>
  <si>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</si>
  <si>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</si>
  <si>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</si>
  <si>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</si>
  <si>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</si>
  <si>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</si>
  <si>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</si>
  <si>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</si>
  <si>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</si>
  <si>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</si>
  <si>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</si>
  <si>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</si>
  <si>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</si>
  <si>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</si>
  <si>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</si>
  <si>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</si>
  <si>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</si>
  <si>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</si>
  <si>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</si>
  <si>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</si>
  <si>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</si>
  <si>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</si>
  <si>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</si>
  <si>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</si>
  <si>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</si>
  <si>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</si>
  <si>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</si>
  <si>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</si>
  <si>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</si>
  <si>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</si>
  <si>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</si>
  <si>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</si>
  <si>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</si>
  <si>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</si>
  <si>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</si>
  <si>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</si>
  <si>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</si>
  <si>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</si>
  <si>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</si>
  <si>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</si>
  <si>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</si>
  <si>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</si>
  <si>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</si>
  <si>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</si>
  <si>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</si>
  <si>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</si>
  <si>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</si>
  <si>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</si>
  <si>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</si>
  <si>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</si>
  <si>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</si>
  <si>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</si>
  <si>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</si>
  <si>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</si>
  <si>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</si>
  <si>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</si>
  <si>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</si>
  <si>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</si>
  <si>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</si>
  <si>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</si>
  <si>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</si>
  <si>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</si>
  <si>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</si>
  <si>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</si>
  <si>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</si>
  <si>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</si>
  <si>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</si>
  <si>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</si>
  <si>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</si>
  <si>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</si>
  <si>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</si>
  <si>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</si>
  <si>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</si>
  <si>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</si>
  <si>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</si>
  <si>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</si>
  <si>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</si>
  <si>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</si>
  <si>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</si>
  <si>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</si>
  <si>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</si>
  <si>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</si>
  <si>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</si>
  <si>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</si>
  <si>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</si>
  <si>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</si>
  <si>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</si>
  <si>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</si>
  <si>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</si>
  <si>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</si>
  <si>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</si>
  <si>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</si>
  <si>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</si>
  <si>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</si>
  <si>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</si>
  <si>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</si>
  <si>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</si>
  <si>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</si>
  <si>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</si>
  <si>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</si>
  <si>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</si>
  <si>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</si>
  <si>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</si>
  <si>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</si>
  <si>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</si>
  <si>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</si>
  <si>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</si>
  <si>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</si>
  <si>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</si>
  <si>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</si>
  <si>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</si>
  <si>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</si>
  <si>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</si>
  <si>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</si>
  <si>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</si>
  <si>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</si>
  <si>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</si>
  <si>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</si>
  <si>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</si>
  <si>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</si>
  <si>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</si>
  <si>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</si>
  <si>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</si>
  <si>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</si>
  <si>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</si>
  <si>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</si>
  <si>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</si>
  <si>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</si>
  <si>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</si>
  <si>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</si>
  <si>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</si>
  <si>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</si>
  <si>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</si>
  <si>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</si>
  <si>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</si>
  <si>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</si>
  <si>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</si>
  <si>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</si>
  <si>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</si>
  <si>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</si>
  <si>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</si>
  <si>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</si>
  <si>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</si>
  <si>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</si>
  <si>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</si>
  <si>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</si>
  <si>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</si>
  <si>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</si>
  <si>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</si>
  <si>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</si>
  <si>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</si>
  <si>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</si>
  <si>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</si>
  <si>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</si>
  <si>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</si>
  <si>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</si>
  <si>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</si>
  <si>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</si>
  <si>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</si>
  <si>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</si>
  <si>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</si>
  <si>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</si>
  <si>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</si>
  <si>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</si>
  <si>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</si>
  <si>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</si>
  <si>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</si>
  <si>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</si>
  <si>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</si>
  <si>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</si>
  <si>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</si>
  <si>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</si>
  <si>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</si>
  <si>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</si>
  <si>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</si>
  <si>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</si>
  <si>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</si>
  <si>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</si>
  <si>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</si>
  <si>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</si>
  <si>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</si>
  <si>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</si>
  <si>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</si>
  <si>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</si>
  <si>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</si>
  <si>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</si>
  <si>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</si>
  <si>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</si>
  <si>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</si>
  <si>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</si>
  <si>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</si>
  <si>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</si>
  <si>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</si>
  <si>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</si>
  <si>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</si>
  <si>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</si>
  <si>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</si>
  <si>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</si>
  <si>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</si>
  <si>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</si>
  <si>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</si>
  <si>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</si>
  <si>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</si>
  <si>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</si>
  <si>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</si>
  <si>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</si>
  <si>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</si>
  <si>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</si>
  <si>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</si>
  <si>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</si>
  <si>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</si>
  <si>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</si>
  <si>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</si>
  <si>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</si>
  <si>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</si>
  <si>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</si>
  <si>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</si>
  <si>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</si>
  <si>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</si>
  <si>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</si>
  <si>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</si>
  <si>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</si>
  <si>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</si>
  <si>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</si>
  <si>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</si>
  <si>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</si>
  <si>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</si>
  <si>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</si>
  <si>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</si>
  <si>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</si>
  <si>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</si>
  <si>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</si>
  <si>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</si>
  <si>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</si>
  <si>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</si>
  <si>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</si>
  <si>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</si>
  <si>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</si>
  <si>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</si>
  <si>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</si>
  <si>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</si>
  <si>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</si>
  <si>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</si>
  <si>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</si>
  <si>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</si>
  <si>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</si>
  <si>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</si>
  <si>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</si>
  <si>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</si>
  <si>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</si>
  <si>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</si>
  <si>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</si>
  <si>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</si>
  <si>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</si>
  <si>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</si>
  <si>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</si>
  <si>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</si>
  <si>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</si>
  <si>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</si>
  <si>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</si>
  <si>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</si>
  <si>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</si>
  <si>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</si>
  <si>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</si>
  <si>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</si>
  <si>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</si>
  <si>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</si>
  <si>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</si>
  <si>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</si>
  <si>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</si>
  <si>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</si>
  <si>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</si>
  <si>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</si>
  <si>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</si>
  <si>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</si>
  <si>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</si>
  <si>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</si>
  <si>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</si>
  <si>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</si>
  <si>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</si>
  <si>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</si>
  <si>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</si>
  <si>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</si>
  <si>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</si>
  <si>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</si>
  <si>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</si>
  <si>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</si>
  <si>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</si>
  <si>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</si>
  <si>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</si>
  <si>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</si>
  <si>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</si>
  <si>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</si>
  <si>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</si>
  <si>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</si>
  <si>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</si>
  <si>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</si>
  <si>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</si>
  <si>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</si>
  <si>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</si>
  <si>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</si>
  <si>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</si>
  <si>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</si>
  <si>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</si>
  <si>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</si>
  <si>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</si>
  <si>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</si>
  <si>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</si>
  <si>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</si>
  <si>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</si>
  <si>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</si>
  <si>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</si>
  <si>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</si>
  <si>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</si>
  <si>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</si>
  <si>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</si>
  <si>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</si>
  <si>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</si>
  <si>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</si>
  <si>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</si>
  <si>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</si>
  <si>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</si>
  <si>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</si>
  <si>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</si>
  <si>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</si>
  <si>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</si>
  <si>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</si>
  <si>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</si>
  <si>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</si>
  <si>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</si>
  <si>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</si>
  <si>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</si>
  <si>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</si>
  <si>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</si>
  <si>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</si>
  <si>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</si>
  <si>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</si>
  <si>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</si>
  <si>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</si>
  <si>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</si>
  <si>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</si>
  <si>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</si>
  <si>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</si>
  <si>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</si>
  <si>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</si>
  <si>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</si>
  <si>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</si>
  <si>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</si>
  <si>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</si>
  <si>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</si>
  <si>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</si>
  <si>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</si>
  <si>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</si>
  <si>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</si>
  <si>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</si>
  <si>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</si>
  <si>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</si>
  <si>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</si>
  <si>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</si>
  <si>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</si>
  <si>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</si>
  <si>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</si>
  <si>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</si>
  <si>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</si>
  <si>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</si>
  <si>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</si>
  <si>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</si>
  <si>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</si>
  <si>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</si>
  <si>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</si>
  <si>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</si>
  <si>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</si>
  <si>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</si>
  <si>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</si>
  <si>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</si>
  <si>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</si>
  <si>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</si>
  <si>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</si>
  <si>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</si>
  <si>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</si>
  <si>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</si>
  <si>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</si>
  <si>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</si>
  <si>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</si>
  <si>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</si>
  <si>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</si>
  <si>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</si>
  <si>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</si>
  <si>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</si>
  <si>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</si>
  <si>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</si>
  <si>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</si>
  <si>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</si>
  <si>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</si>
  <si>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</si>
  <si>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</si>
  <si>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</si>
  <si>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</si>
  <si>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</si>
  <si>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</si>
  <si>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</si>
  <si>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</si>
  <si>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</si>
  <si>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</si>
  <si>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</si>
  <si>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</si>
  <si>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</si>
  <si>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</si>
  <si>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</si>
  <si>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</si>
  <si>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</si>
  <si>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</si>
  <si>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</si>
  <si>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</si>
  <si>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</si>
  <si>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</si>
  <si>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</si>
  <si>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</si>
  <si>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</si>
  <si>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</si>
  <si>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</si>
  <si>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</si>
  <si>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</si>
  <si>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</si>
  <si>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</si>
  <si>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</si>
  <si>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</si>
  <si>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</si>
  <si>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</si>
  <si>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</si>
  <si>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</si>
  <si>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</si>
  <si>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</si>
  <si>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</si>
  <si>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</si>
  <si>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</si>
  <si>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</si>
  <si>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</si>
  <si>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</si>
  <si>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</si>
  <si>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</si>
  <si>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</si>
  <si>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</si>
  <si>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</si>
  <si>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</si>
  <si>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</si>
  <si>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</si>
  <si>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</si>
  <si>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</si>
  <si>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</si>
  <si>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</si>
  <si>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</si>
  <si>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</si>
  <si>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</si>
  <si>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</si>
  <si>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</si>
  <si>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</si>
  <si>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</si>
  <si>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</si>
  <si>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</si>
  <si>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</si>
  <si>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</si>
  <si>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</si>
  <si>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</si>
  <si>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</si>
  <si>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</si>
  <si>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</si>
  <si>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</si>
  <si>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</si>
  <si>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</si>
  <si>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</si>
  <si>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</si>
  <si>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</si>
  <si>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</si>
  <si>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</si>
  <si>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</si>
  <si>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</si>
  <si>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</si>
  <si>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</si>
  <si>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</si>
  <si>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</si>
  <si>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</si>
  <si>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</si>
  <si>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</si>
  <si>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</si>
  <si>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</si>
  <si>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</si>
  <si>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</si>
  <si>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</si>
  <si>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</si>
  <si>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</si>
  <si>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</si>
  <si>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</si>
  <si>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</si>
  <si>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</si>
  <si>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</si>
  <si>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</si>
  <si>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Ended  Conversion</t>
  </si>
  <si>
    <t>Date Created 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</si>
  <si>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</si>
  <si>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</si>
  <si>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</si>
  <si>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</si>
  <si>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</si>
  <si>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</si>
  <si>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</si>
  <si>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</si>
  <si>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</si>
  <si>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</si>
  <si>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</si>
  <si>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</si>
  <si>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</si>
  <si>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</si>
  <si>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</si>
  <si>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</si>
  <si>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</si>
  <si>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</si>
  <si>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</si>
  <si>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</si>
  <si>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</si>
  <si>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</si>
  <si>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Successful</t>
  </si>
  <si>
    <t>Failed</t>
  </si>
  <si>
    <t>Median</t>
  </si>
  <si>
    <t>Minimum</t>
  </si>
  <si>
    <t>Maximum</t>
  </si>
  <si>
    <t>Variance</t>
  </si>
  <si>
    <t>Standard deviation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</si>
  <si>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</si>
  <si>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</si>
  <si>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</si>
  <si>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</si>
  <si>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</si>
  <si>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</si>
  <si>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</si>
  <si>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</si>
  <si>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</si>
  <si>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</si>
  <si>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</si>
  <si>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</si>
  <si>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</si>
  <si>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Z-score</t>
  </si>
  <si>
    <t>Cv</t>
  </si>
  <si>
    <t>Range for  Z-Score</t>
  </si>
  <si>
    <t>Statistical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</si>
  <si>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</si>
  <si>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</si>
  <si>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</si>
  <si>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</si>
  <si>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</si>
  <si>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</si>
  <si>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</si>
  <si>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</si>
  <si>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</si>
  <si>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</si>
  <si>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</si>
  <si>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Average Donation</t>
  </si>
  <si>
    <t>Duration</t>
  </si>
  <si>
    <t>0-7days</t>
  </si>
  <si>
    <t>8-14days</t>
  </si>
  <si>
    <t>15-30days</t>
  </si>
  <si>
    <t>31-60days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</si>
</sst>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Arial"/>
      <family val="2"/>
    </font>
    <font>
      <b/>
      <sz val="12"/>
      <color rgb="FF2B2B2B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2"/>
      <color theme="1"/>
      <name val="Calibri (Body)"/>
    </font>
    <font>
      <b/>
      <sz val="14"/>
      <color theme="1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9" fontId="0" fillId="0" borderId="10" xfId="42" applyFont="1" applyBorder="1"/>
    <xf numFmtId="0" fontId="16" fillId="0" borderId="10" xfId="0" applyFont="1" applyBorder="1"/>
    <xf numFmtId="0" fontId="18" fillId="0" borderId="10" xfId="0" applyFont="1" applyBorder="1"/>
    <xf numFmtId="0" fontId="19" fillId="0" borderId="10" xfId="0" applyFont="1" applyBorder="1"/>
    <xf numFmtId="0" fontId="16" fillId="0" borderId="0" xfId="0" applyFont="1"/>
    <xf numFmtId="0" fontId="20" fillId="33" borderId="10" xfId="0" applyFont="1" applyFill="1" applyBorder="1"/>
    <xf numFmtId="0" fontId="20" fillId="34" borderId="10" xfId="0" applyFont="1" applyFill="1" applyBorder="1"/>
    <xf numFmtId="0" fontId="20" fillId="0" borderId="10" xfId="0" applyFont="1" applyBorder="1"/>
    <xf numFmtId="0" fontId="16" fillId="35" borderId="10" xfId="0" applyFont="1" applyFill="1" applyBorder="1"/>
    <xf numFmtId="0" fontId="21" fillId="0" borderId="11" xfId="0" applyFont="1" applyBorder="1"/>
    <xf numFmtId="0" fontId="22" fillId="0" borderId="0" xfId="0" applyFont="1"/>
    <xf numFmtId="14" fontId="23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20" fillId="0" borderId="11" xfId="0" applyFont="1" applyBorder="1"/>
    <xf numFmtId="0" fontId="24" fillId="0" borderId="10" xfId="0" applyFont="1" applyBorder="1"/>
    <xf numFmtId="0" fontId="0" fillId="35" borderId="0" xfId="0" applyFill="1"/>
    <xf numFmtId="0" fontId="20" fillId="35" borderId="0" xfId="0" applyFont="1" applyFill="1"/>
    <xf numFmtId="0" fontId="16" fillId="35" borderId="12" xfId="0" applyFont="1" applyFill="1" applyBorder="1"/>
    <xf numFmtId="0" fontId="16" fillId="35" borderId="0" xfId="0" applyFont="1" applyFill="1"/>
    <xf numFmtId="49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[HW1.xlsx]Category!PivotTable Category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accent1">
                <a:alpha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21798964318651E-2"/>
          <c:y val="0.12101895484861716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9C44-930C-FB7F7552A20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7-9C44-930C-FB7F7552A20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7-9C44-930C-FB7F7552A20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1">
                  <a:alpha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7-9C44-930C-FB7F7552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497967"/>
        <c:axId val="628889039"/>
      </c:barChart>
      <c:catAx>
        <c:axId val="6384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9039"/>
        <c:crosses val="autoZero"/>
        <c:auto val="1"/>
        <c:lblAlgn val="ctr"/>
        <c:lblOffset val="100"/>
        <c:noMultiLvlLbl val="0"/>
      </c:catAx>
      <c:valAx>
        <c:axId val="6288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glow>
                    <a:schemeClr val="bg1">
                      <a:alpha val="67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9180648942758558"/>
          <c:y val="3.243781801643026E-2"/>
          <c:w val="6.1918135375609404E-2"/>
          <c:h val="0.24094395270393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[HW1.xlsx]Sub-category!PivotTable6</c:name>
    <c:fmtId val="3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1-F548-9215-8CBA9914DB65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9-D44B-99A3-3C6298869D1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9-D44B-99A3-3C6298869D1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9-D44B-99A3-3C629886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375903"/>
        <c:axId val="638409711"/>
      </c:barChart>
      <c:catAx>
        <c:axId val="6963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09711"/>
        <c:crosses val="autoZero"/>
        <c:auto val="1"/>
        <c:lblAlgn val="ctr"/>
        <c:lblOffset val="100"/>
        <c:noMultiLvlLbl val="0"/>
      </c:catAx>
      <c:valAx>
        <c:axId val="6384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[HW1.xlsx]Parent Category!PivotTable</c:name>
    <c:fmtId val="0"/>
  </c:pivotSource>
  <c:chart>
    <c:autoTitleDeleted val="0"/>
    <c:pivotFmts>
      <c:pivotFmt>
        <c:idx val="0"/>
        <c:spPr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C0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C00000"/>
            </a:solidFill>
            <a:ln w="9525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70C0"/>
            </a:solidFill>
            <a:ln w="9525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70C0"/>
            </a:solidFill>
            <a:ln w="9525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0-3A47-BE93-4DAB29F9AF1A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10-3A47-BE93-4DAB29F9AF1A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"/>
            <c:marker>
              <c:symbol val="circle"/>
              <c:size val="6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39-8A45-BBB8-540F27EF4FA8}"/>
              </c:ext>
            </c:extLst>
          </c:dPt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10-3A47-BE93-4DAB29F9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13695"/>
        <c:axId val="156499471"/>
      </c:lineChart>
      <c:catAx>
        <c:axId val="1567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9471"/>
        <c:crosses val="autoZero"/>
        <c:auto val="1"/>
        <c:lblAlgn val="ctr"/>
        <c:lblOffset val="100"/>
        <c:noMultiLvlLbl val="0"/>
      </c:catAx>
      <c:valAx>
        <c:axId val="1564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Crowdfunding'!$F$1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Crowdfunding'!$A$2:$A$13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'New Crowdfunding'!$F$2:$F$13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2-2241-9769-0647C366ED1A}"/>
            </c:ext>
          </c:extLst>
        </c:ser>
        <c:ser>
          <c:idx val="1"/>
          <c:order val="1"/>
          <c:tx>
            <c:strRef>
              <c:f>'New Crowdfunding'!$G$1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'New Crowdfunding'!$A$2:$A$13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'New Crowdfunding'!$G$2:$G$13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2-2241-9769-0647C366ED1A}"/>
            </c:ext>
          </c:extLst>
        </c:ser>
        <c:ser>
          <c:idx val="2"/>
          <c:order val="2"/>
          <c:tx>
            <c:strRef>
              <c:f>'New Crowdfunding'!$H$1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'New Crowdfunding'!$A$2:$A$13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'New Crowdfunding'!$H$2:$H$13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2-2241-9769-0647C366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957391"/>
        <c:axId val="761447600"/>
      </c:lineChart>
      <c:catAx>
        <c:axId val="10219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47600"/>
        <c:crosses val="autoZero"/>
        <c:auto val="1"/>
        <c:lblAlgn val="ctr"/>
        <c:lblOffset val="100"/>
        <c:noMultiLvlLbl val="0"/>
      </c:catAx>
      <c:valAx>
        <c:axId val="7614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5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[HW1.xlsx]Donations!PivotTable4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Donations by country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38100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15463508237947E-2"/>
          <c:y val="1.6123348017621147E-2"/>
          <c:w val="0.90738453649176209"/>
          <c:h val="0.83021957057129969"/>
        </c:manualLayout>
      </c:layout>
      <c:lineChart>
        <c:grouping val="stacked"/>
        <c:varyColors val="0"/>
        <c:ser>
          <c:idx val="0"/>
          <c:order val="0"/>
          <c:tx>
            <c:strRef>
              <c:f>Donations!$B$4:$B$5</c:f>
              <c:strCache>
                <c:ptCount val="1"/>
                <c:pt idx="0">
                  <c:v>AU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Donations!$A$6:$A$17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Donations!$B$6:$B$17</c:f>
              <c:numCache>
                <c:formatCode>General</c:formatCode>
                <c:ptCount val="11"/>
                <c:pt idx="0">
                  <c:v>81.98</c:v>
                </c:pt>
                <c:pt idx="1">
                  <c:v>499.02</c:v>
                </c:pt>
                <c:pt idx="2">
                  <c:v>252.08999999999997</c:v>
                </c:pt>
                <c:pt idx="3">
                  <c:v>247.75</c:v>
                </c:pt>
                <c:pt idx="4">
                  <c:v>441.66000000000008</c:v>
                </c:pt>
                <c:pt idx="5">
                  <c:v>113.48</c:v>
                </c:pt>
                <c:pt idx="6">
                  <c:v>337.83</c:v>
                </c:pt>
                <c:pt idx="7">
                  <c:v>265.89</c:v>
                </c:pt>
                <c:pt idx="8">
                  <c:v>357.72</c:v>
                </c:pt>
                <c:pt idx="9">
                  <c:v>507.93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4-BC48-821F-EC8BE045E485}"/>
            </c:ext>
          </c:extLst>
        </c:ser>
        <c:ser>
          <c:idx val="1"/>
          <c:order val="1"/>
          <c:tx>
            <c:strRef>
              <c:f>Donations!$C$4:$C$5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Donations!$A$6:$A$17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Donations!$C$6:$C$17</c:f>
              <c:numCache>
                <c:formatCode>General</c:formatCode>
                <c:ptCount val="11"/>
                <c:pt idx="0">
                  <c:v>247.04000000000002</c:v>
                </c:pt>
                <c:pt idx="1">
                  <c:v>458.12999999999994</c:v>
                </c:pt>
                <c:pt idx="2">
                  <c:v>225.35999999999999</c:v>
                </c:pt>
                <c:pt idx="3">
                  <c:v>140.97999999999999</c:v>
                </c:pt>
                <c:pt idx="4">
                  <c:v>110.02</c:v>
                </c:pt>
                <c:pt idx="5">
                  <c:v>390.53999999999996</c:v>
                </c:pt>
                <c:pt idx="6">
                  <c:v>226.07</c:v>
                </c:pt>
                <c:pt idx="7">
                  <c:v>306.64999999999998</c:v>
                </c:pt>
                <c:pt idx="8">
                  <c:v>405.19</c:v>
                </c:pt>
                <c:pt idx="9">
                  <c:v>153.94999999999999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4-BC48-821F-EC8BE045E485}"/>
            </c:ext>
          </c:extLst>
        </c:ser>
        <c:ser>
          <c:idx val="2"/>
          <c:order val="2"/>
          <c:tx>
            <c:strRef>
              <c:f>Donations!$D$4:$D$5</c:f>
              <c:strCache>
                <c:ptCount val="1"/>
                <c:pt idx="0">
                  <c:v>CH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Donations!$A$6:$A$17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Donations!$D$6:$D$17</c:f>
              <c:numCache>
                <c:formatCode>General</c:formatCode>
                <c:ptCount val="11"/>
                <c:pt idx="0">
                  <c:v>280.8</c:v>
                </c:pt>
                <c:pt idx="1">
                  <c:v>209.88</c:v>
                </c:pt>
                <c:pt idx="2">
                  <c:v>226.01</c:v>
                </c:pt>
                <c:pt idx="3">
                  <c:v>318.61</c:v>
                </c:pt>
                <c:pt idx="4">
                  <c:v>76.989999999999995</c:v>
                </c:pt>
                <c:pt idx="5">
                  <c:v>1</c:v>
                </c:pt>
                <c:pt idx="7">
                  <c:v>145.87</c:v>
                </c:pt>
                <c:pt idx="8">
                  <c:v>152.18</c:v>
                </c:pt>
                <c:pt idx="9">
                  <c:v>48.81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4-BC48-821F-EC8BE045E485}"/>
            </c:ext>
          </c:extLst>
        </c:ser>
        <c:ser>
          <c:idx val="3"/>
          <c:order val="3"/>
          <c:tx>
            <c:strRef>
              <c:f>Donations!$E$4:$E$5</c:f>
              <c:strCache>
                <c:ptCount val="1"/>
                <c:pt idx="0">
                  <c:v>DK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Donations!$A$6:$A$17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Donations!$E$6:$E$17</c:f>
              <c:numCache>
                <c:formatCode>General</c:formatCode>
                <c:ptCount val="11"/>
                <c:pt idx="0">
                  <c:v>31</c:v>
                </c:pt>
                <c:pt idx="1">
                  <c:v>92.99</c:v>
                </c:pt>
                <c:pt idx="2">
                  <c:v>307.72999999999996</c:v>
                </c:pt>
                <c:pt idx="3">
                  <c:v>151.47999999999999</c:v>
                </c:pt>
                <c:pt idx="4">
                  <c:v>172.38</c:v>
                </c:pt>
                <c:pt idx="5">
                  <c:v>312.25</c:v>
                </c:pt>
                <c:pt idx="6">
                  <c:v>186.03</c:v>
                </c:pt>
                <c:pt idx="7">
                  <c:v>163.59</c:v>
                </c:pt>
                <c:pt idx="8">
                  <c:v>178.96</c:v>
                </c:pt>
                <c:pt idx="9">
                  <c:v>430.75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4-BC48-821F-EC8BE045E485}"/>
            </c:ext>
          </c:extLst>
        </c:ser>
        <c:ser>
          <c:idx val="4"/>
          <c:order val="4"/>
          <c:tx>
            <c:strRef>
              <c:f>Donations!$F$4:$F$5</c:f>
              <c:strCache>
                <c:ptCount val="1"/>
                <c:pt idx="0">
                  <c:v>GB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Donations!$A$6:$A$17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Donations!$F$6:$F$17</c:f>
              <c:numCache>
                <c:formatCode>General</c:formatCode>
                <c:ptCount val="11"/>
                <c:pt idx="0">
                  <c:v>304.08999999999997</c:v>
                </c:pt>
                <c:pt idx="1">
                  <c:v>297.87</c:v>
                </c:pt>
                <c:pt idx="2">
                  <c:v>149.98000000000002</c:v>
                </c:pt>
                <c:pt idx="3">
                  <c:v>463.65000000000003</c:v>
                </c:pt>
                <c:pt idx="4">
                  <c:v>224.69</c:v>
                </c:pt>
                <c:pt idx="5">
                  <c:v>210.94</c:v>
                </c:pt>
                <c:pt idx="6">
                  <c:v>307.57</c:v>
                </c:pt>
                <c:pt idx="7">
                  <c:v>521.53000000000009</c:v>
                </c:pt>
                <c:pt idx="8">
                  <c:v>178.45</c:v>
                </c:pt>
                <c:pt idx="9">
                  <c:v>350.93000000000006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4-BC48-821F-EC8BE045E485}"/>
            </c:ext>
          </c:extLst>
        </c:ser>
        <c:ser>
          <c:idx val="5"/>
          <c:order val="5"/>
          <c:tx>
            <c:strRef>
              <c:f>Donations!$G$4:$G$5</c:f>
              <c:strCache>
                <c:ptCount val="1"/>
                <c:pt idx="0">
                  <c:v>IT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Donations!$A$6:$A$17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Donations!$G$6:$G$17</c:f>
              <c:numCache>
                <c:formatCode>General</c:formatCode>
                <c:ptCount val="11"/>
                <c:pt idx="0">
                  <c:v>451.64</c:v>
                </c:pt>
                <c:pt idx="1">
                  <c:v>124.82</c:v>
                </c:pt>
                <c:pt idx="2">
                  <c:v>268.21999999999997</c:v>
                </c:pt>
                <c:pt idx="3">
                  <c:v>54</c:v>
                </c:pt>
                <c:pt idx="4">
                  <c:v>374.95</c:v>
                </c:pt>
                <c:pt idx="5">
                  <c:v>533.32999999999993</c:v>
                </c:pt>
                <c:pt idx="6">
                  <c:v>414.24</c:v>
                </c:pt>
                <c:pt idx="7">
                  <c:v>340.9</c:v>
                </c:pt>
                <c:pt idx="8">
                  <c:v>316.10999999999996</c:v>
                </c:pt>
                <c:pt idx="9">
                  <c:v>437.09</c:v>
                </c:pt>
                <c:pt idx="10">
                  <c:v>84.33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4-BC48-821F-EC8BE045E485}"/>
            </c:ext>
          </c:extLst>
        </c:ser>
        <c:ser>
          <c:idx val="6"/>
          <c:order val="6"/>
          <c:tx>
            <c:strRef>
              <c:f>Donations!$H$4:$H$5</c:f>
              <c:strCache>
                <c:ptCount val="1"/>
                <c:pt idx="0">
                  <c:v>US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Donations!$A$6:$A$17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Donations!$H$6:$H$17</c:f>
              <c:numCache>
                <c:formatCode>General</c:formatCode>
                <c:ptCount val="11"/>
                <c:pt idx="0">
                  <c:v>5843.1200000000017</c:v>
                </c:pt>
                <c:pt idx="1">
                  <c:v>5038.8299999999981</c:v>
                </c:pt>
                <c:pt idx="2">
                  <c:v>4206.0300000000007</c:v>
                </c:pt>
                <c:pt idx="3">
                  <c:v>4538.4000000000015</c:v>
                </c:pt>
                <c:pt idx="4">
                  <c:v>5203.9700000000012</c:v>
                </c:pt>
                <c:pt idx="5">
                  <c:v>5653.9800000000005</c:v>
                </c:pt>
                <c:pt idx="6">
                  <c:v>5516.7200000000012</c:v>
                </c:pt>
                <c:pt idx="7">
                  <c:v>4890.8100000000004</c:v>
                </c:pt>
                <c:pt idx="8">
                  <c:v>5241.6700000000019</c:v>
                </c:pt>
                <c:pt idx="9">
                  <c:v>5653.8599999999988</c:v>
                </c:pt>
                <c:pt idx="10">
                  <c:v>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44-BC48-821F-EC8BE045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91184"/>
        <c:axId val="356871791"/>
      </c:lineChart>
      <c:catAx>
        <c:axId val="5004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1791"/>
        <c:crosses val="autoZero"/>
        <c:auto val="1"/>
        <c:lblAlgn val="ctr"/>
        <c:lblOffset val="100"/>
        <c:noMultiLvlLbl val="0"/>
      </c:catAx>
      <c:valAx>
        <c:axId val="3568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Duration of crowdfunding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Duration!$H$19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Duration!$I$9:$L$18</c:f>
              <c:strCache>
                <c:ptCount val="4"/>
                <c:pt idx="0">
                  <c:v>0-7days</c:v>
                </c:pt>
                <c:pt idx="1">
                  <c:v>8-14days</c:v>
                </c:pt>
                <c:pt idx="2">
                  <c:v>15-30days</c:v>
                </c:pt>
                <c:pt idx="3">
                  <c:v>31-60days</c:v>
                </c:pt>
              </c:strCache>
            </c:strRef>
          </c:cat>
          <c:val>
            <c:numRef>
              <c:f>Duration!$I$19:$L$19</c:f>
              <c:numCache>
                <c:formatCode>General</c:formatCode>
                <c:ptCount val="4"/>
                <c:pt idx="0">
                  <c:v>218</c:v>
                </c:pt>
                <c:pt idx="1">
                  <c:v>123</c:v>
                </c:pt>
                <c:pt idx="2">
                  <c:v>146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A-CC47-B499-24C0D851081F}"/>
            </c:ext>
          </c:extLst>
        </c:ser>
        <c:ser>
          <c:idx val="1"/>
          <c:order val="1"/>
          <c:tx>
            <c:strRef>
              <c:f>Duration!$H$20</c:f>
              <c:strCache>
                <c:ptCount val="1"/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Duration!$I$9:$L$18</c:f>
              <c:strCache>
                <c:ptCount val="4"/>
                <c:pt idx="0">
                  <c:v>0-7days</c:v>
                </c:pt>
                <c:pt idx="1">
                  <c:v>8-14days</c:v>
                </c:pt>
                <c:pt idx="2">
                  <c:v>15-30days</c:v>
                </c:pt>
                <c:pt idx="3">
                  <c:v>31-60days</c:v>
                </c:pt>
              </c:strCache>
            </c:strRef>
          </c:cat>
          <c:val>
            <c:numRef>
              <c:f>Duration!$I$20:$L$20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47A-CC47-B499-24C0D851081F}"/>
            </c:ext>
          </c:extLst>
        </c:ser>
        <c:ser>
          <c:idx val="2"/>
          <c:order val="2"/>
          <c:tx>
            <c:strRef>
              <c:f>Duration!$H$21</c:f>
              <c:strCache>
                <c:ptCount val="1"/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Duration!$I$9:$L$18</c:f>
              <c:strCache>
                <c:ptCount val="4"/>
                <c:pt idx="0">
                  <c:v>0-7days</c:v>
                </c:pt>
                <c:pt idx="1">
                  <c:v>8-14days</c:v>
                </c:pt>
                <c:pt idx="2">
                  <c:v>15-30days</c:v>
                </c:pt>
                <c:pt idx="3">
                  <c:v>31-60days</c:v>
                </c:pt>
              </c:strCache>
            </c:strRef>
          </c:cat>
          <c:val>
            <c:numRef>
              <c:f>Duration!$I$21:$L$21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47A-CC47-B499-24C0D851081F}"/>
            </c:ext>
          </c:extLst>
        </c:ser>
        <c:ser>
          <c:idx val="3"/>
          <c:order val="3"/>
          <c:tx>
            <c:strRef>
              <c:f>Duration!$H$22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Duration!$I$9:$L$18</c:f>
              <c:strCache>
                <c:ptCount val="4"/>
                <c:pt idx="0">
                  <c:v>0-7days</c:v>
                </c:pt>
                <c:pt idx="1">
                  <c:v>8-14days</c:v>
                </c:pt>
                <c:pt idx="2">
                  <c:v>15-30days</c:v>
                </c:pt>
                <c:pt idx="3">
                  <c:v>31-60days</c:v>
                </c:pt>
              </c:strCache>
            </c:strRef>
          </c:cat>
          <c:val>
            <c:numRef>
              <c:f>Duration!$I$22:$L$22</c:f>
              <c:numCache>
                <c:formatCode>General</c:formatCode>
                <c:ptCount val="4"/>
                <c:pt idx="0">
                  <c:v>142</c:v>
                </c:pt>
                <c:pt idx="1">
                  <c:v>63</c:v>
                </c:pt>
                <c:pt idx="2">
                  <c:v>108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A-CC47-B499-24C0D851081F}"/>
            </c:ext>
          </c:extLst>
        </c:ser>
        <c:ser>
          <c:idx val="4"/>
          <c:order val="4"/>
          <c:tx>
            <c:strRef>
              <c:f>Duration!$H$23</c:f>
              <c:strCache>
                <c:ptCount val="1"/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Duration!$I$9:$L$18</c:f>
              <c:strCache>
                <c:ptCount val="4"/>
                <c:pt idx="0">
                  <c:v>0-7days</c:v>
                </c:pt>
                <c:pt idx="1">
                  <c:v>8-14days</c:v>
                </c:pt>
                <c:pt idx="2">
                  <c:v>15-30days</c:v>
                </c:pt>
                <c:pt idx="3">
                  <c:v>31-60days</c:v>
                </c:pt>
              </c:strCache>
            </c:strRef>
          </c:cat>
          <c:val>
            <c:numRef>
              <c:f>Duration!$I$23:$L$23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047A-CC47-B499-24C0D851081F}"/>
            </c:ext>
          </c:extLst>
        </c:ser>
        <c:ser>
          <c:idx val="5"/>
          <c:order val="5"/>
          <c:tx>
            <c:strRef>
              <c:f>Duration!$H$24</c:f>
              <c:strCache>
                <c:ptCount val="1"/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Duration!$I$9:$L$18</c:f>
              <c:strCache>
                <c:ptCount val="4"/>
                <c:pt idx="0">
                  <c:v>0-7days</c:v>
                </c:pt>
                <c:pt idx="1">
                  <c:v>8-14days</c:v>
                </c:pt>
                <c:pt idx="2">
                  <c:v>15-30days</c:v>
                </c:pt>
                <c:pt idx="3">
                  <c:v>31-60days</c:v>
                </c:pt>
              </c:strCache>
            </c:strRef>
          </c:cat>
          <c:val>
            <c:numRef>
              <c:f>Duration!$I$24:$L$24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047A-CC47-B499-24C0D851081F}"/>
            </c:ext>
          </c:extLst>
        </c:ser>
        <c:ser>
          <c:idx val="6"/>
          <c:order val="6"/>
          <c:tx>
            <c:strRef>
              <c:f>Duration!$H$25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Duration!$I$9:$L$18</c:f>
              <c:strCache>
                <c:ptCount val="4"/>
                <c:pt idx="0">
                  <c:v>0-7days</c:v>
                </c:pt>
                <c:pt idx="1">
                  <c:v>8-14days</c:v>
                </c:pt>
                <c:pt idx="2">
                  <c:v>15-30days</c:v>
                </c:pt>
                <c:pt idx="3">
                  <c:v>31-60days</c:v>
                </c:pt>
              </c:strCache>
            </c:strRef>
          </c:cat>
          <c:val>
            <c:numRef>
              <c:f>Duration!$I$25:$L$25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047A-CC47-B499-24C0D851081F}"/>
            </c:ext>
          </c:extLst>
        </c:ser>
        <c:ser>
          <c:idx val="7"/>
          <c:order val="7"/>
          <c:tx>
            <c:strRef>
              <c:f>Duration!$H$26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Duration!$I$9:$L$18</c:f>
              <c:strCache>
                <c:ptCount val="4"/>
                <c:pt idx="0">
                  <c:v>0-7days</c:v>
                </c:pt>
                <c:pt idx="1">
                  <c:v>8-14days</c:v>
                </c:pt>
                <c:pt idx="2">
                  <c:v>15-30days</c:v>
                </c:pt>
                <c:pt idx="3">
                  <c:v>31-60days</c:v>
                </c:pt>
              </c:strCache>
            </c:strRef>
          </c:cat>
          <c:val>
            <c:numRef>
              <c:f>Duration!$I$26:$L$26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7A-CC47-B499-24C0D85108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0773599"/>
        <c:axId val="391907439"/>
      </c:barChart>
      <c:catAx>
        <c:axId val="12407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7439"/>
        <c:crosses val="autoZero"/>
        <c:auto val="1"/>
        <c:lblAlgn val="ctr"/>
        <c:lblOffset val="100"/>
        <c:noMultiLvlLbl val="0"/>
      </c:catAx>
      <c:valAx>
        <c:axId val="3919074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07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Histogram  (Successful</a:t>
            </a:r>
            <a:r>
              <a:rPr lang="en-GB" b="1"/>
              <a:t> )</a:t>
            </a: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E490E5A-7006-5041-A814-E993972DA2F5}">
          <cx:spPr>
            <a:solidFill>
              <a:schemeClr val="accent6">
                <a:lumMod val="60000"/>
                <a:lumOff val="40000"/>
              </a:schemeClr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/>
                <a:r>
                  <a:rPr lang="en-GB" sz="1800" b="1" i="0" baseline="0">
                    <a:effectLst/>
                  </a:rPr>
                  <a:t>Backers_count</a:t>
                </a:r>
                <a:endParaRPr lang="en-US" sz="900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1800" b="1" i="0" baseline="0">
                    <a:effectLst/>
                  </a:rPr>
                  <a:t>Frequency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Histogram (Failed</a:t>
            </a:r>
            <a:r>
              <a:rPr lang="en-GB"/>
              <a:t> )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EE05B76-72F8-9740-93D2-A638F72B13B3}">
          <cx:spPr>
            <a:solidFill>
              <a:srgbClr val="C00000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1800" b="1" i="0" baseline="0">
                    <a:effectLst/>
                  </a:rPr>
                  <a:t>Backers_count</a:t>
                </a:r>
                <a:endParaRPr lang="en-US" sz="900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GB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Frequency</a:t>
                </a:r>
                <a:r>
                  <a:rPr lang="en-GB" b="1"/>
                  <a:t> </a:t>
                </a:r>
                <a:endParaRPr lang="en-GB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439882</xdr:colOff>
      <xdr:row>1</xdr:row>
      <xdr:rowOff>90055</xdr:rowOff>
    </xdr:from>
    <xdr:to>
      <xdr:col>18</xdr:col>
      <xdr:colOff>401782</xdr:colOff>
      <xdr:row>18</xdr:row>
      <xdr:rowOff>153555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1EE05-EAF7-3DF0-C284-0F4700019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2</xdr:row>
      <xdr:rowOff>165100</xdr:rowOff>
    </xdr:from>
    <xdr:to>
      <xdr:col>13</xdr:col>
      <xdr:colOff>647700</xdr:colOff>
      <xdr:row>30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4FBED3-D6E0-BF6A-D4C6-3AC13307C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88900</xdr:rowOff>
    </xdr:from>
    <xdr:to>
      <xdr:col>13</xdr:col>
      <xdr:colOff>533400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AA930-876D-6381-7ECE-8E4382B9A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2553093</xdr:colOff>
      <xdr:row>17</xdr:row>
      <xdr:rowOff>196392</xdr:rowOff>
    </xdr:from>
    <xdr:to>
      <xdr:col>7</xdr:col>
      <xdr:colOff>1610413</xdr:colOff>
      <xdr:row>29</xdr:row>
      <xdr:rowOff>52371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19F9D-D644-2AE2-2BB2-4F78C236E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904240</xdr:colOff>
      <xdr:row>17</xdr:row>
      <xdr:rowOff>142240</xdr:rowOff>
    </xdr:from>
    <xdr:ext cx="579120" cy="83312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0CC690F-4C1F-1982-A349-E9B3EEEE0DA7}"/>
            </a:ext>
          </a:extLst>
        </xdr:cNvPr>
        <xdr:cNvSpPr txBox="1"/>
      </xdr:nvSpPr>
      <xdr:spPr>
        <a:xfrm>
          <a:off x="7426960" y="3921760"/>
          <a:ext cx="579120" cy="833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rtlCol="0" anchor="t">
          <a:noAutofit/>
        </a:bodyPr>
        <a:lstStyle/>
        <a:p>
          <a:endParaRPr lang="en-GB" sz="1100" b="1" i="1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  <xdr:oneCellAnchor>
    <xdr:from>
      <xdr:col>7</xdr:col>
      <xdr:colOff>944880</xdr:colOff>
      <xdr:row>30</xdr:row>
      <xdr:rowOff>193040</xdr:rowOff>
    </xdr:from>
    <xdr:ext cx="629920" cy="36466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7F9BDB2-358F-F585-3BFC-CE715977A102}"/>
            </a:ext>
          </a:extLst>
        </xdr:cNvPr>
        <xdr:cNvSpPr txBox="1"/>
      </xdr:nvSpPr>
      <xdr:spPr>
        <a:xfrm>
          <a:off x="7467600" y="6614160"/>
          <a:ext cx="629920" cy="3646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900" b="1" i="1">
            <a:solidFill>
              <a:schemeClr val="accent1">
                <a:lumMod val="50000"/>
              </a:schemeClr>
            </a:solidFill>
          </a:endParaRPr>
        </a:p>
        <a:p>
          <a:endParaRPr lang="en-GB" sz="1100"/>
        </a:p>
      </xdr:txBody>
    </xdr:sp>
    <xdr:clientData/>
  </xdr:oneCellAnchor>
  <xdr:oneCellAnchor>
    <xdr:from>
      <xdr:col>12</xdr:col>
      <xdr:colOff>648055</xdr:colOff>
      <xdr:row>23</xdr:row>
      <xdr:rowOff>102691</xdr:rowOff>
    </xdr:from>
    <xdr:ext cx="690223" cy="66204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5E2B1CF-719B-E38C-AB1C-CDA5CB72691B}"/>
            </a:ext>
          </a:extLst>
        </xdr:cNvPr>
        <xdr:cNvSpPr txBox="1"/>
      </xdr:nvSpPr>
      <xdr:spPr>
        <a:xfrm>
          <a:off x="13539238" y="5141723"/>
          <a:ext cx="690223" cy="662040"/>
        </a:xfrm>
        <a:prstGeom prst="rect">
          <a:avLst/>
        </a:prstGeom>
        <a:solidFill>
          <a:srgbClr val="7030A0">
            <a:alpha val="1718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none" rtlCol="0" anchor="t">
          <a:noAutofit/>
        </a:bodyPr>
        <a:lstStyle/>
        <a:p>
          <a:endParaRPr lang="en-GB" sz="8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7</xdr:col>
      <xdr:colOff>558800</xdr:colOff>
      <xdr:row>42</xdr:row>
      <xdr:rowOff>76246</xdr:rowOff>
    </xdr:from>
    <xdr:ext cx="365760" cy="64511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D9771AD-DD4A-847F-8B95-E91D0FD0376F}"/>
            </a:ext>
          </a:extLst>
        </xdr:cNvPr>
        <xdr:cNvSpPr txBox="1"/>
      </xdr:nvSpPr>
      <xdr:spPr>
        <a:xfrm>
          <a:off x="7081520" y="8935766"/>
          <a:ext cx="365760" cy="6451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none" rtlCol="0" anchor="t">
          <a:noAutofit/>
        </a:bodyPr>
        <a:lstStyle/>
        <a:p>
          <a:endParaRPr lang="en-GB" sz="9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7</xdr:col>
      <xdr:colOff>1026160</xdr:colOff>
      <xdr:row>43</xdr:row>
      <xdr:rowOff>184301</xdr:rowOff>
    </xdr:from>
    <xdr:ext cx="391108" cy="33413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CC7D615-0A71-4052-2C0F-35338E12E86C}"/>
            </a:ext>
          </a:extLst>
        </xdr:cNvPr>
        <xdr:cNvSpPr txBox="1"/>
      </xdr:nvSpPr>
      <xdr:spPr>
        <a:xfrm>
          <a:off x="7548880" y="9247021"/>
          <a:ext cx="391108" cy="334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none" rtlCol="0" anchor="t">
          <a:noAutofit/>
        </a:bodyPr>
        <a:lstStyle/>
        <a:p>
          <a:endParaRPr lang="en-GB" sz="8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7</xdr:col>
      <xdr:colOff>579120</xdr:colOff>
      <xdr:row>54</xdr:row>
      <xdr:rowOff>101600</xdr:rowOff>
    </xdr:from>
    <xdr:ext cx="184731" cy="217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868366E-90D0-0A6F-C831-58CECD1FF27E}"/>
            </a:ext>
          </a:extLst>
        </xdr:cNvPr>
        <xdr:cNvSpPr txBox="1"/>
      </xdr:nvSpPr>
      <xdr:spPr>
        <a:xfrm>
          <a:off x="7079335" y="11490632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800" b="1">
            <a:solidFill>
              <a:schemeClr val="tx1"/>
            </a:solidFill>
          </a:endParaRPr>
        </a:p>
      </xdr:txBody>
    </xdr:sp>
    <xdr:clientData/>
  </xdr:oneCellAnchor>
  <xdr:oneCellAnchor>
    <xdr:from>
      <xdr:col>7</xdr:col>
      <xdr:colOff>1036320</xdr:colOff>
      <xdr:row>54</xdr:row>
      <xdr:rowOff>101600</xdr:rowOff>
    </xdr:from>
    <xdr:ext cx="894080" cy="284005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ADDBBCF-D700-A47D-58E0-4A307763D48D}"/>
            </a:ext>
          </a:extLst>
        </xdr:cNvPr>
        <xdr:cNvSpPr txBox="1"/>
      </xdr:nvSpPr>
      <xdr:spPr>
        <a:xfrm>
          <a:off x="7559040" y="11399520"/>
          <a:ext cx="894080" cy="284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900" b="1">
            <a:solidFill>
              <a:schemeClr val="tx1"/>
            </a:solidFill>
          </a:endParaRPr>
        </a:p>
      </xdr:txBody>
    </xdr:sp>
    <xdr:clientData/>
  </xdr:oneCellAnchor>
  <xdr:twoCellAnchor>
    <xdr:from>
      <xdr:col>11</xdr:col>
      <xdr:colOff>8794</xdr:colOff>
      <xdr:row>0</xdr:row>
      <xdr:rowOff>160974</xdr:rowOff>
    </xdr:from>
    <xdr:to>
      <xdr:col>22</xdr:col>
      <xdr:colOff>325205</xdr:colOff>
      <xdr:row>16</xdr:row>
      <xdr:rowOff>8388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60C60741-2998-BED7-C011-393B146B0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4594" y="160974"/>
              <a:ext cx="9396911" cy="3403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764075</xdr:colOff>
      <xdr:row>4</xdr:row>
      <xdr:rowOff>40968</xdr:rowOff>
    </xdr:from>
    <xdr:to>
      <xdr:col>12</xdr:col>
      <xdr:colOff>764731</xdr:colOff>
      <xdr:row>12</xdr:row>
      <xdr:rowOff>179712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2497BAE-5FE1-0F46-BC55-FD1ECC463550}"/>
            </a:ext>
          </a:extLst>
        </xdr:cNvPr>
        <xdr:cNvCxnSpPr/>
      </xdr:nvCxnSpPr>
      <xdr:spPr>
        <a:xfrm flipV="1">
          <a:off x="13655258" y="860323"/>
          <a:ext cx="656" cy="2105195"/>
        </a:xfrm>
        <a:prstGeom prst="line">
          <a:avLst/>
        </a:prstGeom>
        <a:ln w="158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122903</xdr:colOff>
      <xdr:row>4</xdr:row>
      <xdr:rowOff>40968</xdr:rowOff>
    </xdr:from>
    <xdr:to>
      <xdr:col>12</xdr:col>
      <xdr:colOff>122903</xdr:colOff>
      <xdr:row>13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58BA0639-1120-1145-994D-3D1AEC9651CB}"/>
            </a:ext>
          </a:extLst>
        </xdr:cNvPr>
        <xdr:cNvCxnSpPr/>
      </xdr:nvCxnSpPr>
      <xdr:spPr>
        <a:xfrm flipV="1">
          <a:off x="13014086" y="860323"/>
          <a:ext cx="0" cy="2130322"/>
        </a:xfrm>
        <a:prstGeom prst="line">
          <a:avLst/>
        </a:prstGeom>
        <a:ln w="15875">
          <a:solidFill>
            <a:srgbClr val="7030A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1</xdr:row>
      <xdr:rowOff>0</xdr:rowOff>
    </xdr:from>
    <xdr:ext cx="309893" cy="53258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4D55D8B-62B3-EC38-AF96-355A28B4407B}"/>
            </a:ext>
          </a:extLst>
        </xdr:cNvPr>
        <xdr:cNvSpPr txBox="1"/>
      </xdr:nvSpPr>
      <xdr:spPr>
        <a:xfrm>
          <a:off x="12891183" y="204839"/>
          <a:ext cx="309893" cy="5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rtlCol="0" anchor="t">
          <a:spAutoFit/>
        </a:bodyPr>
        <a:lstStyle/>
        <a:p>
          <a:r>
            <a:rPr lang="en-GB" sz="800" b="1">
              <a:solidFill>
                <a:schemeClr val="tx1"/>
              </a:solidFill>
            </a:rPr>
            <a:t>Median</a:t>
          </a:r>
        </a:p>
      </xdr:txBody>
    </xdr:sp>
    <xdr:clientData/>
  </xdr:oneCellAnchor>
  <xdr:oneCellAnchor>
    <xdr:from>
      <xdr:col>12</xdr:col>
      <xdr:colOff>628172</xdr:colOff>
      <xdr:row>1</xdr:row>
      <xdr:rowOff>150216</xdr:rowOff>
    </xdr:from>
    <xdr:ext cx="325538" cy="423332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40F3A8F-7CCC-6ADB-5AA6-FB67775FF5A0}"/>
            </a:ext>
          </a:extLst>
        </xdr:cNvPr>
        <xdr:cNvSpPr txBox="1"/>
      </xdr:nvSpPr>
      <xdr:spPr>
        <a:xfrm>
          <a:off x="13519355" y="355055"/>
          <a:ext cx="325538" cy="423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rtlCol="0" anchor="t">
          <a:spAutoFit/>
        </a:bodyPr>
        <a:lstStyle/>
        <a:p>
          <a:r>
            <a:rPr lang="en-GB" sz="900" b="1"/>
            <a:t>Mean</a:t>
          </a:r>
        </a:p>
      </xdr:txBody>
    </xdr:sp>
    <xdr:clientData/>
  </xdr:oneCellAnchor>
  <xdr:twoCellAnchor>
    <xdr:from>
      <xdr:col>11</xdr:col>
      <xdr:colOff>42333</xdr:colOff>
      <xdr:row>19</xdr:row>
      <xdr:rowOff>28130</xdr:rowOff>
    </xdr:from>
    <xdr:to>
      <xdr:col>22</xdr:col>
      <xdr:colOff>314086</xdr:colOff>
      <xdr:row>34</xdr:row>
      <xdr:rowOff>191182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95B8D914-1D55-23D0-1F80-D6EC922F3D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8133" y="4193730"/>
              <a:ext cx="9352253" cy="3211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95591</xdr:colOff>
      <xdr:row>22</xdr:row>
      <xdr:rowOff>150215</xdr:rowOff>
    </xdr:from>
    <xdr:to>
      <xdr:col>12</xdr:col>
      <xdr:colOff>95591</xdr:colOff>
      <xdr:row>31</xdr:row>
      <xdr:rowOff>163871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44BE6F10-7468-124E-923E-BD0AE068CE15}"/>
            </a:ext>
          </a:extLst>
        </xdr:cNvPr>
        <xdr:cNvCxnSpPr/>
      </xdr:nvCxnSpPr>
      <xdr:spPr>
        <a:xfrm flipV="1">
          <a:off x="12986774" y="4984409"/>
          <a:ext cx="0" cy="1857204"/>
        </a:xfrm>
        <a:prstGeom prst="line">
          <a:avLst/>
        </a:prstGeom>
        <a:ln w="15875">
          <a:solidFill>
            <a:srgbClr val="7030A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737419</xdr:colOff>
      <xdr:row>23</xdr:row>
      <xdr:rowOff>54624</xdr:rowOff>
    </xdr:from>
    <xdr:to>
      <xdr:col>12</xdr:col>
      <xdr:colOff>737419</xdr:colOff>
      <xdr:row>31</xdr:row>
      <xdr:rowOff>152727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C04ED65B-969C-7F49-8211-FE989D6AF39D}"/>
            </a:ext>
          </a:extLst>
        </xdr:cNvPr>
        <xdr:cNvCxnSpPr/>
      </xdr:nvCxnSpPr>
      <xdr:spPr>
        <a:xfrm flipV="1">
          <a:off x="13628602" y="5093656"/>
          <a:ext cx="0" cy="1736813"/>
        </a:xfrm>
        <a:prstGeom prst="line">
          <a:avLst/>
        </a:prstGeom>
        <a:ln w="158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573548</xdr:colOff>
      <xdr:row>31</xdr:row>
      <xdr:rowOff>109247</xdr:rowOff>
    </xdr:from>
    <xdr:ext cx="1024193" cy="217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99E1960-DD14-21AB-5F63-4B4D276DBC46}"/>
            </a:ext>
          </a:extLst>
        </xdr:cNvPr>
        <xdr:cNvSpPr txBox="1"/>
      </xdr:nvSpPr>
      <xdr:spPr>
        <a:xfrm>
          <a:off x="13464731" y="6786989"/>
          <a:ext cx="1024193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 b="1"/>
            <a:t>585.62</a:t>
          </a:r>
        </a:p>
      </xdr:txBody>
    </xdr:sp>
    <xdr:clientData/>
  </xdr:oneCellAnchor>
  <xdr:oneCellAnchor>
    <xdr:from>
      <xdr:col>11</xdr:col>
      <xdr:colOff>696453</xdr:colOff>
      <xdr:row>31</xdr:row>
      <xdr:rowOff>95591</xdr:rowOff>
    </xdr:from>
    <xdr:ext cx="529622" cy="233141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2AC17A1-32F9-03AE-4CE0-1078E80D67DD}"/>
            </a:ext>
          </a:extLst>
        </xdr:cNvPr>
        <xdr:cNvSpPr txBox="1"/>
      </xdr:nvSpPr>
      <xdr:spPr>
        <a:xfrm>
          <a:off x="12768281" y="6773333"/>
          <a:ext cx="529622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900" b="1"/>
            <a:t>114.5</a:t>
          </a:r>
        </a:p>
      </xdr:txBody>
    </xdr:sp>
    <xdr:clientData/>
  </xdr:oneCellAnchor>
  <xdr:oneCellAnchor>
    <xdr:from>
      <xdr:col>11</xdr:col>
      <xdr:colOff>778387</xdr:colOff>
      <xdr:row>19</xdr:row>
      <xdr:rowOff>199942</xdr:rowOff>
    </xdr:from>
    <xdr:ext cx="475753" cy="460511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EB3D390-9348-649B-87F4-FB21582F163A}"/>
            </a:ext>
          </a:extLst>
        </xdr:cNvPr>
        <xdr:cNvSpPr txBox="1"/>
      </xdr:nvSpPr>
      <xdr:spPr>
        <a:xfrm>
          <a:off x="12850215" y="4419619"/>
          <a:ext cx="475753" cy="4605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none" rtlCol="0" anchor="t">
          <a:noAutofit/>
        </a:bodyPr>
        <a:lstStyle/>
        <a:p>
          <a:r>
            <a:rPr lang="en-GB" sz="900" b="1">
              <a:solidFill>
                <a:schemeClr val="tx1"/>
              </a:solidFill>
            </a:rPr>
            <a:t>Median</a:t>
          </a:r>
        </a:p>
      </xdr:txBody>
    </xdr:sp>
    <xdr:clientData/>
  </xdr:oneCellAnchor>
  <xdr:oneCellAnchor>
    <xdr:from>
      <xdr:col>12</xdr:col>
      <xdr:colOff>573548</xdr:colOff>
      <xdr:row>20</xdr:row>
      <xdr:rowOff>85384</xdr:rowOff>
    </xdr:from>
    <xdr:ext cx="325538" cy="37023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CBC8A98-811A-E7BB-F402-1CA1993CD84A}"/>
            </a:ext>
          </a:extLst>
        </xdr:cNvPr>
        <xdr:cNvSpPr txBox="1"/>
      </xdr:nvSpPr>
      <xdr:spPr>
        <a:xfrm>
          <a:off x="13464731" y="4509900"/>
          <a:ext cx="325538" cy="3702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none" rtlCol="0" anchor="t">
          <a:spAutoFit/>
        </a:bodyPr>
        <a:lstStyle/>
        <a:p>
          <a:r>
            <a:rPr lang="en-GB" sz="900" b="1"/>
            <a:t>Mean</a:t>
          </a:r>
        </a:p>
      </xdr:txBody>
    </xdr:sp>
    <xdr:clientData/>
  </xdr:oneCellAnchor>
  <xdr:oneCellAnchor>
    <xdr:from>
      <xdr:col>12</xdr:col>
      <xdr:colOff>505269</xdr:colOff>
      <xdr:row>12</xdr:row>
      <xdr:rowOff>122904</xdr:rowOff>
    </xdr:from>
    <xdr:ext cx="837184" cy="218494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941F673-3735-E10F-BC3A-D1BC09D028F9}"/>
            </a:ext>
          </a:extLst>
        </xdr:cNvPr>
        <xdr:cNvSpPr txBox="1"/>
      </xdr:nvSpPr>
      <xdr:spPr>
        <a:xfrm>
          <a:off x="13396452" y="2908710"/>
          <a:ext cx="837184" cy="218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 b="1"/>
            <a:t>851.15</a:t>
          </a:r>
        </a:p>
      </xdr:txBody>
    </xdr:sp>
    <xdr:clientData/>
  </xdr:oneCellAnchor>
  <xdr:oneCellAnchor>
    <xdr:from>
      <xdr:col>11</xdr:col>
      <xdr:colOff>751075</xdr:colOff>
      <xdr:row>12</xdr:row>
      <xdr:rowOff>109249</xdr:rowOff>
    </xdr:from>
    <xdr:ext cx="603987" cy="233141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2C890546-B21D-259A-C303-81C77C4E385E}"/>
            </a:ext>
          </a:extLst>
        </xdr:cNvPr>
        <xdr:cNvSpPr txBox="1"/>
      </xdr:nvSpPr>
      <xdr:spPr>
        <a:xfrm>
          <a:off x="12822903" y="2895055"/>
          <a:ext cx="603987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900" b="1"/>
            <a:t>201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127000</xdr:rowOff>
    </xdr:from>
    <xdr:to>
      <xdr:col>16</xdr:col>
      <xdr:colOff>381000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A720D-15B0-BC2C-361C-4686DD16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39</xdr:row>
      <xdr:rowOff>31750</xdr:rowOff>
    </xdr:from>
    <xdr:to>
      <xdr:col>12</xdr:col>
      <xdr:colOff>196850</xdr:colOff>
      <xdr:row>90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EFF8E-88FD-DE8B-4A3C-6D22A22CB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is SSaliaj" refreshedDate="44971.548540509262" createdVersion="8" refreshedVersion="8" minRefreshableVersion="3" recordCount="1001" xr:uid="{D758345D-FD14-C24B-9504-FDB6566C116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is SSaliaj" refreshedDate="44977.06014814815" createdVersion="8" refreshedVersion="8" minRefreshableVersion="3" recordCount="1000" xr:uid="{43D04467-9849-A548-AB2A-ECAD1A02E3D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 count="805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00000000000003"/>
    <x v="1"/>
    <n v="98"/>
    <n v="105.05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00000000000001"/>
    <x v="1"/>
    <n v="1396"/>
    <n v="105.9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99999999999999"/>
    <x v="1"/>
    <n v="2673"/>
    <n v="39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4.00000000000006"/>
    <x v="1"/>
    <n v="222"/>
    <n v="36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99999999999999"/>
    <x v="1"/>
    <n v="92"/>
    <n v="46.16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99999999999997"/>
    <x v="1"/>
    <n v="246"/>
    <n v="58.98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99999999999997"/>
    <x v="1"/>
    <n v="96"/>
    <n v="89.4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0000000000001"/>
    <x v="1"/>
    <n v="164"/>
    <n v="56.05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5.99999999999999"/>
    <x v="1"/>
    <n v="89"/>
    <n v="43.08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29.99999999999997"/>
    <x v="1"/>
    <n v="117"/>
    <n v="98.31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00000000000001"/>
    <x v="1"/>
    <n v="199"/>
    <n v="46.92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20.00000000000003"/>
    <x v="1"/>
    <n v="195"/>
    <n v="69.9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0000000000006"/>
    <x v="1"/>
    <n v="3376"/>
    <n v="52.01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2.99999999999997"/>
    <x v="1"/>
    <n v="246"/>
    <n v="36.03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99999999999989"/>
    <x v="1"/>
    <n v="48"/>
    <n v="111.8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99999999999997"/>
    <x v="1"/>
    <n v="1442"/>
    <n v="95.9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0000000000001"/>
    <x v="1"/>
    <n v="149"/>
    <n v="54.91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9.00000000000006"/>
    <x v="1"/>
    <n v="1784"/>
    <n v="69.02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99999999999997"/>
    <x v="1"/>
    <n v="87"/>
    <n v="101.63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5.000000000000007"/>
    <x v="0"/>
    <n v="38"/>
    <n v="88.21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2.99999999999997"/>
    <x v="1"/>
    <n v="121"/>
    <n v="105.88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4.00000000000006"/>
    <x v="1"/>
    <n v="190"/>
    <n v="77.069999999999993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3.99999999999999"/>
    <x v="1"/>
    <n v="2283"/>
    <n v="87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1.00000000000006"/>
    <x v="1"/>
    <n v="1703"/>
    <n v="81.010000000000005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5.99999999999997"/>
    <x v="1"/>
    <n v="2875"/>
    <n v="47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5.000000000000007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4.000000000000002"/>
    <x v="0"/>
    <n v="355"/>
    <n v="70.09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0000000000000009"/>
    <x v="0"/>
    <n v="151"/>
    <n v="29.09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00000000000006"/>
    <x v="1"/>
    <n v="34"/>
    <n v="110.4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000000000000007"/>
    <x v="0"/>
    <n v="15"/>
    <n v="62.8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6.999999999999993"/>
    <x v="0"/>
    <n v="1999"/>
    <n v="47.01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9999999999999"/>
    <x v="1"/>
    <n v="2526"/>
    <n v="78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00000000000006"/>
    <x v="1"/>
    <n v="170"/>
    <n v="63.17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000000000000007"/>
    <x v="0"/>
    <n v="1181"/>
    <n v="87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9999999999999"/>
    <x v="1"/>
    <n v="211"/>
    <n v="39.96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4.000000000000002"/>
    <x v="0"/>
    <n v="21"/>
    <n v="33.43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0000000000003"/>
    <x v="1"/>
    <n v="115"/>
    <n v="101.42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5.00000000000006"/>
    <x v="1"/>
    <n v="195"/>
    <n v="68.0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4.000000000000002"/>
    <x v="0"/>
    <n v="347"/>
    <n v="36.01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00000000000001"/>
    <x v="1"/>
    <n v="3657"/>
    <n v="53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6.000000000000007"/>
    <x v="0"/>
    <n v="133"/>
    <n v="36.07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000000000000009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4.00000000000003"/>
    <x v="1"/>
    <n v="135"/>
    <n v="104.36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99999999999997"/>
    <x v="1"/>
    <n v="3596"/>
    <n v="53.99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2.00000000000001"/>
    <x v="1"/>
    <n v="300"/>
    <n v="24.99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000000000000009"/>
    <x v="0"/>
    <n v="157"/>
    <n v="71.13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99999999999997"/>
    <x v="1"/>
    <n v="194"/>
    <n v="67.0999999999999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0000000000006"/>
    <x v="1"/>
    <n v="6406"/>
    <n v="28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4.000000000000002"/>
    <x v="3"/>
    <n v="15"/>
    <n v="75.73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000000000000004"/>
    <x v="0"/>
    <n v="648"/>
    <n v="86.04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3.99999999999999"/>
    <x v="1"/>
    <n v="2266"/>
    <n v="69.989999999999995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000000000000007"/>
    <x v="2"/>
    <n v="45"/>
    <n v="107.3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9.00000000000006"/>
    <x v="1"/>
    <n v="1101"/>
    <n v="68.989999999999995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6.000000000000007"/>
    <x v="0"/>
    <n v="4428"/>
    <n v="25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3.00000000000006"/>
    <x v="1"/>
    <n v="1785"/>
    <n v="101.98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1.99999999999997"/>
    <x v="1"/>
    <n v="270"/>
    <n v="30.97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2.99999999999999"/>
    <x v="1"/>
    <n v="235"/>
    <n v="26.97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99999999999993"/>
    <x v="0"/>
    <n v="513"/>
    <n v="107.94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2.99999999999999"/>
    <x v="1"/>
    <n v="5139"/>
    <n v="33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4.99999999999999"/>
    <x v="1"/>
    <n v="3308"/>
    <n v="31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000000000000002"/>
    <x v="0"/>
    <n v="31"/>
    <n v="32.97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5.000000000000007"/>
    <x v="0"/>
    <n v="78"/>
    <n v="54.81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10.00000000000001"/>
    <x v="1"/>
    <n v="185"/>
    <n v="45.0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9999999999997"/>
    <x v="1"/>
    <n v="106"/>
    <n v="44.03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99999999999997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9.00000000000001"/>
    <x v="1"/>
    <n v="4233"/>
    <n v="25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99999999999989"/>
    <x v="1"/>
    <n v="1797"/>
    <n v="84.0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99999999999999"/>
    <x v="1"/>
    <n v="2662"/>
    <n v="72.989999999999995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8.999999999999996"/>
    <x v="0"/>
    <n v="31"/>
    <n v="73.84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9999999999999"/>
    <x v="1"/>
    <n v="1470"/>
    <n v="106.02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7.0000000000000009"/>
    <x v="0"/>
    <n v="107"/>
    <n v="103.81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8.000000000000004"/>
    <x v="0"/>
    <n v="27"/>
    <n v="90.26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6.999999999999993"/>
    <x v="0"/>
    <n v="141"/>
    <n v="26.07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7.999999999999993"/>
    <x v="2"/>
    <n v="27"/>
    <n v="77.6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0000000000003"/>
    <x v="1"/>
    <n v="65"/>
    <n v="103.42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00000000000001"/>
    <x v="1"/>
    <n v="85"/>
    <n v="46.24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10.00000000000001"/>
    <x v="1"/>
    <n v="96"/>
    <n v="105.14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8.000000000000004"/>
    <x v="0"/>
    <n v="24"/>
    <n v="58.92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7.99999999999997"/>
    <x v="1"/>
    <n v="1681"/>
    <n v="58.02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2.99999999999999"/>
    <x v="1"/>
    <n v="241"/>
    <n v="46.02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99999999999994"/>
    <x v="1"/>
    <n v="132"/>
    <n v="100.17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999999999999993"/>
    <x v="0"/>
    <n v="374"/>
    <n v="101.13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999999999999993"/>
    <x v="3"/>
    <n v="1122"/>
    <n v="55.99"/>
    <x v="1"/>
    <s v="USD"/>
    <n v="1467176400"/>
    <n v="1467781200"/>
    <b v="0"/>
    <b v="0"/>
    <x v="0"/>
    <x v="0"/>
    <x v="0"/>
  </r>
  <r>
    <m/>
    <m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x v="1"/>
    <x v="1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x v="2"/>
    <x v="2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x v="3"/>
    <x v="1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"/>
    <x v="0"/>
    <n v="53"/>
    <x v="4"/>
    <x v="1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x v="5"/>
    <x v="3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x v="6"/>
    <x v="4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x v="7"/>
    <x v="3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x v="8"/>
    <x v="3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x v="9"/>
    <x v="1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x v="10"/>
    <x v="1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x v="11"/>
    <x v="1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"/>
    <x v="0"/>
    <n v="55"/>
    <x v="12"/>
    <x v="1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00000000000003"/>
    <x v="1"/>
    <n v="98"/>
    <x v="13"/>
    <x v="1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x v="14"/>
    <x v="1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x v="15"/>
    <x v="1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x v="16"/>
    <x v="1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x v="17"/>
    <x v="1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x v="18"/>
    <x v="1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x v="19"/>
    <x v="1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00000000000001"/>
    <x v="1"/>
    <n v="1396"/>
    <x v="20"/>
    <x v="1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x v="21"/>
    <x v="1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x v="22"/>
    <x v="1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x v="23"/>
    <x v="4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99999999999999"/>
    <x v="1"/>
    <n v="2673"/>
    <x v="24"/>
    <x v="1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x v="25"/>
    <x v="1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x v="26"/>
    <x v="1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x v="27"/>
    <x v="1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x v="28"/>
    <x v="1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x v="29"/>
    <x v="5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x v="30"/>
    <x v="1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x v="31"/>
    <x v="4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x v="32"/>
    <x v="6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x v="33"/>
    <x v="1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x v="34"/>
    <x v="1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x v="35"/>
    <x v="3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x v="36"/>
    <x v="1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x v="20"/>
    <x v="1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x v="37"/>
    <x v="1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x v="38"/>
    <x v="3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x v="39"/>
    <x v="1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x v="40"/>
    <x v="6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4.00000000000006"/>
    <x v="1"/>
    <n v="222"/>
    <x v="41"/>
    <x v="1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x v="42"/>
    <x v="1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x v="43"/>
    <x v="3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x v="44"/>
    <x v="1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4.99999999999999"/>
    <x v="1"/>
    <n v="92"/>
    <x v="45"/>
    <x v="1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x v="46"/>
    <x v="1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x v="47"/>
    <x v="1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x v="48"/>
    <x v="1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x v="49"/>
    <x v="6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x v="50"/>
    <x v="4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x v="51"/>
    <x v="1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x v="52"/>
    <x v="1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x v="53"/>
    <x v="1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x v="54"/>
    <x v="1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x v="55"/>
    <x v="1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x v="56"/>
    <x v="1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x v="57"/>
    <x v="1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x v="58"/>
    <x v="1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x v="34"/>
    <x v="0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x v="59"/>
    <x v="0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x v="60"/>
    <x v="1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x v="61"/>
    <x v="1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x v="62"/>
    <x v="1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x v="63"/>
    <x v="1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x v="64"/>
    <x v="1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x v="65"/>
    <x v="4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4.99999999999997"/>
    <x v="1"/>
    <n v="246"/>
    <x v="66"/>
    <x v="6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x v="67"/>
    <x v="1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x v="68"/>
    <x v="6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x v="69"/>
    <x v="1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x v="70"/>
    <x v="1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x v="71"/>
    <x v="1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x v="72"/>
    <x v="4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x v="73"/>
    <x v="1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x v="74"/>
    <x v="1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x v="75"/>
    <x v="1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x v="76"/>
    <x v="1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x v="77"/>
    <x v="1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x v="78"/>
    <x v="1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x v="79"/>
    <x v="1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x v="80"/>
    <x v="4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x v="81"/>
    <x v="1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x v="82"/>
    <x v="1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x v="83"/>
    <x v="2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x v="84"/>
    <x v="1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x v="85"/>
    <x v="2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x v="86"/>
    <x v="1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99999999999997"/>
    <x v="1"/>
    <n v="96"/>
    <x v="87"/>
    <x v="1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x v="88"/>
    <x v="1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x v="89"/>
    <x v="6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x v="90"/>
    <x v="5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x v="91"/>
    <x v="1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x v="92"/>
    <x v="4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x v="93"/>
    <x v="1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x v="94"/>
    <x v="1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x v="95"/>
    <x v="1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x v="96"/>
    <x v="2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x v="97"/>
    <x v="1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x v="98"/>
    <x v="1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.0000000000001"/>
    <x v="1"/>
    <n v="164"/>
    <x v="99"/>
    <x v="1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x v="100"/>
    <x v="1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x v="101"/>
    <x v="6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x v="102"/>
    <x v="1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x v="103"/>
    <x v="1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x v="104"/>
    <x v="1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x v="105"/>
    <x v="1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x v="106"/>
    <x v="1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x v="107"/>
    <x v="1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x v="108"/>
    <x v="1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x v="109"/>
    <x v="1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x v="33"/>
    <x v="2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x v="110"/>
    <x v="1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x v="111"/>
    <x v="1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x v="112"/>
    <x v="6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x v="113"/>
    <x v="1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x v="114"/>
    <x v="1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x v="115"/>
    <x v="1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x v="116"/>
    <x v="1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x v="117"/>
    <x v="1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x v="118"/>
    <x v="1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x v="119"/>
    <x v="1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x v="120"/>
    <x v="0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x v="121"/>
    <x v="6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x v="122"/>
    <x v="1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x v="123"/>
    <x v="1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x v="124"/>
    <x v="0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x v="125"/>
    <x v="1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x v="126"/>
    <x v="2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x v="127"/>
    <x v="3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x v="128"/>
    <x v="4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5.99999999999999"/>
    <x v="1"/>
    <n v="89"/>
    <x v="129"/>
    <x v="1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x v="130"/>
    <x v="1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x v="131"/>
    <x v="5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x v="132"/>
    <x v="1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x v="132"/>
    <x v="1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x v="133"/>
    <x v="1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x v="134"/>
    <x v="1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x v="135"/>
    <x v="1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x v="136"/>
    <x v="1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x v="137"/>
    <x v="1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29.99999999999997"/>
    <x v="1"/>
    <n v="117"/>
    <x v="138"/>
    <x v="1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x v="139"/>
    <x v="1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x v="140"/>
    <x v="1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x v="141"/>
    <x v="5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x v="142"/>
    <x v="1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.00000000000001"/>
    <x v="1"/>
    <n v="199"/>
    <x v="143"/>
    <x v="1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x v="144"/>
    <x v="1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20.00000000000003"/>
    <x v="1"/>
    <n v="195"/>
    <x v="145"/>
    <x v="1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x v="98"/>
    <x v="1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x v="146"/>
    <x v="1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0000000000006"/>
    <x v="1"/>
    <n v="3376"/>
    <x v="147"/>
    <x v="1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x v="8"/>
    <x v="1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x v="148"/>
    <x v="1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x v="149"/>
    <x v="1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x v="150"/>
    <x v="2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x v="151"/>
    <x v="2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x v="152"/>
    <x v="1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x v="153"/>
    <x v="1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x v="154"/>
    <x v="1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x v="155"/>
    <x v="1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x v="156"/>
    <x v="5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2.99999999999997"/>
    <x v="1"/>
    <n v="246"/>
    <x v="157"/>
    <x v="1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x v="158"/>
    <x v="1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x v="159"/>
    <x v="1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x v="160"/>
    <x v="1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x v="161"/>
    <x v="2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x v="162"/>
    <x v="3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x v="163"/>
    <x v="1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x v="164"/>
    <x v="1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x v="165"/>
    <x v="1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x v="166"/>
    <x v="1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x v="167"/>
    <x v="1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4.99999999999989"/>
    <x v="1"/>
    <n v="48"/>
    <x v="168"/>
    <x v="1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x v="162"/>
    <x v="1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x v="169"/>
    <x v="1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x v="170"/>
    <x v="1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x v="171"/>
    <x v="1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x v="172"/>
    <x v="0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x v="173"/>
    <x v="2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x v="174"/>
    <x v="1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x v="170"/>
    <x v="3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x v="175"/>
    <x v="0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x v="176"/>
    <x v="1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x v="177"/>
    <x v="1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x v="178"/>
    <x v="1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29.99999999999997"/>
    <x v="1"/>
    <n v="1442"/>
    <x v="179"/>
    <x v="0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x v="180"/>
    <x v="6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x v="181"/>
    <x v="1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9"/>
    <x v="0"/>
    <n v="24"/>
    <x v="182"/>
    <x v="1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x v="183"/>
    <x v="6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x v="184"/>
    <x v="1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x v="185"/>
    <x v="1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x v="186"/>
    <x v="1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x v="187"/>
    <x v="1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x v="188"/>
    <x v="3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x v="189"/>
    <x v="1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x v="190"/>
    <x v="1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x v="191"/>
    <x v="1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x v="49"/>
    <x v="0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x v="192"/>
    <x v="1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x v="193"/>
    <x v="1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x v="194"/>
    <x v="2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x v="195"/>
    <x v="1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2"/>
    <x v="1"/>
    <n v="80"/>
    <x v="196"/>
    <x v="1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x v="197"/>
    <x v="1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x v="198"/>
    <x v="1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x v="199"/>
    <x v="1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x v="200"/>
    <x v="2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x v="201"/>
    <x v="3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x v="202"/>
    <x v="1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x v="203"/>
    <x v="1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x v="81"/>
    <x v="1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x v="204"/>
    <x v="1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x v="205"/>
    <x v="1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x v="206"/>
    <x v="1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x v="28"/>
    <x v="1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x v="207"/>
    <x v="4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x v="208"/>
    <x v="1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x v="209"/>
    <x v="1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x v="210"/>
    <x v="1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x v="211"/>
    <x v="1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x v="212"/>
    <x v="1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x v="213"/>
    <x v="1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x v="214"/>
    <x v="1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x v="215"/>
    <x v="1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x v="216"/>
    <x v="1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x v="217"/>
    <x v="1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x v="218"/>
    <x v="1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x v="219"/>
    <x v="1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x v="220"/>
    <x v="1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x v="221"/>
    <x v="1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x v="222"/>
    <x v="1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0000000000001"/>
    <x v="1"/>
    <n v="149"/>
    <x v="223"/>
    <x v="6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x v="224"/>
    <x v="1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x v="225"/>
    <x v="2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x v="226"/>
    <x v="1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x v="227"/>
    <x v="3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x v="228"/>
    <x v="1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9.00000000000006"/>
    <x v="1"/>
    <n v="1784"/>
    <x v="229"/>
    <x v="1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x v="230"/>
    <x v="2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x v="231"/>
    <x v="1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x v="232"/>
    <x v="1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x v="233"/>
    <x v="1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x v="229"/>
    <x v="1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x v="136"/>
    <x v="1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x v="234"/>
    <x v="1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x v="235"/>
    <x v="2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x v="119"/>
    <x v="1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x v="236"/>
    <x v="1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x v="237"/>
    <x v="1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x v="238"/>
    <x v="1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x v="239"/>
    <x v="0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x v="240"/>
    <x v="1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x v="74"/>
    <x v="1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"/>
    <x v="0"/>
    <n v="15"/>
    <x v="241"/>
    <x v="4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x v="242"/>
    <x v="1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x v="243"/>
    <x v="1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x v="244"/>
    <x v="1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x v="245"/>
    <x v="1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x v="246"/>
    <x v="1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x v="247"/>
    <x v="1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x v="248"/>
    <x v="1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x v="214"/>
    <x v="1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x v="249"/>
    <x v="1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x v="42"/>
    <x v="6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x v="250"/>
    <x v="2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x v="251"/>
    <x v="1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99999999999997"/>
    <x v="1"/>
    <n v="87"/>
    <x v="252"/>
    <x v="1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x v="253"/>
    <x v="1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x v="254"/>
    <x v="1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x v="255"/>
    <x v="1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x v="256"/>
    <x v="0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x v="257"/>
    <x v="1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x v="258"/>
    <x v="1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x v="259"/>
    <x v="1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x v="123"/>
    <x v="1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x v="260"/>
    <x v="1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x v="253"/>
    <x v="1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x v="261"/>
    <x v="1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x v="262"/>
    <x v="1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x v="263"/>
    <x v="1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x v="264"/>
    <x v="3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x v="265"/>
    <x v="1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x v="266"/>
    <x v="1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x v="267"/>
    <x v="1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x v="268"/>
    <x v="1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x v="269"/>
    <x v="3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x v="270"/>
    <x v="0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x v="271"/>
    <x v="1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x v="272"/>
    <x v="1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10"/>
    <x v="0"/>
    <n v="10"/>
    <x v="273"/>
    <x v="1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x v="274"/>
    <x v="6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x v="275"/>
    <x v="1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x v="41"/>
    <x v="5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5.000000000000007"/>
    <x v="0"/>
    <n v="38"/>
    <x v="276"/>
    <x v="2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x v="277"/>
    <x v="2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x v="278"/>
    <x v="1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x v="279"/>
    <x v="1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x v="280"/>
    <x v="3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x v="76"/>
    <x v="1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x v="281"/>
    <x v="1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x v="282"/>
    <x v="1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x v="283"/>
    <x v="1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x v="284"/>
    <x v="1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x v="285"/>
    <x v="1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x v="286"/>
    <x v="3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x v="287"/>
    <x v="1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x v="288"/>
    <x v="1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x v="289"/>
    <x v="1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2.99999999999997"/>
    <x v="1"/>
    <n v="121"/>
    <x v="290"/>
    <x v="1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x v="291"/>
    <x v="1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x v="24"/>
    <x v="1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x v="100"/>
    <x v="1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x v="292"/>
    <x v="1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x v="293"/>
    <x v="6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x v="294"/>
    <x v="1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x v="295"/>
    <x v="1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9"/>
    <x v="3"/>
    <n v="64"/>
    <x v="296"/>
    <x v="1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x v="297"/>
    <x v="1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x v="94"/>
    <x v="1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x v="32"/>
    <x v="1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x v="298"/>
    <x v="4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x v="299"/>
    <x v="1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x v="300"/>
    <x v="1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x v="301"/>
    <x v="1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x v="302"/>
    <x v="1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x v="303"/>
    <x v="1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x v="304"/>
    <x v="1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x v="19"/>
    <x v="4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4.00000000000006"/>
    <x v="1"/>
    <n v="190"/>
    <x v="305"/>
    <x v="1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x v="306"/>
    <x v="1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x v="307"/>
    <x v="1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x v="308"/>
    <x v="1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3.99999999999999"/>
    <x v="1"/>
    <n v="2283"/>
    <x v="309"/>
    <x v="1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x v="310"/>
    <x v="1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x v="311"/>
    <x v="1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x v="312"/>
    <x v="1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x v="313"/>
    <x v="0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x v="314"/>
    <x v="1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x v="141"/>
    <x v="1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x v="315"/>
    <x v="1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x v="316"/>
    <x v="1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x v="317"/>
    <x v="1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x v="318"/>
    <x v="4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x v="319"/>
    <x v="1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x v="320"/>
    <x v="1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x v="321"/>
    <x v="1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x v="322"/>
    <x v="1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x v="280"/>
    <x v="1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x v="323"/>
    <x v="1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x v="324"/>
    <x v="0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1.00000000000006"/>
    <x v="1"/>
    <n v="1703"/>
    <x v="325"/>
    <x v="1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x v="326"/>
    <x v="3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x v="327"/>
    <x v="1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x v="328"/>
    <x v="6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x v="329"/>
    <x v="1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x v="330"/>
    <x v="0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x v="331"/>
    <x v="1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5.99999999999997"/>
    <x v="1"/>
    <n v="2875"/>
    <x v="332"/>
    <x v="4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x v="333"/>
    <x v="1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x v="334"/>
    <x v="1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x v="335"/>
    <x v="1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x v="336"/>
    <x v="1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x v="337"/>
    <x v="2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x v="338"/>
    <x v="1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x v="339"/>
    <x v="1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x v="340"/>
    <x v="4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x v="341"/>
    <x v="1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x v="214"/>
    <x v="1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x v="342"/>
    <x v="1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x v="343"/>
    <x v="1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x v="344"/>
    <x v="1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x v="345"/>
    <x v="1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5.000000000000007"/>
    <x v="0"/>
    <n v="25"/>
    <x v="346"/>
    <x v="1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x v="347"/>
    <x v="1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x v="348"/>
    <x v="1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4.000000000000002"/>
    <x v="0"/>
    <n v="355"/>
    <x v="349"/>
    <x v="1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x v="350"/>
    <x v="4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x v="351"/>
    <x v="1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x v="10"/>
    <x v="1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x v="352"/>
    <x v="1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x v="353"/>
    <x v="1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x v="354"/>
    <x v="1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x v="355"/>
    <x v="1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x v="356"/>
    <x v="1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x v="357"/>
    <x v="1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x v="358"/>
    <x v="5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x v="359"/>
    <x v="1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7"/>
    <x v="1"/>
    <n v="50"/>
    <x v="360"/>
    <x v="1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0000000000000009"/>
    <x v="0"/>
    <n v="151"/>
    <x v="361"/>
    <x v="1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x v="362"/>
    <x v="1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x v="332"/>
    <x v="0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.00000000000006"/>
    <x v="1"/>
    <n v="34"/>
    <x v="363"/>
    <x v="1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x v="364"/>
    <x v="1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x v="31"/>
    <x v="2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x v="100"/>
    <x v="1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x v="365"/>
    <x v="6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x v="366"/>
    <x v="1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x v="49"/>
    <x v="1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x v="367"/>
    <x v="1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x v="368"/>
    <x v="1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x v="369"/>
    <x v="0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x v="370"/>
    <x v="1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x v="202"/>
    <x v="1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x v="371"/>
    <x v="1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x v="372"/>
    <x v="3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x v="373"/>
    <x v="0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x v="130"/>
    <x v="1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x v="120"/>
    <x v="1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x v="374"/>
    <x v="1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x v="375"/>
    <x v="1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x v="376"/>
    <x v="1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x v="65"/>
    <x v="1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x v="377"/>
    <x v="1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x v="321"/>
    <x v="1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000000000000007"/>
    <x v="0"/>
    <n v="15"/>
    <x v="378"/>
    <x v="1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6.999999999999993"/>
    <x v="0"/>
    <n v="1999"/>
    <x v="323"/>
    <x v="0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x v="42"/>
    <x v="1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x v="379"/>
    <x v="1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x v="380"/>
    <x v="1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x v="381"/>
    <x v="1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x v="382"/>
    <x v="1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x v="383"/>
    <x v="1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x v="384"/>
    <x v="1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x v="385"/>
    <x v="1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2.99999999999999"/>
    <x v="1"/>
    <n v="2526"/>
    <x v="386"/>
    <x v="1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x v="387"/>
    <x v="1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x v="325"/>
    <x v="1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x v="388"/>
    <x v="1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x v="389"/>
    <x v="1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x v="390"/>
    <x v="1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x v="85"/>
    <x v="1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x v="391"/>
    <x v="0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x v="206"/>
    <x v="6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x v="392"/>
    <x v="1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x v="393"/>
    <x v="1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x v="394"/>
    <x v="1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x v="112"/>
    <x v="1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x v="395"/>
    <x v="1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x v="396"/>
    <x v="1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x v="397"/>
    <x v="6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x v="398"/>
    <x v="1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x v="399"/>
    <x v="1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00000000000006"/>
    <x v="1"/>
    <n v="170"/>
    <x v="400"/>
    <x v="1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x v="401"/>
    <x v="1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x v="402"/>
    <x v="4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x v="403"/>
    <x v="1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x v="404"/>
    <x v="3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x v="405"/>
    <x v="0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x v="65"/>
    <x v="1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x v="406"/>
    <x v="1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000000000000007"/>
    <x v="0"/>
    <n v="1181"/>
    <x v="309"/>
    <x v="1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x v="407"/>
    <x v="1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x v="408"/>
    <x v="1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x v="409"/>
    <x v="1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x v="410"/>
    <x v="1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x v="369"/>
    <x v="1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x v="411"/>
    <x v="1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x v="412"/>
    <x v="1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x v="217"/>
    <x v="1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x v="413"/>
    <x v="1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x v="414"/>
    <x v="1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x v="224"/>
    <x v="1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x v="415"/>
    <x v="1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x v="416"/>
    <x v="1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x v="246"/>
    <x v="0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1"/>
    <x v="0"/>
    <n v="16"/>
    <x v="417"/>
    <x v="1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x v="418"/>
    <x v="1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x v="96"/>
    <x v="1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x v="380"/>
    <x v="4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x v="419"/>
    <x v="1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x v="420"/>
    <x v="1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x v="421"/>
    <x v="1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9999999999999"/>
    <x v="1"/>
    <n v="211"/>
    <x v="422"/>
    <x v="1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x v="200"/>
    <x v="1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x v="423"/>
    <x v="1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x v="170"/>
    <x v="1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x v="424"/>
    <x v="4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x v="425"/>
    <x v="1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x v="426"/>
    <x v="1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x v="427"/>
    <x v="1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x v="428"/>
    <x v="1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x v="291"/>
    <x v="4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x v="429"/>
    <x v="4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4.000000000000002"/>
    <x v="0"/>
    <n v="21"/>
    <x v="430"/>
    <x v="4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x v="431"/>
    <x v="1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.00000000000003"/>
    <x v="1"/>
    <n v="115"/>
    <x v="432"/>
    <x v="1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2"/>
    <x v="1"/>
    <n v="85"/>
    <x v="433"/>
    <x v="6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x v="434"/>
    <x v="1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x v="435"/>
    <x v="1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x v="436"/>
    <x v="1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x v="437"/>
    <x v="1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x v="438"/>
    <x v="1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5.00000000000006"/>
    <x v="1"/>
    <n v="195"/>
    <x v="439"/>
    <x v="3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x v="440"/>
    <x v="1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x v="441"/>
    <x v="1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x v="442"/>
    <x v="3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x v="32"/>
    <x v="1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x v="0"/>
    <x v="1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x v="443"/>
    <x v="1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x v="444"/>
    <x v="2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x v="445"/>
    <x v="1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x v="446"/>
    <x v="6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4.000000000000002"/>
    <x v="0"/>
    <n v="347"/>
    <x v="447"/>
    <x v="1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x v="320"/>
    <x v="1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x v="448"/>
    <x v="1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.00000000000001"/>
    <x v="1"/>
    <n v="3657"/>
    <x v="395"/>
    <x v="1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x v="449"/>
    <x v="1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x v="450"/>
    <x v="2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x v="451"/>
    <x v="1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x v="452"/>
    <x v="1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x v="453"/>
    <x v="1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x v="454"/>
    <x v="5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6.000000000000007"/>
    <x v="0"/>
    <n v="133"/>
    <x v="455"/>
    <x v="0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x v="456"/>
    <x v="1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x v="457"/>
    <x v="1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000000000000009"/>
    <x v="0"/>
    <n v="10"/>
    <x v="458"/>
    <x v="1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x v="230"/>
    <x v="1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x v="459"/>
    <x v="1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x v="460"/>
    <x v="1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x v="461"/>
    <x v="1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x v="462"/>
    <x v="1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x v="354"/>
    <x v="1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x v="463"/>
    <x v="1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x v="464"/>
    <x v="1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x v="8"/>
    <x v="0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x v="465"/>
    <x v="4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x v="466"/>
    <x v="1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x v="303"/>
    <x v="1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x v="467"/>
    <x v="5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x v="468"/>
    <x v="0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x v="469"/>
    <x v="4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x v="160"/>
    <x v="1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x v="470"/>
    <x v="6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x v="471"/>
    <x v="6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x v="472"/>
    <x v="3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x v="159"/>
    <x v="1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x v="473"/>
    <x v="1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x v="474"/>
    <x v="1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x v="187"/>
    <x v="6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x v="475"/>
    <x v="4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x v="476"/>
    <x v="1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x v="477"/>
    <x v="1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x v="478"/>
    <x v="1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x v="479"/>
    <x v="1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x v="480"/>
    <x v="1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x v="443"/>
    <x v="1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x v="118"/>
    <x v="1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x v="405"/>
    <x v="5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x v="32"/>
    <x v="2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x v="481"/>
    <x v="1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x v="482"/>
    <x v="1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x v="483"/>
    <x v="0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4.00000000000003"/>
    <x v="1"/>
    <n v="135"/>
    <x v="484"/>
    <x v="3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40"/>
    <x v="1"/>
    <n v="122"/>
    <x v="485"/>
    <x v="1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x v="486"/>
    <x v="1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x v="487"/>
    <x v="1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x v="488"/>
    <x v="1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x v="120"/>
    <x v="1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x v="489"/>
    <x v="5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x v="490"/>
    <x v="5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x v="491"/>
    <x v="2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x v="492"/>
    <x v="1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4.99999999999997"/>
    <x v="1"/>
    <n v="3596"/>
    <x v="493"/>
    <x v="1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x v="494"/>
    <x v="1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x v="495"/>
    <x v="1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x v="119"/>
    <x v="1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x v="496"/>
    <x v="6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x v="33"/>
    <x v="1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x v="497"/>
    <x v="6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x v="498"/>
    <x v="1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2.00000000000001"/>
    <x v="1"/>
    <n v="300"/>
    <x v="499"/>
    <x v="1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x v="500"/>
    <x v="1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x v="501"/>
    <x v="1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x v="502"/>
    <x v="1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9"/>
    <x v="3"/>
    <n v="37"/>
    <x v="503"/>
    <x v="1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x v="136"/>
    <x v="1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x v="504"/>
    <x v="1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x v="77"/>
    <x v="1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x v="505"/>
    <x v="1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x v="506"/>
    <x v="1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x v="507"/>
    <x v="1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x v="508"/>
    <x v="1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7"/>
    <x v="1"/>
    <n v="136"/>
    <x v="509"/>
    <x v="1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x v="510"/>
    <x v="1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x v="275"/>
    <x v="0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x v="511"/>
    <x v="4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x v="512"/>
    <x v="1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x v="513"/>
    <x v="2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x v="63"/>
    <x v="1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x v="514"/>
    <x v="1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x v="332"/>
    <x v="1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000000000000009"/>
    <x v="0"/>
    <n v="157"/>
    <x v="515"/>
    <x v="1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x v="208"/>
    <x v="1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x v="232"/>
    <x v="1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x v="128"/>
    <x v="1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x v="516"/>
    <x v="6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x v="517"/>
    <x v="3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x v="280"/>
    <x v="4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6.99999999999997"/>
    <x v="1"/>
    <n v="194"/>
    <x v="518"/>
    <x v="1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x v="519"/>
    <x v="1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x v="520"/>
    <x v="1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x v="47"/>
    <x v="1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x v="521"/>
    <x v="1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x v="259"/>
    <x v="4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x v="239"/>
    <x v="1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x v="184"/>
    <x v="1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x v="522"/>
    <x v="1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0000000000006"/>
    <x v="1"/>
    <n v="6406"/>
    <x v="127"/>
    <x v="1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4.000000000000002"/>
    <x v="3"/>
    <n v="15"/>
    <x v="523"/>
    <x v="1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x v="524"/>
    <x v="1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x v="525"/>
    <x v="0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x v="526"/>
    <x v="1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x v="527"/>
    <x v="6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x v="528"/>
    <x v="4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x v="529"/>
    <x v="1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x v="530"/>
    <x v="1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.000000000000004"/>
    <x v="0"/>
    <n v="648"/>
    <x v="531"/>
    <x v="1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x v="532"/>
    <x v="2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x v="533"/>
    <x v="1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x v="534"/>
    <x v="1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x v="535"/>
    <x v="4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x v="536"/>
    <x v="1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x v="537"/>
    <x v="1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x v="340"/>
    <x v="1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x v="538"/>
    <x v="4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x v="539"/>
    <x v="1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x v="540"/>
    <x v="1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x v="541"/>
    <x v="1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x v="443"/>
    <x v="1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x v="542"/>
    <x v="1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x v="543"/>
    <x v="1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x v="369"/>
    <x v="1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3.99999999999999"/>
    <x v="1"/>
    <n v="2266"/>
    <x v="390"/>
    <x v="1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x v="291"/>
    <x v="3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x v="544"/>
    <x v="1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"/>
    <x v="0"/>
    <n v="94"/>
    <x v="289"/>
    <x v="1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.000000000000007"/>
    <x v="2"/>
    <n v="45"/>
    <x v="545"/>
    <x v="1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x v="546"/>
    <x v="1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x v="547"/>
    <x v="5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x v="548"/>
    <x v="0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x v="130"/>
    <x v="1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x v="127"/>
    <x v="0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x v="32"/>
    <x v="1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x v="214"/>
    <x v="1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x v="549"/>
    <x v="1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x v="550"/>
    <x v="1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x v="234"/>
    <x v="5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x v="49"/>
    <x v="1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x v="551"/>
    <x v="6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x v="207"/>
    <x v="1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x v="552"/>
    <x v="1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x v="170"/>
    <x v="1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x v="345"/>
    <x v="1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x v="553"/>
    <x v="2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x v="554"/>
    <x v="1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x v="325"/>
    <x v="1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x v="555"/>
    <x v="4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x v="556"/>
    <x v="1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x v="557"/>
    <x v="3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x v="558"/>
    <x v="1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x v="559"/>
    <x v="1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x v="372"/>
    <x v="1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x v="560"/>
    <x v="1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x v="561"/>
    <x v="1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x v="562"/>
    <x v="1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x v="563"/>
    <x v="1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x v="564"/>
    <x v="6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9.00000000000006"/>
    <x v="1"/>
    <n v="1101"/>
    <x v="370"/>
    <x v="1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x v="565"/>
    <x v="1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6.000000000000007"/>
    <x v="0"/>
    <n v="4428"/>
    <x v="372"/>
    <x v="2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x v="566"/>
    <x v="6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x v="332"/>
    <x v="1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x v="567"/>
    <x v="1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x v="568"/>
    <x v="1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x v="569"/>
    <x v="1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x v="570"/>
    <x v="1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x v="270"/>
    <x v="1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x v="211"/>
    <x v="1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x v="571"/>
    <x v="1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x v="572"/>
    <x v="1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"/>
    <x v="1"/>
    <n v="147"/>
    <x v="573"/>
    <x v="1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x v="574"/>
    <x v="0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x v="181"/>
    <x v="0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x v="575"/>
    <x v="1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x v="576"/>
    <x v="1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x v="577"/>
    <x v="1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x v="578"/>
    <x v="1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x v="579"/>
    <x v="1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x v="539"/>
    <x v="1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x v="580"/>
    <x v="4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x v="366"/>
    <x v="1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x v="581"/>
    <x v="1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x v="378"/>
    <x v="6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x v="582"/>
    <x v="1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x v="42"/>
    <x v="1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x v="94"/>
    <x v="0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x v="583"/>
    <x v="1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x v="236"/>
    <x v="1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x v="584"/>
    <x v="1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x v="585"/>
    <x v="1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x v="586"/>
    <x v="1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x v="587"/>
    <x v="1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x v="588"/>
    <x v="4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x v="589"/>
    <x v="2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x v="590"/>
    <x v="1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x v="591"/>
    <x v="5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x v="592"/>
    <x v="6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x v="593"/>
    <x v="1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x v="594"/>
    <x v="6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x v="595"/>
    <x v="1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x v="596"/>
    <x v="1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.00000000000006"/>
    <x v="1"/>
    <n v="1785"/>
    <x v="230"/>
    <x v="1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x v="159"/>
    <x v="1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x v="597"/>
    <x v="1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x v="499"/>
    <x v="1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x v="127"/>
    <x v="1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x v="598"/>
    <x v="1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x v="599"/>
    <x v="3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x v="600"/>
    <x v="1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7"/>
    <x v="1"/>
    <n v="3036"/>
    <x v="372"/>
    <x v="1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x v="601"/>
    <x v="2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x v="602"/>
    <x v="4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x v="478"/>
    <x v="1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x v="603"/>
    <x v="1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x v="604"/>
    <x v="1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x v="605"/>
    <x v="1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x v="527"/>
    <x v="1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x v="606"/>
    <x v="0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x v="607"/>
    <x v="1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x v="608"/>
    <x v="1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x v="609"/>
    <x v="1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x v="253"/>
    <x v="1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x v="610"/>
    <x v="1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x v="611"/>
    <x v="1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x v="612"/>
    <x v="1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x v="613"/>
    <x v="1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x v="614"/>
    <x v="1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x v="615"/>
    <x v="1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"/>
    <x v="1"/>
    <n v="130"/>
    <x v="616"/>
    <x v="1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x v="86"/>
    <x v="1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x v="617"/>
    <x v="1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x v="618"/>
    <x v="1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x v="619"/>
    <x v="1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x v="33"/>
    <x v="1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x v="620"/>
    <x v="1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x v="606"/>
    <x v="1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x v="621"/>
    <x v="6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x v="98"/>
    <x v="4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1.99999999999997"/>
    <x v="1"/>
    <n v="270"/>
    <x v="622"/>
    <x v="1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x v="307"/>
    <x v="1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x v="623"/>
    <x v="1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x v="624"/>
    <x v="1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x v="625"/>
    <x v="3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x v="626"/>
    <x v="1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x v="627"/>
    <x v="1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x v="628"/>
    <x v="0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x v="629"/>
    <x v="1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x v="630"/>
    <x v="6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x v="631"/>
    <x v="1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"/>
    <x v="1"/>
    <n v="100"/>
    <x v="470"/>
    <x v="2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2.99999999999999"/>
    <x v="1"/>
    <n v="235"/>
    <x v="632"/>
    <x v="1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x v="486"/>
    <x v="1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x v="633"/>
    <x v="1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x v="634"/>
    <x v="2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99999999999993"/>
    <x v="0"/>
    <n v="513"/>
    <x v="635"/>
    <x v="1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x v="636"/>
    <x v="1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x v="637"/>
    <x v="1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x v="638"/>
    <x v="6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x v="639"/>
    <x v="1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2.99999999999999"/>
    <x v="1"/>
    <n v="5139"/>
    <x v="640"/>
    <x v="1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x v="194"/>
    <x v="1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x v="641"/>
    <x v="6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x v="642"/>
    <x v="1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x v="640"/>
    <x v="1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x v="643"/>
    <x v="1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x v="644"/>
    <x v="5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x v="13"/>
    <x v="1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x v="645"/>
    <x v="1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x v="646"/>
    <x v="5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x v="647"/>
    <x v="1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x v="523"/>
    <x v="1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4.99999999999999"/>
    <x v="1"/>
    <n v="3308"/>
    <x v="8"/>
    <x v="1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x v="648"/>
    <x v="2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x v="649"/>
    <x v="6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x v="150"/>
    <x v="0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x v="650"/>
    <x v="1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x v="651"/>
    <x v="1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x v="652"/>
    <x v="1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x v="594"/>
    <x v="1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x v="653"/>
    <x v="1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x v="654"/>
    <x v="5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x v="655"/>
    <x v="1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.000000000000002"/>
    <x v="0"/>
    <n v="31"/>
    <x v="607"/>
    <x v="1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5.000000000000007"/>
    <x v="0"/>
    <n v="78"/>
    <x v="656"/>
    <x v="1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10.00000000000001"/>
    <x v="1"/>
    <n v="185"/>
    <x v="657"/>
    <x v="1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x v="658"/>
    <x v="1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x v="659"/>
    <x v="4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x v="98"/>
    <x v="5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2.99999999999997"/>
    <x v="1"/>
    <n v="106"/>
    <x v="660"/>
    <x v="1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x v="661"/>
    <x v="1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x v="662"/>
    <x v="1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x v="663"/>
    <x v="1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x v="664"/>
    <x v="2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x v="665"/>
    <x v="1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x v="666"/>
    <x v="1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x v="667"/>
    <x v="1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x v="162"/>
    <x v="5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x v="668"/>
    <x v="1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x v="669"/>
    <x v="1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5.99999999999997"/>
    <x v="1"/>
    <n v="2805"/>
    <x v="77"/>
    <x v="0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x v="670"/>
    <x v="1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x v="671"/>
    <x v="3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x v="672"/>
    <x v="0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x v="673"/>
    <x v="1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x v="555"/>
    <x v="6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x v="674"/>
    <x v="1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x v="675"/>
    <x v="1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x v="676"/>
    <x v="4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x v="677"/>
    <x v="1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x v="208"/>
    <x v="1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x v="678"/>
    <x v="1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x v="679"/>
    <x v="1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x v="680"/>
    <x v="4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x v="681"/>
    <x v="1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x v="682"/>
    <x v="2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x v="390"/>
    <x v="1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x v="178"/>
    <x v="1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x v="683"/>
    <x v="1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9.00000000000001"/>
    <x v="1"/>
    <n v="4233"/>
    <x v="372"/>
    <x v="1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x v="471"/>
    <x v="3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x v="218"/>
    <x v="3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x v="326"/>
    <x v="1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x v="112"/>
    <x v="1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"/>
    <x v="0"/>
    <n v="94"/>
    <x v="684"/>
    <x v="1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2.99999999999989"/>
    <x v="1"/>
    <n v="1797"/>
    <x v="685"/>
    <x v="1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x v="686"/>
    <x v="1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x v="687"/>
    <x v="1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x v="640"/>
    <x v="1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x v="688"/>
    <x v="1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x v="310"/>
    <x v="6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x v="689"/>
    <x v="1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x v="690"/>
    <x v="1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x v="230"/>
    <x v="4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x v="691"/>
    <x v="1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x v="692"/>
    <x v="1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x v="387"/>
    <x v="1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x v="693"/>
    <x v="1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x v="98"/>
    <x v="1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x v="244"/>
    <x v="1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x v="694"/>
    <x v="1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x v="555"/>
    <x v="0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99999999999999"/>
    <x v="1"/>
    <n v="2662"/>
    <x v="695"/>
    <x v="0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x v="395"/>
    <x v="2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x v="696"/>
    <x v="1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x v="697"/>
    <x v="5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x v="698"/>
    <x v="1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x v="699"/>
    <x v="1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x v="700"/>
    <x v="1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x v="701"/>
    <x v="1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x v="702"/>
    <x v="1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x v="703"/>
    <x v="1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x v="704"/>
    <x v="1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x v="705"/>
    <x v="1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x v="706"/>
    <x v="1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x v="707"/>
    <x v="1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x v="708"/>
    <x v="1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x v="709"/>
    <x v="1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x v="710"/>
    <x v="1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x v="685"/>
    <x v="1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x v="711"/>
    <x v="2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x v="362"/>
    <x v="1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x v="637"/>
    <x v="1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x v="712"/>
    <x v="1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x v="444"/>
    <x v="0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x v="713"/>
    <x v="1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x v="714"/>
    <x v="6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x v="715"/>
    <x v="1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x v="442"/>
    <x v="1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x v="716"/>
    <x v="1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x v="408"/>
    <x v="1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x v="717"/>
    <x v="1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x v="718"/>
    <x v="1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x v="719"/>
    <x v="1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x v="720"/>
    <x v="1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8.999999999999996"/>
    <x v="0"/>
    <n v="31"/>
    <x v="721"/>
    <x v="1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x v="722"/>
    <x v="1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70"/>
    <x v="1"/>
    <n v="122"/>
    <x v="244"/>
    <x v="1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9999999999999"/>
    <x v="1"/>
    <n v="1470"/>
    <x v="723"/>
    <x v="1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x v="724"/>
    <x v="0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x v="725"/>
    <x v="1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x v="486"/>
    <x v="6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x v="726"/>
    <x v="4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7.0000000000000009"/>
    <x v="0"/>
    <n v="107"/>
    <x v="727"/>
    <x v="1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x v="728"/>
    <x v="2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8.000000000000004"/>
    <x v="0"/>
    <n v="27"/>
    <x v="729"/>
    <x v="1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x v="730"/>
    <x v="1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x v="715"/>
    <x v="5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x v="49"/>
    <x v="1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x v="731"/>
    <x v="1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x v="732"/>
    <x v="1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x v="733"/>
    <x v="1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x v="734"/>
    <x v="1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x v="735"/>
    <x v="1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x v="736"/>
    <x v="1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x v="737"/>
    <x v="1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x v="8"/>
    <x v="1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x v="738"/>
    <x v="0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x v="739"/>
    <x v="1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x v="740"/>
    <x v="1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x v="741"/>
    <x v="1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x v="742"/>
    <x v="2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6.999999999999993"/>
    <x v="0"/>
    <n v="141"/>
    <x v="743"/>
    <x v="4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x v="744"/>
    <x v="4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x v="745"/>
    <x v="1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7.999999999999993"/>
    <x v="2"/>
    <n v="27"/>
    <x v="746"/>
    <x v="4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x v="747"/>
    <x v="5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x v="748"/>
    <x v="2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x v="749"/>
    <x v="1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x v="750"/>
    <x v="1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x v="81"/>
    <x v="1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x v="751"/>
    <x v="1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x v="685"/>
    <x v="6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0000000000003"/>
    <x v="1"/>
    <n v="65"/>
    <x v="752"/>
    <x v="1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x v="753"/>
    <x v="1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x v="754"/>
    <x v="1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x v="213"/>
    <x v="6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x v="418"/>
    <x v="4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00000000000001"/>
    <x v="1"/>
    <n v="85"/>
    <x v="755"/>
    <x v="1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x v="756"/>
    <x v="1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x v="757"/>
    <x v="1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x v="758"/>
    <x v="1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x v="759"/>
    <x v="1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x v="760"/>
    <x v="1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x v="761"/>
    <x v="1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x v="762"/>
    <x v="1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10.00000000000001"/>
    <x v="1"/>
    <n v="96"/>
    <x v="763"/>
    <x v="1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x v="764"/>
    <x v="1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x v="765"/>
    <x v="0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x v="766"/>
    <x v="1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5"/>
    <x v="0"/>
    <n v="67"/>
    <x v="767"/>
    <x v="2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x v="768"/>
    <x v="1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x v="769"/>
    <x v="2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x v="640"/>
    <x v="1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x v="770"/>
    <x v="1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x v="636"/>
    <x v="1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x v="261"/>
    <x v="1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x v="771"/>
    <x v="1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x v="280"/>
    <x v="1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x v="772"/>
    <x v="1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x v="172"/>
    <x v="1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x v="773"/>
    <x v="1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x v="271"/>
    <x v="2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x v="774"/>
    <x v="1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x v="775"/>
    <x v="1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x v="776"/>
    <x v="1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x v="777"/>
    <x v="1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x v="652"/>
    <x v="1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x v="778"/>
    <x v="1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x v="779"/>
    <x v="1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x v="780"/>
    <x v="1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x v="781"/>
    <x v="6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x v="782"/>
    <x v="1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x v="783"/>
    <x v="4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x v="784"/>
    <x v="1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x v="785"/>
    <x v="1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x v="786"/>
    <x v="1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x v="787"/>
    <x v="1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x v="788"/>
    <x v="1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8.000000000000004"/>
    <x v="0"/>
    <n v="24"/>
    <x v="789"/>
    <x v="1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7.99999999999997"/>
    <x v="1"/>
    <n v="1681"/>
    <x v="790"/>
    <x v="1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x v="292"/>
    <x v="1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x v="791"/>
    <x v="1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x v="792"/>
    <x v="1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x v="603"/>
    <x v="1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x v="793"/>
    <x v="1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x v="794"/>
    <x v="1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x v="609"/>
    <x v="4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x v="20"/>
    <x v="1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x v="795"/>
    <x v="1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x v="796"/>
    <x v="1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x v="530"/>
    <x v="1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x v="483"/>
    <x v="1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x v="119"/>
    <x v="1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x v="797"/>
    <x v="1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x v="127"/>
    <x v="1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x v="798"/>
    <x v="1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x v="452"/>
    <x v="1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x v="799"/>
    <x v="1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2.99999999999999"/>
    <x v="1"/>
    <n v="241"/>
    <x v="800"/>
    <x v="1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6.99999999999994"/>
    <x v="1"/>
    <n v="132"/>
    <x v="801"/>
    <x v="1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x v="802"/>
    <x v="6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x v="212"/>
    <x v="1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x v="180"/>
    <x v="1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x v="666"/>
    <x v="1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x v="803"/>
    <x v="6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999999999999993"/>
    <x v="0"/>
    <n v="374"/>
    <x v="804"/>
    <x v="1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999999999999993"/>
    <x v="3"/>
    <n v="1122"/>
    <x v="369"/>
    <x v="1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18925-D85B-A140-8ED1-05AF9BAC76B0}" name="PivotTable Category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0" subtotal="countNums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6228A-B95D-AC49-ABB3-2CD43D639E9D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ACC03-C822-E24D-B5F1-B71D297932D6}" name="PivotTable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8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2617D-DDA1-E44D-BB1E-3EB3C73D0715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I17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06">
        <item x="0"/>
        <item x="98"/>
        <item x="49"/>
        <item x="236"/>
        <item x="405"/>
        <item x="280"/>
        <item x="383"/>
        <item x="339"/>
        <item x="703"/>
        <item x="740"/>
        <item x="499"/>
        <item x="372"/>
        <item x="253"/>
        <item x="266"/>
        <item x="166"/>
        <item x="745"/>
        <item x="301"/>
        <item x="707"/>
        <item x="119"/>
        <item x="483"/>
        <item x="625"/>
        <item x="327"/>
        <item x="743"/>
        <item x="632"/>
        <item x="42"/>
        <item x="96"/>
        <item x="441"/>
        <item x="612"/>
        <item x="127"/>
        <item x="662"/>
        <item x="201"/>
        <item x="463"/>
        <item x="410"/>
        <item x="65"/>
        <item x="562"/>
        <item x="693"/>
        <item x="57"/>
        <item x="361"/>
        <item x="324"/>
        <item x="617"/>
        <item x="142"/>
        <item x="460"/>
        <item x="401"/>
        <item x="214"/>
        <item x="377"/>
        <item x="539"/>
        <item x="58"/>
        <item x="302"/>
        <item x="440"/>
        <item x="769"/>
        <item x="622"/>
        <item x="114"/>
        <item x="8"/>
        <item x="207"/>
        <item x="100"/>
        <item x="176"/>
        <item x="56"/>
        <item x="750"/>
        <item x="434"/>
        <item x="614"/>
        <item x="637"/>
        <item x="178"/>
        <item x="254"/>
        <item x="663"/>
        <item x="732"/>
        <item x="51"/>
        <item x="697"/>
        <item x="607"/>
        <item x="536"/>
        <item x="171"/>
        <item x="640"/>
        <item x="316"/>
        <item x="645"/>
        <item x="803"/>
        <item x="274"/>
        <item x="430"/>
        <item x="757"/>
        <item x="686"/>
        <item x="797"/>
        <item x="33"/>
        <item x="26"/>
        <item x="184"/>
        <item x="398"/>
        <item x="190"/>
        <item x="41"/>
        <item x="447"/>
        <item x="157"/>
        <item x="567"/>
        <item x="455"/>
        <item x="399"/>
        <item x="621"/>
        <item x="795"/>
        <item x="261"/>
        <item x="408"/>
        <item x="624"/>
        <item x="444"/>
        <item x="183"/>
        <item x="93"/>
        <item x="177"/>
        <item x="299"/>
        <item x="749"/>
        <item x="256"/>
        <item x="32"/>
        <item x="237"/>
        <item x="245"/>
        <item x="24"/>
        <item x="224"/>
        <item x="174"/>
        <item x="209"/>
        <item x="475"/>
        <item x="279"/>
        <item x="569"/>
        <item x="422"/>
        <item x="269"/>
        <item x="270"/>
        <item x="81"/>
        <item x="259"/>
        <item x="620"/>
        <item x="780"/>
        <item x="348"/>
        <item x="423"/>
        <item x="719"/>
        <item x="175"/>
        <item x="354"/>
        <item x="321"/>
        <item x="76"/>
        <item x="633"/>
        <item x="783"/>
        <item x="288"/>
        <item x="699"/>
        <item x="503"/>
        <item x="717"/>
        <item x="722"/>
        <item x="364"/>
        <item x="162"/>
        <item x="362"/>
        <item x="205"/>
        <item x="566"/>
        <item x="294"/>
        <item x="231"/>
        <item x="579"/>
        <item x="429"/>
        <item x="666"/>
        <item x="194"/>
        <item x="775"/>
        <item x="232"/>
        <item x="676"/>
        <item x="129"/>
        <item x="781"/>
        <item x="779"/>
        <item x="275"/>
        <item x="112"/>
        <item x="159"/>
        <item x="660"/>
        <item x="448"/>
        <item x="560"/>
        <item x="53"/>
        <item x="737"/>
        <item x="551"/>
        <item x="19"/>
        <item x="172"/>
        <item x="524"/>
        <item x="657"/>
        <item x="226"/>
        <item x="48"/>
        <item x="18"/>
        <item x="407"/>
        <item x="705"/>
        <item x="800"/>
        <item x="367"/>
        <item x="45"/>
        <item x="755"/>
        <item x="185"/>
        <item x="771"/>
        <item x="132"/>
        <item x="143"/>
        <item x="736"/>
        <item x="332"/>
        <item x="323"/>
        <item x="724"/>
        <item x="307"/>
        <item x="122"/>
        <item x="385"/>
        <item x="351"/>
        <item x="46"/>
        <item x="211"/>
        <item x="77"/>
        <item x="31"/>
        <item x="490"/>
        <item x="92"/>
        <item x="467"/>
        <item x="291"/>
        <item x="734"/>
        <item x="247"/>
        <item x="330"/>
        <item x="627"/>
        <item x="120"/>
        <item x="355"/>
        <item x="345"/>
        <item x="512"/>
        <item x="733"/>
        <item x="296"/>
        <item x="593"/>
        <item x="528"/>
        <item x="380"/>
        <item x="200"/>
        <item x="652"/>
        <item x="438"/>
        <item x="756"/>
        <item x="510"/>
        <item x="107"/>
        <item x="257"/>
        <item x="188"/>
        <item x="393"/>
        <item x="576"/>
        <item x="250"/>
        <item x="213"/>
        <item x="147"/>
        <item x="498"/>
        <item x="264"/>
        <item x="649"/>
        <item x="658"/>
        <item x="395"/>
        <item x="47"/>
        <item x="543"/>
        <item x="452"/>
        <item x="295"/>
        <item x="638"/>
        <item x="493"/>
        <item x="303"/>
        <item x="381"/>
        <item x="411"/>
        <item x="248"/>
        <item x="505"/>
        <item x="486"/>
        <item x="696"/>
        <item x="396"/>
        <item x="656"/>
        <item x="735"/>
        <item x="223"/>
        <item x="392"/>
        <item x="784"/>
        <item x="210"/>
        <item x="731"/>
        <item x="634"/>
        <item x="160"/>
        <item x="78"/>
        <item x="668"/>
        <item x="369"/>
        <item x="535"/>
        <item x="489"/>
        <item x="99"/>
        <item x="573"/>
        <item x="72"/>
        <item x="251"/>
        <item x="585"/>
        <item x="526"/>
        <item x="74"/>
        <item x="474"/>
        <item x="38"/>
        <item x="701"/>
        <item x="710"/>
        <item x="726"/>
        <item x="764"/>
        <item x="155"/>
        <item x="521"/>
        <item x="747"/>
        <item x="88"/>
        <item x="246"/>
        <item x="718"/>
        <item x="790"/>
        <item x="60"/>
        <item x="678"/>
        <item x="547"/>
        <item x="156"/>
        <item x="554"/>
        <item x="644"/>
        <item x="789"/>
        <item x="454"/>
        <item x="66"/>
        <item x="170"/>
        <item x="342"/>
        <item x="135"/>
        <item x="52"/>
        <item x="346"/>
        <item x="293"/>
        <item x="335"/>
        <item x="552"/>
        <item x="443"/>
        <item x="146"/>
        <item x="659"/>
        <item x="394"/>
        <item x="491"/>
        <item x="235"/>
        <item x="6"/>
        <item x="495"/>
        <item x="202"/>
        <item x="137"/>
        <item x="478"/>
        <item x="63"/>
        <item x="84"/>
        <item x="197"/>
        <item x="619"/>
        <item x="265"/>
        <item x="792"/>
        <item x="28"/>
        <item x="470"/>
        <item x="520"/>
        <item x="458"/>
        <item x="517"/>
        <item x="378"/>
        <item x="10"/>
        <item x="387"/>
        <item x="117"/>
        <item x="456"/>
        <item x="400"/>
        <item x="487"/>
        <item x="195"/>
        <item x="221"/>
        <item x="529"/>
        <item x="466"/>
        <item x="468"/>
        <item x="331"/>
        <item x="241"/>
        <item x="310"/>
        <item x="68"/>
        <item x="508"/>
        <item x="672"/>
        <item x="683"/>
        <item x="684"/>
        <item x="7"/>
        <item x="418"/>
        <item x="218"/>
        <item x="94"/>
        <item x="277"/>
        <item x="388"/>
        <item x="597"/>
        <item x="681"/>
        <item x="286"/>
        <item x="136"/>
        <item x="610"/>
        <item x="320"/>
        <item x="366"/>
        <item x="350"/>
        <item x="101"/>
        <item x="217"/>
        <item x="507"/>
        <item x="518"/>
        <item x="513"/>
        <item x="626"/>
        <item x="742"/>
        <item x="677"/>
        <item x="558"/>
        <item x="128"/>
        <item x="439"/>
        <item x="643"/>
        <item x="647"/>
        <item x="263"/>
        <item x="379"/>
        <item x="541"/>
        <item x="36"/>
        <item x="590"/>
        <item x="370"/>
        <item x="414"/>
        <item x="229"/>
        <item x="21"/>
        <item x="574"/>
        <item x="186"/>
        <item x="500"/>
        <item x="116"/>
        <item x="340"/>
        <item x="145"/>
        <item x="278"/>
        <item x="318"/>
        <item x="390"/>
        <item x="720"/>
        <item x="716"/>
        <item x="55"/>
        <item x="349"/>
        <item x="249"/>
        <item x="196"/>
        <item x="580"/>
        <item x="462"/>
        <item x="450"/>
        <item x="435"/>
        <item x="150"/>
        <item x="515"/>
        <item x="577"/>
        <item x="424"/>
        <item x="786"/>
        <item x="273"/>
        <item x="62"/>
        <item x="108"/>
        <item x="766"/>
        <item x="334"/>
        <item x="504"/>
        <item x="654"/>
        <item x="538"/>
        <item x="777"/>
        <item x="243"/>
        <item x="595"/>
        <item x="9"/>
        <item x="709"/>
        <item x="482"/>
        <item x="695"/>
        <item x="516"/>
        <item x="262"/>
        <item x="25"/>
        <item x="203"/>
        <item x="285"/>
        <item x="605"/>
        <item x="563"/>
        <item x="664"/>
        <item x="525"/>
        <item x="368"/>
        <item x="151"/>
        <item x="721"/>
        <item x="636"/>
        <item x="540"/>
        <item x="312"/>
        <item x="161"/>
        <item x="533"/>
        <item x="191"/>
        <item x="651"/>
        <item x="70"/>
        <item x="682"/>
        <item x="180"/>
        <item x="403"/>
        <item x="592"/>
        <item x="397"/>
        <item x="268"/>
        <item x="353"/>
        <item x="39"/>
        <item x="655"/>
        <item x="233"/>
        <item x="37"/>
        <item x="523"/>
        <item x="5"/>
        <item x="225"/>
        <item x="760"/>
        <item x="105"/>
        <item x="149"/>
        <item x="555"/>
        <item x="725"/>
        <item x="228"/>
        <item x="798"/>
        <item x="427"/>
        <item x="272"/>
        <item x="546"/>
        <item x="557"/>
        <item x="730"/>
        <item x="141"/>
        <item x="785"/>
        <item x="476"/>
        <item x="436"/>
        <item x="305"/>
        <item x="702"/>
        <item x="793"/>
        <item x="700"/>
        <item x="746"/>
        <item x="244"/>
        <item x="163"/>
        <item x="386"/>
        <item x="344"/>
        <item x="479"/>
        <item x="336"/>
        <item x="572"/>
        <item x="373"/>
        <item x="646"/>
        <item x="124"/>
        <item x="492"/>
        <item x="630"/>
        <item x="154"/>
        <item x="698"/>
        <item x="561"/>
        <item x="75"/>
        <item x="193"/>
        <item x="741"/>
        <item x="519"/>
        <item x="442"/>
        <item x="514"/>
        <item x="125"/>
        <item x="134"/>
        <item x="761"/>
        <item x="480"/>
        <item x="283"/>
        <item x="300"/>
        <item x="694"/>
        <item x="496"/>
        <item x="530"/>
        <item x="325"/>
        <item x="239"/>
        <item x="604"/>
        <item x="258"/>
        <item x="796"/>
        <item x="712"/>
        <item x="689"/>
        <item x="671"/>
        <item x="173"/>
        <item x="59"/>
        <item x="189"/>
        <item x="255"/>
        <item x="412"/>
        <item x="220"/>
        <item x="164"/>
        <item x="298"/>
        <item x="588"/>
        <item x="469"/>
        <item x="85"/>
        <item x="570"/>
        <item x="80"/>
        <item x="667"/>
        <item x="688"/>
        <item x="431"/>
        <item x="679"/>
        <item x="685"/>
        <item x="313"/>
        <item x="420"/>
        <item x="770"/>
        <item x="714"/>
        <item x="384"/>
        <item x="457"/>
        <item x="343"/>
        <item x="599"/>
        <item x="782"/>
        <item x="609"/>
        <item x="15"/>
        <item x="34"/>
        <item x="22"/>
        <item x="778"/>
        <item x="527"/>
        <item x="69"/>
        <item x="328"/>
        <item x="461"/>
        <item x="598"/>
        <item x="73"/>
        <item x="550"/>
        <item x="402"/>
        <item x="661"/>
        <item x="531"/>
        <item x="140"/>
        <item x="126"/>
        <item x="352"/>
        <item x="113"/>
        <item x="204"/>
        <item x="641"/>
        <item x="631"/>
        <item x="762"/>
        <item x="309"/>
        <item x="428"/>
        <item x="611"/>
        <item x="591"/>
        <item x="282"/>
        <item x="130"/>
        <item x="212"/>
        <item x="359"/>
        <item x="706"/>
        <item x="464"/>
        <item x="623"/>
        <item x="306"/>
        <item x="276"/>
        <item x="559"/>
        <item x="680"/>
        <item x="314"/>
        <item x="102"/>
        <item x="754"/>
        <item x="358"/>
        <item x="87"/>
        <item x="360"/>
        <item x="54"/>
        <item x="123"/>
        <item x="629"/>
        <item x="208"/>
        <item x="594"/>
        <item x="532"/>
        <item x="729"/>
        <item x="391"/>
        <item x="465"/>
        <item x="242"/>
        <item x="600"/>
        <item x="83"/>
        <item x="511"/>
        <item x="192"/>
        <item x="97"/>
        <item x="787"/>
        <item x="601"/>
        <item x="758"/>
        <item x="603"/>
        <item x="587"/>
        <item x="79"/>
        <item x="1"/>
        <item x="477"/>
        <item x="534"/>
        <item x="473"/>
        <item x="767"/>
        <item x="748"/>
        <item x="690"/>
        <item x="602"/>
        <item x="453"/>
        <item x="687"/>
        <item x="765"/>
        <item x="791"/>
        <item x="537"/>
        <item x="347"/>
        <item x="794"/>
        <item x="501"/>
        <item x="29"/>
        <item x="472"/>
        <item x="497"/>
        <item x="14"/>
        <item x="133"/>
        <item x="284"/>
        <item x="773"/>
        <item x="326"/>
        <item x="44"/>
        <item x="115"/>
        <item x="416"/>
        <item x="776"/>
        <item x="110"/>
        <item x="409"/>
        <item x="131"/>
        <item x="449"/>
        <item x="148"/>
        <item x="104"/>
        <item x="341"/>
        <item x="675"/>
        <item x="179"/>
        <item x="571"/>
        <item x="35"/>
        <item x="608"/>
        <item x="509"/>
        <item x="481"/>
        <item x="556"/>
        <item x="240"/>
        <item x="260"/>
        <item x="222"/>
        <item x="642"/>
        <item x="581"/>
        <item x="356"/>
        <item x="199"/>
        <item x="586"/>
        <item x="774"/>
        <item x="382"/>
        <item x="788"/>
        <item x="653"/>
        <item x="315"/>
        <item x="704"/>
        <item x="234"/>
        <item x="451"/>
        <item x="215"/>
        <item x="406"/>
        <item x="138"/>
        <item x="502"/>
        <item x="711"/>
        <item x="281"/>
        <item x="553"/>
        <item x="198"/>
        <item x="50"/>
        <item x="289"/>
        <item x="365"/>
        <item x="4"/>
        <item x="425"/>
        <item x="615"/>
        <item x="374"/>
        <item x="219"/>
        <item x="317"/>
        <item x="445"/>
        <item x="2"/>
        <item x="801"/>
        <item x="357"/>
        <item x="167"/>
        <item x="271"/>
        <item x="568"/>
        <item x="751"/>
        <item x="804"/>
        <item x="297"/>
        <item x="404"/>
        <item x="417"/>
        <item x="432"/>
        <item x="802"/>
        <item x="692"/>
        <item x="252"/>
        <item x="618"/>
        <item x="121"/>
        <item x="437"/>
        <item x="304"/>
        <item x="648"/>
        <item x="230"/>
        <item x="772"/>
        <item x="181"/>
        <item x="739"/>
        <item x="485"/>
        <item x="12"/>
        <item x="650"/>
        <item x="715"/>
        <item x="708"/>
        <item x="421"/>
        <item x="522"/>
        <item x="713"/>
        <item x="589"/>
        <item x="3"/>
        <item x="752"/>
        <item x="103"/>
        <item x="549"/>
        <item x="329"/>
        <item x="548"/>
        <item x="613"/>
        <item x="727"/>
        <item x="544"/>
        <item x="292"/>
        <item x="322"/>
        <item x="90"/>
        <item x="206"/>
        <item x="426"/>
        <item x="488"/>
        <item x="165"/>
        <item x="484"/>
        <item x="389"/>
        <item x="227"/>
        <item x="139"/>
        <item x="337"/>
        <item x="375"/>
        <item x="419"/>
        <item x="471"/>
        <item x="768"/>
        <item x="744"/>
        <item x="153"/>
        <item x="728"/>
        <item x="669"/>
        <item x="13"/>
        <item x="753"/>
        <item x="763"/>
        <item x="71"/>
        <item x="144"/>
        <item x="23"/>
        <item x="338"/>
        <item x="182"/>
        <item x="290"/>
        <item x="691"/>
        <item x="20"/>
        <item x="311"/>
        <item x="723"/>
        <item x="238"/>
        <item x="267"/>
        <item x="673"/>
        <item x="459"/>
        <item x="578"/>
        <item x="639"/>
        <item x="27"/>
        <item x="95"/>
        <item x="799"/>
        <item x="575"/>
        <item x="545"/>
        <item x="40"/>
        <item x="759"/>
        <item x="43"/>
        <item x="106"/>
        <item x="738"/>
        <item x="506"/>
        <item x="413"/>
        <item x="635"/>
        <item x="17"/>
        <item x="564"/>
        <item x="158"/>
        <item x="91"/>
        <item x="376"/>
        <item x="333"/>
        <item x="596"/>
        <item x="665"/>
        <item x="616"/>
        <item x="64"/>
        <item x="109"/>
        <item x="216"/>
        <item x="582"/>
        <item x="287"/>
        <item x="187"/>
        <item x="111"/>
        <item x="433"/>
        <item x="89"/>
        <item x="628"/>
        <item x="118"/>
        <item x="169"/>
        <item x="319"/>
        <item x="415"/>
        <item x="16"/>
        <item x="363"/>
        <item x="86"/>
        <item x="606"/>
        <item x="371"/>
        <item x="584"/>
        <item x="308"/>
        <item x="565"/>
        <item x="674"/>
        <item x="82"/>
        <item x="542"/>
        <item x="61"/>
        <item x="494"/>
        <item x="583"/>
        <item x="446"/>
        <item x="67"/>
        <item x="168"/>
        <item x="30"/>
        <item x="11"/>
        <item x="670"/>
        <item x="152"/>
        <item t="default"/>
      </items>
    </pivotField>
    <pivotField name="years" axis="axisCol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verage Donation" fld="8" baseField="0" baseItem="0"/>
  </dataFields>
  <chartFormats count="2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3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4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5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6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7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8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9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10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21" count="1" selected="0">
            <x v="1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zoomScale="90" zoomScaleNormal="90" workbookViewId="0">
      <selection activeCell="I2" sqref="I2:I1001"/>
    </sheetView>
  </sheetViews>
  <sheetFormatPr baseColWidth="10" defaultRowHeight="16" x14ac:dyDescent="0.2"/>
  <cols>
    <col min="1" max="1" width="7.6640625" customWidth="1"/>
    <col min="2" max="2" width="30.6640625" bestFit="1" customWidth="1"/>
    <col min="3" max="3" width="33.5" style="3" customWidth="1"/>
    <col min="5" max="5" width="14.33203125" customWidth="1"/>
    <col min="6" max="6" width="22.5" customWidth="1"/>
    <col min="8" max="8" width="19.1640625" customWidth="1"/>
    <col min="9" max="9" width="17.1640625" customWidth="1"/>
    <col min="10" max="10" width="12.33203125" customWidth="1"/>
    <col min="12" max="12" width="16.1640625" customWidth="1"/>
    <col min="13" max="13" width="22.1640625" style="7" customWidth="1"/>
    <col min="14" max="14" width="15.6640625" customWidth="1"/>
    <col min="15" max="15" width="21" style="7" customWidth="1"/>
    <col min="18" max="18" width="28" bestFit="1" customWidth="1"/>
    <col min="19" max="19" width="17.1640625" customWidth="1"/>
    <col min="20" max="20" width="17.6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22" t="s">
        <v>2072</v>
      </c>
      <c r="N1" s="1" t="s">
        <v>9</v>
      </c>
      <c r="O1" s="8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ROUND(E2/D2,2) *100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s="6" t="s">
        <v>2033</v>
      </c>
      <c r="T2" t="s">
        <v>2034</v>
      </c>
      <c r="V2" s="7"/>
    </row>
    <row r="3" spans="1:22" ht="17" x14ac:dyDescent="0.2">
      <c r="A3">
        <v>1</v>
      </c>
      <c r="B3" t="s">
        <v>18</v>
      </c>
      <c r="C3" s="4" t="s">
        <v>19</v>
      </c>
      <c r="D3">
        <v>1400</v>
      </c>
      <c r="E3">
        <v>14560</v>
      </c>
      <c r="F3">
        <f t="shared" ref="F3:F66" si="0">ROUND(E3/D3,2) *100</f>
        <v>1040</v>
      </c>
      <c r="G3" t="s">
        <v>20</v>
      </c>
      <c r="H3">
        <v>158</v>
      </c>
      <c r="I3">
        <f t="shared" ref="I3:I66" si="1">IFERROR(ROUND(E3/H3,2),0)</f>
        <v>92.15</v>
      </c>
      <c r="J3" t="s">
        <v>21</v>
      </c>
      <c r="K3" t="s">
        <v>22</v>
      </c>
      <c r="L3">
        <v>1408424400</v>
      </c>
      <c r="M3" s="7">
        <f t="shared" ref="M3:M66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245.00000000000003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112.00000000000001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112.99999999999999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444.00000000000006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114.99999999999999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ROUND(E67/D67,2) *100</f>
        <v>236</v>
      </c>
      <c r="G67" t="s">
        <v>20</v>
      </c>
      <c r="H67">
        <v>236</v>
      </c>
      <c r="I67">
        <f t="shared" ref="I67:I130" si="5">IFERROR(ROUND(E67/H67,2),0)</f>
        <v>61.04</v>
      </c>
      <c r="J67" t="s">
        <v>21</v>
      </c>
      <c r="K67" t="s">
        <v>22</v>
      </c>
      <c r="L67">
        <v>1296108000</v>
      </c>
      <c r="M67" s="7">
        <f t="shared" ref="M67:M130" si="6">(((L67/60)/60)/24)+DATE(1970,1,1)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254.99999999999997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252.99999999999997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1021.0000000000001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ROUND(E131/D131,2) *100</f>
        <v>3</v>
      </c>
      <c r="G131" t="s">
        <v>74</v>
      </c>
      <c r="H131">
        <v>55</v>
      </c>
      <c r="I131">
        <f t="shared" ref="I131:I194" si="9">IFERROR(ROUND(E131/H131,2),0)</f>
        <v>86.47</v>
      </c>
      <c r="J131" t="s">
        <v>26</v>
      </c>
      <c r="K131" t="s">
        <v>27</v>
      </c>
      <c r="L131">
        <v>1422943200</v>
      </c>
      <c r="M131" s="7">
        <f t="shared" ref="M131:M194" si="10">(((L131/60)/60)/24)+DATE(1970,1,1)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115.99999999999999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229.99999999999997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112.00000000000001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220.00000000000003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423.00000000000006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252.99999999999997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894.99999999999989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229.99999999999997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ROUND(E195/D195,2) *100</f>
        <v>46</v>
      </c>
      <c r="G195" t="s">
        <v>14</v>
      </c>
      <c r="H195">
        <v>65</v>
      </c>
      <c r="I195">
        <f t="shared" ref="I195:I258" si="13">IFERROR(ROUND(E195/H195,2),0)</f>
        <v>46.34</v>
      </c>
      <c r="J195" t="s">
        <v>21</v>
      </c>
      <c r="K195" t="s">
        <v>22</v>
      </c>
      <c r="L195">
        <v>1523163600</v>
      </c>
      <c r="M195" s="7">
        <f t="shared" ref="M195:M258" si="14">(((L195/60)/60)/24)+DATE(1970,1,1)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109.00000000000001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419.00000000000006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ROUND(E259/D259,2) *100</f>
        <v>146</v>
      </c>
      <c r="G259" t="s">
        <v>20</v>
      </c>
      <c r="H259">
        <v>92</v>
      </c>
      <c r="I259">
        <f t="shared" ref="I259:I322" si="17">IFERROR(ROUND(E259/H259,2),0)</f>
        <v>90.46</v>
      </c>
      <c r="J259" t="s">
        <v>21</v>
      </c>
      <c r="K259" t="s">
        <v>22</v>
      </c>
      <c r="L259">
        <v>1362463200</v>
      </c>
      <c r="M259" s="7">
        <f t="shared" ref="M259:M322" si="18">(((L259/60)/60)/24)+DATE(1970,1,1)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252.99999999999997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55.000000000000007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202.99999999999997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ROUND(E323/D323,2) *100</f>
        <v>94</v>
      </c>
      <c r="G323" t="s">
        <v>14</v>
      </c>
      <c r="H323">
        <v>2468</v>
      </c>
      <c r="I323">
        <f t="shared" ref="I323:I386" si="21">IFERROR(ROUND(E323/H323,2),0)</f>
        <v>65</v>
      </c>
      <c r="J323" t="s">
        <v>21</v>
      </c>
      <c r="K323" t="s">
        <v>22</v>
      </c>
      <c r="L323">
        <v>1301634000</v>
      </c>
      <c r="M323" s="7">
        <f t="shared" ref="M323:M386" si="22">(((L323/60)/60)/24)+DATE(1970,1,1)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444.00000000000006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113.99999999999999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411.00000000000006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225.99999999999997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55.000000000000007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14.000000000000002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ROUND(E387/D387,2) *100</f>
        <v>146</v>
      </c>
      <c r="G387" t="s">
        <v>20</v>
      </c>
      <c r="H387">
        <v>1137</v>
      </c>
      <c r="I387">
        <f t="shared" ref="I387:I450" si="25">IFERROR(ROUND(E387/H387,2),0)</f>
        <v>50.01</v>
      </c>
      <c r="J387" t="s">
        <v>21</v>
      </c>
      <c r="K387" t="s">
        <v>22</v>
      </c>
      <c r="L387">
        <v>1553835600</v>
      </c>
      <c r="M387" s="7">
        <f t="shared" ref="M387:M450" si="26">(((L387/60)/60)/24)+DATE(1970,1,1)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7.0000000000000009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469.00000000000006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55.000000000000007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56.999999999999993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112.99999999999999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511.00000000000006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ROUND(E451/D451,2) *100</f>
        <v>967</v>
      </c>
      <c r="G451" t="s">
        <v>20</v>
      </c>
      <c r="H451">
        <v>86</v>
      </c>
      <c r="I451">
        <f t="shared" ref="I451:I514" si="29">IFERROR(ROUND(E451/H451,2),0)</f>
        <v>101.2</v>
      </c>
      <c r="J451" t="s">
        <v>36</v>
      </c>
      <c r="K451" t="s">
        <v>37</v>
      </c>
      <c r="L451">
        <v>1551852000</v>
      </c>
      <c r="M451" s="7">
        <f t="shared" ref="M451:M514" si="30">(((L451/60)/60)/24)+DATE(1970,1,1)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56.000000000000007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113.99999999999999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14.000000000000002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220.00000000000003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415.00000000000006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14.000000000000002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112.00000000000001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ROUND(E515/D515,2) *100</f>
        <v>39</v>
      </c>
      <c r="G515" t="s">
        <v>74</v>
      </c>
      <c r="H515">
        <v>35</v>
      </c>
      <c r="I515">
        <f t="shared" ref="I515:I578" si="33">IFERROR(ROUND(E515/H515,2),0)</f>
        <v>93.14</v>
      </c>
      <c r="J515" t="s">
        <v>21</v>
      </c>
      <c r="K515" t="s">
        <v>22</v>
      </c>
      <c r="L515">
        <v>1284008400</v>
      </c>
      <c r="M515" s="7">
        <f t="shared" ref="M515:M578" si="34">(((L515/60)/60)/24)+DATE(1970,1,1)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56.000000000000007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7.0000000000000009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224.00000000000003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204.99999999999997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112.00000000000001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ROUND(E579/D579,2) *100</f>
        <v>19</v>
      </c>
      <c r="G579" t="s">
        <v>74</v>
      </c>
      <c r="H579">
        <v>37</v>
      </c>
      <c r="I579">
        <f t="shared" ref="I579:I642" si="37">IFERROR(ROUND(E579/H579,2),0)</f>
        <v>41.78</v>
      </c>
      <c r="J579" t="s">
        <v>21</v>
      </c>
      <c r="K579" t="s">
        <v>22</v>
      </c>
      <c r="L579">
        <v>1299823200</v>
      </c>
      <c r="M579" s="7">
        <f t="shared" ref="M579:M642" si="38">(((L579/60)/60)/24)+DATE(1970,1,1)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7.0000000000000009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206.99999999999997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419.00000000000006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14.000000000000002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28.000000000000004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113.99999999999999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56.000000000000007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ROUND(E643/D643,2) *100</f>
        <v>120</v>
      </c>
      <c r="G643" t="s">
        <v>20</v>
      </c>
      <c r="H643">
        <v>194</v>
      </c>
      <c r="I643">
        <f t="shared" ref="I643:I706" si="41">IFERROR(ROUND(E643/H643,2),0)</f>
        <v>58.13</v>
      </c>
      <c r="J643" t="s">
        <v>98</v>
      </c>
      <c r="K643" t="s">
        <v>99</v>
      </c>
      <c r="L643">
        <v>1487570400</v>
      </c>
      <c r="M643" s="7">
        <f t="shared" ref="M643:M706" si="42">(((L643/60)/60)/24)+DATE(1970,1,1)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469.00000000000006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56.000000000000007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ROUND(E707/D707,2) *100</f>
        <v>99</v>
      </c>
      <c r="G707" t="s">
        <v>14</v>
      </c>
      <c r="H707">
        <v>2025</v>
      </c>
      <c r="I707">
        <f t="shared" ref="I707:I770" si="45">IFERROR(ROUND(E707/H707,2),0)</f>
        <v>82.99</v>
      </c>
      <c r="J707" t="s">
        <v>40</v>
      </c>
      <c r="K707" t="s">
        <v>41</v>
      </c>
      <c r="L707">
        <v>1386741600</v>
      </c>
      <c r="M707" s="7">
        <f t="shared" ref="M707:M770" si="46">(((L707/60)/60)/24)+DATE(1970,1,1)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473.00000000000006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231.99999999999997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112.99999999999999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56.999999999999993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ROUND(E771/D771,2) *100</f>
        <v>87</v>
      </c>
      <c r="G771" t="s">
        <v>14</v>
      </c>
      <c r="H771">
        <v>3410</v>
      </c>
      <c r="I771">
        <f t="shared" ref="I771:I834" si="49">IFERROR(ROUND(E771/H771,2),0)</f>
        <v>32</v>
      </c>
      <c r="J771" t="s">
        <v>21</v>
      </c>
      <c r="K771" t="s">
        <v>22</v>
      </c>
      <c r="L771">
        <v>1376542800</v>
      </c>
      <c r="M771" s="7">
        <f t="shared" ref="M771:M834" si="50">(((L771/60)/60)/24)+DATE(1970,1,1)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112.99999999999999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114.99999999999999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14.000000000000002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55.000000000000007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110.00000000000001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202.99999999999997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225.99999999999997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109.00000000000001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ROUND(E835/D835,2) *100</f>
        <v>158</v>
      </c>
      <c r="G835" t="s">
        <v>20</v>
      </c>
      <c r="H835">
        <v>165</v>
      </c>
      <c r="I835">
        <f t="shared" ref="I835:I898" si="53">IFERROR(ROUND(E835/H835,2),0)</f>
        <v>64.989999999999995</v>
      </c>
      <c r="J835" t="s">
        <v>36</v>
      </c>
      <c r="K835" t="s">
        <v>37</v>
      </c>
      <c r="L835">
        <v>1297663200</v>
      </c>
      <c r="M835" s="7">
        <f t="shared" ref="M835:M898" si="54">(((L835/60)/60)/24)+DATE(1970,1,1)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852.99999999999989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113.99999999999999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28.999999999999996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115.99999999999999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7.0000000000000009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ROUND(E899/D899,2) *100</f>
        <v>28.000000000000004</v>
      </c>
      <c r="G899" t="s">
        <v>14</v>
      </c>
      <c r="H899">
        <v>27</v>
      </c>
      <c r="I899">
        <f t="shared" ref="I899:I962" si="57">IFERROR(ROUND(E899/H899,2),0)</f>
        <v>90.26</v>
      </c>
      <c r="J899" t="s">
        <v>21</v>
      </c>
      <c r="K899" t="s">
        <v>22</v>
      </c>
      <c r="L899">
        <v>1556427600</v>
      </c>
      <c r="M899" s="7">
        <f t="shared" ref="M899:M962" si="58">(((L899/60)/60)/24)+DATE(1970,1,1)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56.999999999999993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57.999999999999993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224.00000000000003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112.00000000000001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110.00000000000001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ROUND(E963/D963,2) *100</f>
        <v>119</v>
      </c>
      <c r="G963" t="s">
        <v>20</v>
      </c>
      <c r="H963">
        <v>155</v>
      </c>
      <c r="I963">
        <f t="shared" ref="I963:I1001" si="61">IFERROR(ROUND(E963/H963,2),0)</f>
        <v>43.87</v>
      </c>
      <c r="J963" t="s">
        <v>21</v>
      </c>
      <c r="K963" t="s">
        <v>22</v>
      </c>
      <c r="L963">
        <v>1297922400</v>
      </c>
      <c r="M963" s="7">
        <f t="shared" ref="M963:M1001" si="62">(((L963/60)/60)/24)+DATE(1970,1,1)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28.000000000000004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227.99999999999997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112.99999999999999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426.99999999999994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56.999999999999993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56.999999999999993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aboveAverage" dxfId="34" priority="6"/>
  </conditionalFormatting>
  <conditionalFormatting sqref="G2:G1001">
    <cfRule type="containsText" dxfId="33" priority="2" operator="containsText" text="live">
      <formula>NOT(ISERROR(SEARCH("live",G2)))</formula>
    </cfRule>
    <cfRule type="containsText" dxfId="32" priority="3" operator="containsText" text="canceled">
      <formula>NOT(ISERROR(SEARCH("canceled",G2)))</formula>
    </cfRule>
    <cfRule type="containsText" dxfId="31" priority="4" operator="containsText" text="successful">
      <formula>NOT(ISERROR(SEARCH("successful",G2)))</formula>
    </cfRule>
    <cfRule type="containsText" dxfId="30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90F0-9DB6-BB4C-A80E-196786D541A9}">
  <dimension ref="A1:F14"/>
  <sheetViews>
    <sheetView zoomScale="110" zoomScaleNormal="110" workbookViewId="0">
      <selection activeCell="M32" sqref="M32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2066</v>
      </c>
      <c r="B3" s="5" t="s">
        <v>2069</v>
      </c>
    </row>
    <row r="4" spans="1:6" x14ac:dyDescent="0.2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E67D-670B-8047-8034-11E4A6D3803B}">
  <dimension ref="A1:F30"/>
  <sheetViews>
    <sheetView workbookViewId="0">
      <selection activeCell="D4" sqref="D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9.6640625" bestFit="1" customWidth="1"/>
    <col min="9" max="9" width="9" bestFit="1" customWidth="1"/>
    <col min="10" max="10" width="19.6640625" bestFit="1" customWidth="1"/>
    <col min="11" max="11" width="9" bestFit="1" customWidth="1"/>
    <col min="12" max="12" width="24.5" bestFit="1" customWidth="1"/>
    <col min="13" max="13" width="13.664062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2066</v>
      </c>
      <c r="B4" s="5" t="s">
        <v>2069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42FA-5808-AF48-802D-7FBC9848984D}">
  <dimension ref="A1:E18"/>
  <sheetViews>
    <sheetView workbookViewId="0">
      <selection activeCell="B8" sqref="B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2031</v>
      </c>
      <c r="B1" t="s">
        <v>2070</v>
      </c>
    </row>
    <row r="2" spans="1:5" x14ac:dyDescent="0.2">
      <c r="A2" s="5" t="s">
        <v>2114</v>
      </c>
      <c r="B2" t="s">
        <v>2070</v>
      </c>
    </row>
    <row r="4" spans="1:5" x14ac:dyDescent="0.2">
      <c r="A4" s="5" t="s">
        <v>2066</v>
      </c>
      <c r="B4" s="5" t="s">
        <v>2069</v>
      </c>
    </row>
    <row r="5" spans="1:5" x14ac:dyDescent="0.2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23" t="s">
        <v>2102</v>
      </c>
      <c r="B6">
        <v>6</v>
      </c>
      <c r="C6">
        <v>36</v>
      </c>
      <c r="D6">
        <v>49</v>
      </c>
      <c r="E6">
        <v>91</v>
      </c>
    </row>
    <row r="7" spans="1:5" x14ac:dyDescent="0.2">
      <c r="A7" s="23" t="s">
        <v>2103</v>
      </c>
      <c r="B7">
        <v>7</v>
      </c>
      <c r="C7">
        <v>28</v>
      </c>
      <c r="D7">
        <v>44</v>
      </c>
      <c r="E7">
        <v>79</v>
      </c>
    </row>
    <row r="8" spans="1:5" x14ac:dyDescent="0.2">
      <c r="A8" s="23" t="s">
        <v>2104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23" t="s">
        <v>2105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23" t="s">
        <v>2106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23" t="s">
        <v>2107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23" t="s">
        <v>2108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23" t="s">
        <v>2109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23" t="s">
        <v>2110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23" t="s">
        <v>2111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23" t="s">
        <v>2112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23" t="s">
        <v>2113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23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BCFC-A0F4-9147-B334-236D61791605}">
  <dimension ref="A1:H14"/>
  <sheetViews>
    <sheetView zoomScale="97" zoomScaleNormal="97" workbookViewId="0">
      <selection activeCell="K17" sqref="K17"/>
    </sheetView>
  </sheetViews>
  <sheetFormatPr baseColWidth="10" defaultRowHeight="16" x14ac:dyDescent="0.2"/>
  <cols>
    <col min="1" max="1" width="34.83203125" customWidth="1"/>
    <col min="2" max="2" width="24.83203125" customWidth="1"/>
    <col min="3" max="3" width="16.83203125" customWidth="1"/>
    <col min="4" max="4" width="26.6640625" customWidth="1"/>
    <col min="5" max="5" width="18.83203125" customWidth="1"/>
    <col min="6" max="6" width="26.83203125" customWidth="1"/>
    <col min="7" max="7" width="22.1640625" customWidth="1"/>
    <col min="8" max="8" width="22.83203125" customWidth="1"/>
  </cols>
  <sheetData>
    <row r="1" spans="1:8" x14ac:dyDescent="0.2">
      <c r="A1" s="12" t="s">
        <v>2073</v>
      </c>
      <c r="B1" s="14" t="s">
        <v>2074</v>
      </c>
      <c r="C1" s="12" t="s">
        <v>2075</v>
      </c>
      <c r="D1" s="14" t="s">
        <v>2076</v>
      </c>
      <c r="E1" s="12" t="s">
        <v>2077</v>
      </c>
      <c r="F1" s="14" t="s">
        <v>2078</v>
      </c>
      <c r="G1" s="14" t="s">
        <v>2079</v>
      </c>
      <c r="H1" s="14" t="s">
        <v>2080</v>
      </c>
    </row>
    <row r="2" spans="1:8" x14ac:dyDescent="0.2">
      <c r="A2" s="13" t="s">
        <v>2081</v>
      </c>
      <c r="B2" s="9">
        <f>COUNTIFS(New,"=successful",Goal,"&lt;1000")</f>
        <v>30</v>
      </c>
      <c r="C2" s="9">
        <f>COUNTIFS(New,"=failed",Goal,"&lt;1000")</f>
        <v>20</v>
      </c>
      <c r="D2" s="9">
        <f>COUNTIFS(New,"=canceled",Goal,"&lt;1000")</f>
        <v>1</v>
      </c>
      <c r="E2" s="9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s="13" t="s">
        <v>2082</v>
      </c>
      <c r="B3" s="9">
        <f>COUNTIFS(New,"=successful",Goal,"&gt;=1000",Goal,"&lt;4999")</f>
        <v>191</v>
      </c>
      <c r="C3" s="9">
        <f>COUNTIFS(New,"=failed",Goal,"&gt;=1000",Goal,"&lt;4999")</f>
        <v>38</v>
      </c>
      <c r="D3" s="9">
        <f>COUNTIFS(New,"=canceled",Goal,"&gt;=1000",Goal,"&lt;4999")</f>
        <v>2</v>
      </c>
      <c r="E3" s="9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s="13" t="s">
        <v>2083</v>
      </c>
      <c r="B4" s="9">
        <f>COUNTIFS(New,"=successful",Goal,"&gt;=5000",Goal,"&lt;9999")</f>
        <v>164</v>
      </c>
      <c r="C4" s="9">
        <f>COUNTIFS(New,"=failed",Goal,"&gt;=5000",Goal,"&lt;9999")</f>
        <v>126</v>
      </c>
      <c r="D4" s="9">
        <f>COUNTIFS(New,"=canceled",Goal,"&gt;=5000",Goal,"&lt;9999")</f>
        <v>25</v>
      </c>
      <c r="E4" s="9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s="13" t="s">
        <v>2084</v>
      </c>
      <c r="B5" s="9">
        <f>COUNTIFS(New,"=successful",Goal,"&gt;=10000",Goal,"&lt;14999")</f>
        <v>4</v>
      </c>
      <c r="C5" s="9">
        <f>COUNTIFS(New,"=failed",Goal,"&gt;=10000",Goal,"&lt;14999")</f>
        <v>5</v>
      </c>
      <c r="D5" s="9">
        <f>COUNTIFS(New,"=canceled",Goal,"&gt;=10000",Goal,"&lt;14999")</f>
        <v>0</v>
      </c>
      <c r="E5" s="9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13" t="s">
        <v>2085</v>
      </c>
      <c r="B6" s="9">
        <f>COUNTIFS(New,"=successful",Goal,"&gt;=15000",Goal,"&lt;19999")</f>
        <v>10</v>
      </c>
      <c r="C6" s="9">
        <f>COUNTIFS(New,"=failed",Goal,"&gt;=15000",Goal,"&lt;19999")</f>
        <v>0</v>
      </c>
      <c r="D6" s="9">
        <f>COUNTIFS(New,"=canceled",Goal,"&gt;=15000",Goal,"&lt;19999")</f>
        <v>0</v>
      </c>
      <c r="E6" s="9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13" t="s">
        <v>2086</v>
      </c>
      <c r="B7" s="9">
        <f>COUNTIFS(New,"=successful",Goal,"&gt;=20000",Goal,"&lt;24999")</f>
        <v>7</v>
      </c>
      <c r="C7" s="9">
        <f>COUNTIFS(New,"=failed",Goal,"&gt;=20000",Goal,"&lt;24999")</f>
        <v>0</v>
      </c>
      <c r="D7" s="9">
        <f>COUNTIFS(New,"=canceled",Goal,"&gt;=20000",Goal,"&lt;24999")</f>
        <v>0</v>
      </c>
      <c r="E7" s="9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13" t="s">
        <v>2087</v>
      </c>
      <c r="B8" s="9">
        <f>COUNTIFS(New,"=successful",Goal,"&gt;=25000",Goal,"&lt;29999")</f>
        <v>11</v>
      </c>
      <c r="C8" s="9">
        <f>COUNTIFS(New,"=failed",Goal,"&gt;=25000",Goal,"&lt;29999")</f>
        <v>3</v>
      </c>
      <c r="D8" s="9">
        <f>COUNTIFS(New,"=canceled",Goal,"&gt;=25000",Goal,"&lt;29999")</f>
        <v>0</v>
      </c>
      <c r="E8" s="9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13" t="s">
        <v>2088</v>
      </c>
      <c r="B9" s="9">
        <f>COUNTIFS(New,"=successful",Goal,"&gt;=30000",Goal,"&lt;34999")</f>
        <v>7</v>
      </c>
      <c r="C9" s="9">
        <f>COUNTIFS(New,"=failed",Goal,"&gt;=30000",Goal,"&lt;34999")</f>
        <v>0</v>
      </c>
      <c r="D9" s="9">
        <f>COUNTIFS(New,"=canceled",Goal,"&gt;=30000",Goal,"&lt;34999")</f>
        <v>0</v>
      </c>
      <c r="E9" s="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s="13" t="s">
        <v>2089</v>
      </c>
      <c r="B10" s="9">
        <f>COUNTIFS(New,"=successful",Goal,"&gt;=35000",Goal,"&lt;39999")</f>
        <v>8</v>
      </c>
      <c r="C10" s="9">
        <f>COUNTIFS(New,"=failed",Goal,"&gt;=35000",Goal,"&lt;39999")</f>
        <v>3</v>
      </c>
      <c r="D10" s="9">
        <f>COUNTIFS(New,"=canceled",Goal,"&gt;=35000",Goal,"&lt;39999")</f>
        <v>1</v>
      </c>
      <c r="E10" s="9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s="13" t="s">
        <v>2090</v>
      </c>
      <c r="B11" s="9">
        <f>COUNTIFS(New,"=successful",Goal,"&gt;=40000",Goal,"&lt;44999")</f>
        <v>11</v>
      </c>
      <c r="C11" s="9">
        <f>COUNTIFS(New,"=failed",Goal,"&gt;=40000",Goal,"&lt;44999")</f>
        <v>3</v>
      </c>
      <c r="D11" s="9">
        <f>COUNTIFS(New,"=canceled",Goal,"&gt;=40000",Goal,"&lt;44999")</f>
        <v>0</v>
      </c>
      <c r="E11" s="9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s="13" t="s">
        <v>2091</v>
      </c>
      <c r="B12" s="9">
        <f>COUNTIFS(New,"=successful",Goal,"&gt;=45000",Goal,"&lt;49999")</f>
        <v>8</v>
      </c>
      <c r="C12" s="9">
        <f>COUNTIFS(New,"=failed",Goal,"&gt;=45000",Goal,"&lt;49999")</f>
        <v>3</v>
      </c>
      <c r="D12" s="9">
        <f>COUNTIFS(New,"=canceled",Goal,"&gt;=45000",Goal,"&lt;49999")</f>
        <v>0</v>
      </c>
      <c r="E12" s="9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13" t="s">
        <v>2092</v>
      </c>
      <c r="B13" s="9">
        <f>COUNTIFS(New,"=successful",Goal,"&gt;=50000")</f>
        <v>114</v>
      </c>
      <c r="C13" s="9">
        <f>COUNTIFS(New,"=failed",Goal,"&gt;=50000")</f>
        <v>163</v>
      </c>
      <c r="D13" s="9">
        <f>COUNTIFS(New,"=canceled",Goal,"&gt;=50000")</f>
        <v>28</v>
      </c>
      <c r="E13" s="9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14" spans="1:8" x14ac:dyDescent="0.2">
      <c r="E14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E66D-FE0C-D942-A698-B81AF5A3C4B5}">
  <dimension ref="A1:M566"/>
  <sheetViews>
    <sheetView zoomScale="93" zoomScaleNormal="93" workbookViewId="0">
      <selection activeCell="O37" sqref="O37"/>
    </sheetView>
  </sheetViews>
  <sheetFormatPr baseColWidth="10" defaultRowHeight="16" x14ac:dyDescent="0.2"/>
  <cols>
    <col min="3" max="3" width="20.83203125" customWidth="1"/>
    <col min="8" max="8" width="20.1640625" customWidth="1"/>
    <col min="9" max="9" width="19.33203125" customWidth="1"/>
    <col min="10" max="10" width="22.83203125" customWidth="1"/>
  </cols>
  <sheetData>
    <row r="1" spans="1:10" x14ac:dyDescent="0.2">
      <c r="A1" s="15" t="s">
        <v>2093</v>
      </c>
      <c r="B1" s="15" t="s">
        <v>5</v>
      </c>
      <c r="C1" s="15"/>
      <c r="D1" s="15" t="s">
        <v>2093</v>
      </c>
      <c r="E1" s="15" t="s">
        <v>5</v>
      </c>
    </row>
    <row r="2" spans="1:10" x14ac:dyDescent="0.2">
      <c r="A2" t="s">
        <v>20</v>
      </c>
      <c r="B2">
        <v>7295</v>
      </c>
      <c r="D2" t="s">
        <v>14</v>
      </c>
      <c r="E2">
        <v>0</v>
      </c>
    </row>
    <row r="3" spans="1:10" x14ac:dyDescent="0.2">
      <c r="A3" t="s">
        <v>20</v>
      </c>
      <c r="B3">
        <v>6465</v>
      </c>
      <c r="D3" t="s">
        <v>14</v>
      </c>
      <c r="E3">
        <v>24</v>
      </c>
    </row>
    <row r="4" spans="1:10" x14ac:dyDescent="0.2">
      <c r="A4" t="s">
        <v>20</v>
      </c>
      <c r="B4">
        <v>6406</v>
      </c>
      <c r="D4" t="s">
        <v>14</v>
      </c>
      <c r="E4">
        <v>53</v>
      </c>
    </row>
    <row r="5" spans="1:10" ht="19" x14ac:dyDescent="0.25">
      <c r="A5" t="s">
        <v>20</v>
      </c>
      <c r="B5">
        <v>6286</v>
      </c>
      <c r="D5" t="s">
        <v>14</v>
      </c>
      <c r="E5">
        <v>18</v>
      </c>
      <c r="H5" s="25" t="s">
        <v>2118</v>
      </c>
      <c r="I5" s="16" t="s">
        <v>2095</v>
      </c>
      <c r="J5" s="17" t="s">
        <v>2096</v>
      </c>
    </row>
    <row r="6" spans="1:10" ht="19" x14ac:dyDescent="0.25">
      <c r="A6" t="s">
        <v>20</v>
      </c>
      <c r="B6">
        <v>6212</v>
      </c>
      <c r="D6" t="s">
        <v>14</v>
      </c>
      <c r="E6">
        <v>44</v>
      </c>
      <c r="H6" s="18" t="s">
        <v>2094</v>
      </c>
      <c r="I6" s="19">
        <f>ROUND(AVERAGE(B2:B566),2)</f>
        <v>851.15</v>
      </c>
      <c r="J6" s="19">
        <f>ROUND(AVERAGE(E2:E365),2)</f>
        <v>585.62</v>
      </c>
    </row>
    <row r="7" spans="1:10" ht="19" x14ac:dyDescent="0.25">
      <c r="A7" t="s">
        <v>20</v>
      </c>
      <c r="B7">
        <v>5966</v>
      </c>
      <c r="D7" t="s">
        <v>14</v>
      </c>
      <c r="E7">
        <v>27</v>
      </c>
      <c r="H7" s="18" t="s">
        <v>2097</v>
      </c>
      <c r="I7" s="19">
        <f>MEDIAN(B2:B566)</f>
        <v>201</v>
      </c>
      <c r="J7" s="19">
        <f>MEDIAN(E2:E365)</f>
        <v>114.5</v>
      </c>
    </row>
    <row r="8" spans="1:10" ht="19" x14ac:dyDescent="0.25">
      <c r="A8" t="s">
        <v>20</v>
      </c>
      <c r="B8">
        <v>5880</v>
      </c>
      <c r="D8" t="s">
        <v>14</v>
      </c>
      <c r="E8">
        <v>55</v>
      </c>
      <c r="H8" s="18" t="s">
        <v>2098</v>
      </c>
      <c r="I8" s="19">
        <f>MIN(B2:B566)</f>
        <v>16</v>
      </c>
      <c r="J8" s="19">
        <f>MIN(E2:E365)</f>
        <v>0</v>
      </c>
    </row>
    <row r="9" spans="1:10" ht="19" x14ac:dyDescent="0.25">
      <c r="A9" t="s">
        <v>20</v>
      </c>
      <c r="B9">
        <v>5512</v>
      </c>
      <c r="D9" t="s">
        <v>14</v>
      </c>
      <c r="E9">
        <v>200</v>
      </c>
      <c r="H9" s="18" t="s">
        <v>2099</v>
      </c>
      <c r="I9" s="19">
        <f>MAX(B2:B566)</f>
        <v>7295</v>
      </c>
      <c r="J9" s="19">
        <f>MAX(E2:E365)</f>
        <v>6080</v>
      </c>
    </row>
    <row r="10" spans="1:10" ht="19" x14ac:dyDescent="0.25">
      <c r="A10" t="s">
        <v>20</v>
      </c>
      <c r="B10">
        <v>5419</v>
      </c>
      <c r="D10" t="s">
        <v>14</v>
      </c>
      <c r="E10">
        <v>452</v>
      </c>
      <c r="H10" s="18" t="s">
        <v>2100</v>
      </c>
      <c r="I10" s="19">
        <f>ROUND(_xlfn.VAR.P(B2:B566),2)</f>
        <v>1603373.73</v>
      </c>
      <c r="J10" s="19">
        <f>ROUND(_xlfn.VAR.P(E2:E365),2)</f>
        <v>921574.68</v>
      </c>
    </row>
    <row r="11" spans="1:10" ht="19" x14ac:dyDescent="0.25">
      <c r="A11" t="s">
        <v>20</v>
      </c>
      <c r="B11">
        <v>5203</v>
      </c>
      <c r="D11" t="s">
        <v>14</v>
      </c>
      <c r="E11">
        <v>674</v>
      </c>
      <c r="H11" s="18" t="s">
        <v>2101</v>
      </c>
      <c r="I11" s="19">
        <f>ROUND(STDEV(B2:B566),2)</f>
        <v>1267.3699999999999</v>
      </c>
      <c r="J11" s="19">
        <f xml:space="preserve"> ROUND(STDEV(E2:E365),2)</f>
        <v>961.31</v>
      </c>
    </row>
    <row r="12" spans="1:10" ht="19" x14ac:dyDescent="0.25">
      <c r="A12" t="s">
        <v>20</v>
      </c>
      <c r="B12">
        <v>5180</v>
      </c>
      <c r="D12" t="s">
        <v>14</v>
      </c>
      <c r="E12">
        <v>558</v>
      </c>
      <c r="H12" s="20"/>
    </row>
    <row r="13" spans="1:10" x14ac:dyDescent="0.2">
      <c r="A13" t="s">
        <v>20</v>
      </c>
      <c r="B13">
        <v>5168</v>
      </c>
      <c r="D13" t="s">
        <v>14</v>
      </c>
      <c r="E13">
        <v>15</v>
      </c>
    </row>
    <row r="14" spans="1:10" x14ac:dyDescent="0.2">
      <c r="A14" t="s">
        <v>20</v>
      </c>
      <c r="B14">
        <v>5139</v>
      </c>
      <c r="D14" t="s">
        <v>14</v>
      </c>
      <c r="E14">
        <v>2307</v>
      </c>
    </row>
    <row r="15" spans="1:10" x14ac:dyDescent="0.2">
      <c r="A15" t="s">
        <v>20</v>
      </c>
      <c r="B15">
        <v>4799</v>
      </c>
      <c r="D15" t="s">
        <v>14</v>
      </c>
      <c r="E15">
        <v>88</v>
      </c>
    </row>
    <row r="16" spans="1:10" x14ac:dyDescent="0.2">
      <c r="A16" t="s">
        <v>20</v>
      </c>
      <c r="B16">
        <v>4498</v>
      </c>
      <c r="D16" t="s">
        <v>14</v>
      </c>
      <c r="E16">
        <v>48</v>
      </c>
    </row>
    <row r="17" spans="1:5" x14ac:dyDescent="0.2">
      <c r="A17" t="s">
        <v>20</v>
      </c>
      <c r="B17">
        <v>4358</v>
      </c>
      <c r="D17" t="s">
        <v>14</v>
      </c>
      <c r="E17">
        <v>1</v>
      </c>
    </row>
    <row r="18" spans="1:5" x14ac:dyDescent="0.2">
      <c r="A18" t="s">
        <v>20</v>
      </c>
      <c r="B18">
        <v>4289</v>
      </c>
      <c r="D18" t="s">
        <v>14</v>
      </c>
      <c r="E18">
        <v>1467</v>
      </c>
    </row>
    <row r="19" spans="1:5" x14ac:dyDescent="0.2">
      <c r="A19" t="s">
        <v>20</v>
      </c>
      <c r="B19">
        <v>4233</v>
      </c>
      <c r="D19" t="s">
        <v>14</v>
      </c>
      <c r="E19">
        <v>75</v>
      </c>
    </row>
    <row r="20" spans="1:5" x14ac:dyDescent="0.2">
      <c r="A20" t="s">
        <v>20</v>
      </c>
      <c r="B20">
        <v>4065</v>
      </c>
      <c r="D20" t="s">
        <v>14</v>
      </c>
      <c r="E20">
        <v>120</v>
      </c>
    </row>
    <row r="21" spans="1:5" x14ac:dyDescent="0.2">
      <c r="A21" t="s">
        <v>20</v>
      </c>
      <c r="B21">
        <v>4006</v>
      </c>
      <c r="D21" t="s">
        <v>14</v>
      </c>
      <c r="E21">
        <v>2253</v>
      </c>
    </row>
    <row r="22" spans="1:5" x14ac:dyDescent="0.2">
      <c r="A22" t="s">
        <v>20</v>
      </c>
      <c r="B22">
        <v>3934</v>
      </c>
      <c r="D22" t="s">
        <v>14</v>
      </c>
      <c r="E22">
        <v>5</v>
      </c>
    </row>
    <row r="23" spans="1:5" x14ac:dyDescent="0.2">
      <c r="A23" t="s">
        <v>20</v>
      </c>
      <c r="B23">
        <v>3777</v>
      </c>
      <c r="D23" t="s">
        <v>14</v>
      </c>
      <c r="E23">
        <v>38</v>
      </c>
    </row>
    <row r="24" spans="1:5" x14ac:dyDescent="0.2">
      <c r="A24" t="s">
        <v>20</v>
      </c>
      <c r="B24">
        <v>3742</v>
      </c>
      <c r="D24" t="s">
        <v>14</v>
      </c>
      <c r="E24">
        <v>12</v>
      </c>
    </row>
    <row r="25" spans="1:5" x14ac:dyDescent="0.2">
      <c r="A25" t="s">
        <v>20</v>
      </c>
      <c r="B25">
        <v>3727</v>
      </c>
      <c r="D25" t="s">
        <v>14</v>
      </c>
      <c r="E25">
        <v>1684</v>
      </c>
    </row>
    <row r="26" spans="1:5" x14ac:dyDescent="0.2">
      <c r="A26" t="s">
        <v>20</v>
      </c>
      <c r="B26">
        <v>3657</v>
      </c>
      <c r="D26" t="s">
        <v>14</v>
      </c>
      <c r="E26">
        <v>56</v>
      </c>
    </row>
    <row r="27" spans="1:5" x14ac:dyDescent="0.2">
      <c r="A27" t="s">
        <v>20</v>
      </c>
      <c r="B27">
        <v>3596</v>
      </c>
      <c r="D27" t="s">
        <v>14</v>
      </c>
      <c r="E27">
        <v>838</v>
      </c>
    </row>
    <row r="28" spans="1:5" x14ac:dyDescent="0.2">
      <c r="A28" t="s">
        <v>20</v>
      </c>
      <c r="B28">
        <v>3594</v>
      </c>
      <c r="D28" t="s">
        <v>14</v>
      </c>
      <c r="E28">
        <v>1000</v>
      </c>
    </row>
    <row r="29" spans="1:5" x14ac:dyDescent="0.2">
      <c r="A29" t="s">
        <v>20</v>
      </c>
      <c r="B29">
        <v>3537</v>
      </c>
      <c r="D29" t="s">
        <v>14</v>
      </c>
      <c r="E29">
        <v>1482</v>
      </c>
    </row>
    <row r="30" spans="1:5" x14ac:dyDescent="0.2">
      <c r="A30" t="s">
        <v>20</v>
      </c>
      <c r="B30">
        <v>3533</v>
      </c>
      <c r="D30" t="s">
        <v>14</v>
      </c>
      <c r="E30">
        <v>106</v>
      </c>
    </row>
    <row r="31" spans="1:5" x14ac:dyDescent="0.2">
      <c r="A31" t="s">
        <v>20</v>
      </c>
      <c r="B31">
        <v>3388</v>
      </c>
      <c r="D31" t="s">
        <v>14</v>
      </c>
      <c r="E31">
        <v>679</v>
      </c>
    </row>
    <row r="32" spans="1:5" x14ac:dyDescent="0.2">
      <c r="A32" t="s">
        <v>20</v>
      </c>
      <c r="B32">
        <v>3376</v>
      </c>
      <c r="D32" t="s">
        <v>14</v>
      </c>
      <c r="E32">
        <v>1220</v>
      </c>
    </row>
    <row r="33" spans="1:13" x14ac:dyDescent="0.2">
      <c r="A33" t="s">
        <v>20</v>
      </c>
      <c r="B33">
        <v>3318</v>
      </c>
      <c r="D33" t="s">
        <v>14</v>
      </c>
      <c r="E33">
        <v>1</v>
      </c>
    </row>
    <row r="34" spans="1:13" x14ac:dyDescent="0.2">
      <c r="A34" t="s">
        <v>20</v>
      </c>
      <c r="B34">
        <v>3308</v>
      </c>
      <c r="D34" t="s">
        <v>14</v>
      </c>
      <c r="E34">
        <v>37</v>
      </c>
    </row>
    <row r="35" spans="1:13" x14ac:dyDescent="0.2">
      <c r="A35" t="s">
        <v>20</v>
      </c>
      <c r="B35">
        <v>3272</v>
      </c>
      <c r="D35" t="s">
        <v>14</v>
      </c>
      <c r="E35">
        <v>60</v>
      </c>
    </row>
    <row r="36" spans="1:13" x14ac:dyDescent="0.2">
      <c r="A36" t="s">
        <v>20</v>
      </c>
      <c r="B36">
        <v>3205</v>
      </c>
      <c r="D36" t="s">
        <v>14</v>
      </c>
      <c r="E36">
        <v>296</v>
      </c>
    </row>
    <row r="37" spans="1:13" x14ac:dyDescent="0.2">
      <c r="A37" t="s">
        <v>20</v>
      </c>
      <c r="B37">
        <v>3177</v>
      </c>
      <c r="D37" t="s">
        <v>14</v>
      </c>
      <c r="E37">
        <v>3304</v>
      </c>
    </row>
    <row r="38" spans="1:13" x14ac:dyDescent="0.2">
      <c r="A38" t="s">
        <v>20</v>
      </c>
      <c r="B38">
        <v>3131</v>
      </c>
      <c r="D38" t="s">
        <v>14</v>
      </c>
      <c r="E38">
        <v>73</v>
      </c>
    </row>
    <row r="39" spans="1:13" x14ac:dyDescent="0.2">
      <c r="A39" t="s">
        <v>20</v>
      </c>
      <c r="B39">
        <v>3116</v>
      </c>
      <c r="D39" t="s">
        <v>14</v>
      </c>
      <c r="E39">
        <v>3387</v>
      </c>
    </row>
    <row r="40" spans="1:13" x14ac:dyDescent="0.2">
      <c r="A40" t="s">
        <v>20</v>
      </c>
      <c r="B40">
        <v>3063</v>
      </c>
      <c r="D40" t="s">
        <v>14</v>
      </c>
      <c r="E40">
        <v>662</v>
      </c>
    </row>
    <row r="41" spans="1:13" x14ac:dyDescent="0.2">
      <c r="A41" t="s">
        <v>20</v>
      </c>
      <c r="B41">
        <v>3059</v>
      </c>
      <c r="D41" t="s">
        <v>14</v>
      </c>
      <c r="E41">
        <v>774</v>
      </c>
    </row>
    <row r="42" spans="1:13" x14ac:dyDescent="0.2">
      <c r="A42" t="s">
        <v>20</v>
      </c>
      <c r="B42">
        <v>3036</v>
      </c>
      <c r="D42" t="s">
        <v>14</v>
      </c>
      <c r="E42">
        <v>672</v>
      </c>
    </row>
    <row r="43" spans="1:13" x14ac:dyDescent="0.2">
      <c r="A43" t="s">
        <v>20</v>
      </c>
      <c r="B43">
        <v>3016</v>
      </c>
      <c r="D43" t="s">
        <v>14</v>
      </c>
      <c r="E43">
        <v>940</v>
      </c>
      <c r="M43" s="21"/>
    </row>
    <row r="44" spans="1:13" x14ac:dyDescent="0.2">
      <c r="A44" t="s">
        <v>20</v>
      </c>
      <c r="B44">
        <v>2985</v>
      </c>
      <c r="D44" t="s">
        <v>14</v>
      </c>
      <c r="E44">
        <v>117</v>
      </c>
    </row>
    <row r="45" spans="1:13" x14ac:dyDescent="0.2">
      <c r="A45" t="s">
        <v>20</v>
      </c>
      <c r="B45">
        <v>2893</v>
      </c>
      <c r="D45" t="s">
        <v>14</v>
      </c>
      <c r="E45">
        <v>115</v>
      </c>
    </row>
    <row r="46" spans="1:13" x14ac:dyDescent="0.2">
      <c r="A46" t="s">
        <v>20</v>
      </c>
      <c r="B46">
        <v>2875</v>
      </c>
      <c r="D46" t="s">
        <v>14</v>
      </c>
      <c r="E46">
        <v>326</v>
      </c>
    </row>
    <row r="47" spans="1:13" x14ac:dyDescent="0.2">
      <c r="A47" t="s">
        <v>20</v>
      </c>
      <c r="B47">
        <v>2857</v>
      </c>
      <c r="D47" t="s">
        <v>14</v>
      </c>
      <c r="E47">
        <v>1</v>
      </c>
    </row>
    <row r="48" spans="1:13" x14ac:dyDescent="0.2">
      <c r="A48" t="s">
        <v>20</v>
      </c>
      <c r="B48">
        <v>2805</v>
      </c>
      <c r="D48" t="s">
        <v>14</v>
      </c>
      <c r="E48">
        <v>1467</v>
      </c>
    </row>
    <row r="49" spans="1:5" x14ac:dyDescent="0.2">
      <c r="A49" t="s">
        <v>20</v>
      </c>
      <c r="B49">
        <v>2768</v>
      </c>
      <c r="D49" t="s">
        <v>14</v>
      </c>
      <c r="E49">
        <v>5681</v>
      </c>
    </row>
    <row r="50" spans="1:5" x14ac:dyDescent="0.2">
      <c r="A50" t="s">
        <v>20</v>
      </c>
      <c r="B50">
        <v>2756</v>
      </c>
      <c r="D50" t="s">
        <v>14</v>
      </c>
      <c r="E50">
        <v>1059</v>
      </c>
    </row>
    <row r="51" spans="1:5" x14ac:dyDescent="0.2">
      <c r="A51" t="s">
        <v>20</v>
      </c>
      <c r="B51">
        <v>2739</v>
      </c>
      <c r="D51" t="s">
        <v>14</v>
      </c>
      <c r="E51">
        <v>1194</v>
      </c>
    </row>
    <row r="52" spans="1:5" x14ac:dyDescent="0.2">
      <c r="A52" t="s">
        <v>20</v>
      </c>
      <c r="B52">
        <v>2725</v>
      </c>
      <c r="D52" t="s">
        <v>14</v>
      </c>
      <c r="E52">
        <v>30</v>
      </c>
    </row>
    <row r="53" spans="1:5" x14ac:dyDescent="0.2">
      <c r="A53" t="s">
        <v>20</v>
      </c>
      <c r="B53">
        <v>2693</v>
      </c>
      <c r="D53" t="s">
        <v>14</v>
      </c>
      <c r="E53">
        <v>75</v>
      </c>
    </row>
    <row r="54" spans="1:5" x14ac:dyDescent="0.2">
      <c r="A54" t="s">
        <v>20</v>
      </c>
      <c r="B54">
        <v>2673</v>
      </c>
      <c r="D54" t="s">
        <v>14</v>
      </c>
      <c r="E54">
        <v>955</v>
      </c>
    </row>
    <row r="55" spans="1:5" x14ac:dyDescent="0.2">
      <c r="A55" t="s">
        <v>20</v>
      </c>
      <c r="B55">
        <v>2662</v>
      </c>
      <c r="D55" t="s">
        <v>14</v>
      </c>
      <c r="E55">
        <v>67</v>
      </c>
    </row>
    <row r="56" spans="1:5" x14ac:dyDescent="0.2">
      <c r="A56" t="s">
        <v>20</v>
      </c>
      <c r="B56">
        <v>2551</v>
      </c>
      <c r="D56" t="s">
        <v>14</v>
      </c>
      <c r="E56">
        <v>5</v>
      </c>
    </row>
    <row r="57" spans="1:5" x14ac:dyDescent="0.2">
      <c r="A57" t="s">
        <v>20</v>
      </c>
      <c r="B57">
        <v>2528</v>
      </c>
      <c r="D57" t="s">
        <v>14</v>
      </c>
      <c r="E57">
        <v>26</v>
      </c>
    </row>
    <row r="58" spans="1:5" x14ac:dyDescent="0.2">
      <c r="A58" t="s">
        <v>20</v>
      </c>
      <c r="B58">
        <v>2526</v>
      </c>
      <c r="D58" t="s">
        <v>14</v>
      </c>
      <c r="E58">
        <v>1130</v>
      </c>
    </row>
    <row r="59" spans="1:5" x14ac:dyDescent="0.2">
      <c r="A59" t="s">
        <v>20</v>
      </c>
      <c r="B59">
        <v>2506</v>
      </c>
      <c r="D59" t="s">
        <v>14</v>
      </c>
      <c r="E59">
        <v>782</v>
      </c>
    </row>
    <row r="60" spans="1:5" x14ac:dyDescent="0.2">
      <c r="A60" t="s">
        <v>20</v>
      </c>
      <c r="B60">
        <v>2489</v>
      </c>
      <c r="D60" t="s">
        <v>14</v>
      </c>
      <c r="E60">
        <v>210</v>
      </c>
    </row>
    <row r="61" spans="1:5" x14ac:dyDescent="0.2">
      <c r="A61" t="s">
        <v>20</v>
      </c>
      <c r="B61">
        <v>2475</v>
      </c>
      <c r="D61" t="s">
        <v>14</v>
      </c>
      <c r="E61">
        <v>136</v>
      </c>
    </row>
    <row r="62" spans="1:5" x14ac:dyDescent="0.2">
      <c r="A62" t="s">
        <v>20</v>
      </c>
      <c r="B62">
        <v>2468</v>
      </c>
      <c r="D62" t="s">
        <v>14</v>
      </c>
      <c r="E62">
        <v>86</v>
      </c>
    </row>
    <row r="63" spans="1:5" x14ac:dyDescent="0.2">
      <c r="A63" t="s">
        <v>20</v>
      </c>
      <c r="B63">
        <v>2443</v>
      </c>
      <c r="D63" t="s">
        <v>14</v>
      </c>
      <c r="E63">
        <v>19</v>
      </c>
    </row>
    <row r="64" spans="1:5" x14ac:dyDescent="0.2">
      <c r="A64" t="s">
        <v>20</v>
      </c>
      <c r="B64">
        <v>2443</v>
      </c>
      <c r="D64" t="s">
        <v>14</v>
      </c>
      <c r="E64">
        <v>886</v>
      </c>
    </row>
    <row r="65" spans="1:5" x14ac:dyDescent="0.2">
      <c r="A65" t="s">
        <v>20</v>
      </c>
      <c r="B65">
        <v>2441</v>
      </c>
      <c r="D65" t="s">
        <v>14</v>
      </c>
      <c r="E65">
        <v>35</v>
      </c>
    </row>
    <row r="66" spans="1:5" x14ac:dyDescent="0.2">
      <c r="A66" t="s">
        <v>20</v>
      </c>
      <c r="B66">
        <v>2436</v>
      </c>
      <c r="D66" t="s">
        <v>14</v>
      </c>
      <c r="E66">
        <v>24</v>
      </c>
    </row>
    <row r="67" spans="1:5" x14ac:dyDescent="0.2">
      <c r="A67" t="s">
        <v>20</v>
      </c>
      <c r="B67">
        <v>2431</v>
      </c>
      <c r="D67" t="s">
        <v>14</v>
      </c>
      <c r="E67">
        <v>86</v>
      </c>
    </row>
    <row r="68" spans="1:5" x14ac:dyDescent="0.2">
      <c r="A68" t="s">
        <v>20</v>
      </c>
      <c r="B68">
        <v>2414</v>
      </c>
      <c r="D68" t="s">
        <v>14</v>
      </c>
      <c r="E68">
        <v>243</v>
      </c>
    </row>
    <row r="69" spans="1:5" x14ac:dyDescent="0.2">
      <c r="A69" t="s">
        <v>20</v>
      </c>
      <c r="B69">
        <v>2409</v>
      </c>
      <c r="D69" t="s">
        <v>14</v>
      </c>
      <c r="E69">
        <v>65</v>
      </c>
    </row>
    <row r="70" spans="1:5" x14ac:dyDescent="0.2">
      <c r="A70" t="s">
        <v>20</v>
      </c>
      <c r="B70">
        <v>2353</v>
      </c>
      <c r="D70" t="s">
        <v>14</v>
      </c>
      <c r="E70">
        <v>100</v>
      </c>
    </row>
    <row r="71" spans="1:5" x14ac:dyDescent="0.2">
      <c r="A71" t="s">
        <v>20</v>
      </c>
      <c r="B71">
        <v>2346</v>
      </c>
      <c r="D71" t="s">
        <v>14</v>
      </c>
      <c r="E71">
        <v>168</v>
      </c>
    </row>
    <row r="72" spans="1:5" x14ac:dyDescent="0.2">
      <c r="A72" t="s">
        <v>20</v>
      </c>
      <c r="B72">
        <v>2331</v>
      </c>
      <c r="D72" t="s">
        <v>14</v>
      </c>
      <c r="E72">
        <v>13</v>
      </c>
    </row>
    <row r="73" spans="1:5" x14ac:dyDescent="0.2">
      <c r="A73" t="s">
        <v>20</v>
      </c>
      <c r="B73">
        <v>2326</v>
      </c>
      <c r="D73" t="s">
        <v>14</v>
      </c>
      <c r="E73">
        <v>1</v>
      </c>
    </row>
    <row r="74" spans="1:5" x14ac:dyDescent="0.2">
      <c r="A74" t="s">
        <v>20</v>
      </c>
      <c r="B74">
        <v>2320</v>
      </c>
      <c r="D74" t="s">
        <v>14</v>
      </c>
      <c r="E74">
        <v>40</v>
      </c>
    </row>
    <row r="75" spans="1:5" x14ac:dyDescent="0.2">
      <c r="A75" t="s">
        <v>20</v>
      </c>
      <c r="B75">
        <v>2293</v>
      </c>
      <c r="D75" t="s">
        <v>14</v>
      </c>
      <c r="E75">
        <v>226</v>
      </c>
    </row>
    <row r="76" spans="1:5" x14ac:dyDescent="0.2">
      <c r="A76" t="s">
        <v>20</v>
      </c>
      <c r="B76">
        <v>2289</v>
      </c>
      <c r="D76" t="s">
        <v>14</v>
      </c>
      <c r="E76">
        <v>1625</v>
      </c>
    </row>
    <row r="77" spans="1:5" x14ac:dyDescent="0.2">
      <c r="A77" t="s">
        <v>20</v>
      </c>
      <c r="B77">
        <v>2283</v>
      </c>
      <c r="D77" t="s">
        <v>14</v>
      </c>
      <c r="E77">
        <v>143</v>
      </c>
    </row>
    <row r="78" spans="1:5" x14ac:dyDescent="0.2">
      <c r="A78" t="s">
        <v>20</v>
      </c>
      <c r="B78">
        <v>2266</v>
      </c>
      <c r="D78" t="s">
        <v>14</v>
      </c>
      <c r="E78">
        <v>934</v>
      </c>
    </row>
    <row r="79" spans="1:5" x14ac:dyDescent="0.2">
      <c r="A79" t="s">
        <v>20</v>
      </c>
      <c r="B79">
        <v>2261</v>
      </c>
      <c r="D79" t="s">
        <v>14</v>
      </c>
      <c r="E79">
        <v>17</v>
      </c>
    </row>
    <row r="80" spans="1:5" x14ac:dyDescent="0.2">
      <c r="A80" t="s">
        <v>20</v>
      </c>
      <c r="B80">
        <v>2237</v>
      </c>
      <c r="D80" t="s">
        <v>14</v>
      </c>
      <c r="E80">
        <v>2179</v>
      </c>
    </row>
    <row r="81" spans="1:5" x14ac:dyDescent="0.2">
      <c r="A81" t="s">
        <v>20</v>
      </c>
      <c r="B81">
        <v>2230</v>
      </c>
      <c r="D81" t="s">
        <v>14</v>
      </c>
      <c r="E81">
        <v>931</v>
      </c>
    </row>
    <row r="82" spans="1:5" x14ac:dyDescent="0.2">
      <c r="A82" t="s">
        <v>20</v>
      </c>
      <c r="B82">
        <v>2220</v>
      </c>
      <c r="D82" t="s">
        <v>14</v>
      </c>
      <c r="E82">
        <v>92</v>
      </c>
    </row>
    <row r="83" spans="1:5" x14ac:dyDescent="0.2">
      <c r="A83" t="s">
        <v>20</v>
      </c>
      <c r="B83">
        <v>2218</v>
      </c>
      <c r="D83" t="s">
        <v>14</v>
      </c>
      <c r="E83">
        <v>57</v>
      </c>
    </row>
    <row r="84" spans="1:5" x14ac:dyDescent="0.2">
      <c r="A84" t="s">
        <v>20</v>
      </c>
      <c r="B84">
        <v>2188</v>
      </c>
      <c r="D84" t="s">
        <v>14</v>
      </c>
      <c r="E84">
        <v>41</v>
      </c>
    </row>
    <row r="85" spans="1:5" x14ac:dyDescent="0.2">
      <c r="A85" t="s">
        <v>20</v>
      </c>
      <c r="B85">
        <v>2144</v>
      </c>
      <c r="D85" t="s">
        <v>14</v>
      </c>
      <c r="E85">
        <v>1</v>
      </c>
    </row>
    <row r="86" spans="1:5" x14ac:dyDescent="0.2">
      <c r="A86" t="s">
        <v>20</v>
      </c>
      <c r="B86">
        <v>2120</v>
      </c>
      <c r="D86" t="s">
        <v>14</v>
      </c>
      <c r="E86">
        <v>101</v>
      </c>
    </row>
    <row r="87" spans="1:5" x14ac:dyDescent="0.2">
      <c r="A87" t="s">
        <v>20</v>
      </c>
      <c r="B87">
        <v>2107</v>
      </c>
      <c r="D87" t="s">
        <v>14</v>
      </c>
      <c r="E87">
        <v>1335</v>
      </c>
    </row>
    <row r="88" spans="1:5" x14ac:dyDescent="0.2">
      <c r="A88" t="s">
        <v>20</v>
      </c>
      <c r="B88">
        <v>2106</v>
      </c>
      <c r="D88" t="s">
        <v>14</v>
      </c>
      <c r="E88">
        <v>15</v>
      </c>
    </row>
    <row r="89" spans="1:5" x14ac:dyDescent="0.2">
      <c r="A89" t="s">
        <v>20</v>
      </c>
      <c r="B89">
        <v>2105</v>
      </c>
      <c r="D89" t="s">
        <v>14</v>
      </c>
      <c r="E89">
        <v>454</v>
      </c>
    </row>
    <row r="90" spans="1:5" x14ac:dyDescent="0.2">
      <c r="A90" t="s">
        <v>20</v>
      </c>
      <c r="B90">
        <v>2100</v>
      </c>
      <c r="D90" t="s">
        <v>14</v>
      </c>
      <c r="E90">
        <v>3182</v>
      </c>
    </row>
    <row r="91" spans="1:5" x14ac:dyDescent="0.2">
      <c r="A91" t="s">
        <v>20</v>
      </c>
      <c r="B91">
        <v>2080</v>
      </c>
      <c r="D91" t="s">
        <v>14</v>
      </c>
      <c r="E91">
        <v>15</v>
      </c>
    </row>
    <row r="92" spans="1:5" x14ac:dyDescent="0.2">
      <c r="A92" t="s">
        <v>20</v>
      </c>
      <c r="B92">
        <v>2053</v>
      </c>
      <c r="D92" t="s">
        <v>14</v>
      </c>
      <c r="E92">
        <v>133</v>
      </c>
    </row>
    <row r="93" spans="1:5" x14ac:dyDescent="0.2">
      <c r="A93" t="s">
        <v>20</v>
      </c>
      <c r="B93">
        <v>2043</v>
      </c>
      <c r="D93" t="s">
        <v>14</v>
      </c>
      <c r="E93">
        <v>2062</v>
      </c>
    </row>
    <row r="94" spans="1:5" x14ac:dyDescent="0.2">
      <c r="A94" t="s">
        <v>20</v>
      </c>
      <c r="B94">
        <v>2038</v>
      </c>
      <c r="D94" t="s">
        <v>14</v>
      </c>
      <c r="E94">
        <v>29</v>
      </c>
    </row>
    <row r="95" spans="1:5" x14ac:dyDescent="0.2">
      <c r="A95" t="s">
        <v>20</v>
      </c>
      <c r="B95">
        <v>2013</v>
      </c>
      <c r="D95" t="s">
        <v>14</v>
      </c>
      <c r="E95">
        <v>132</v>
      </c>
    </row>
    <row r="96" spans="1:5" x14ac:dyDescent="0.2">
      <c r="A96" t="s">
        <v>20</v>
      </c>
      <c r="B96">
        <v>1991</v>
      </c>
      <c r="D96" t="s">
        <v>14</v>
      </c>
      <c r="E96">
        <v>137</v>
      </c>
    </row>
    <row r="97" spans="1:5" x14ac:dyDescent="0.2">
      <c r="A97" t="s">
        <v>20</v>
      </c>
      <c r="B97">
        <v>1989</v>
      </c>
      <c r="D97" t="s">
        <v>14</v>
      </c>
      <c r="E97">
        <v>908</v>
      </c>
    </row>
    <row r="98" spans="1:5" x14ac:dyDescent="0.2">
      <c r="A98" t="s">
        <v>20</v>
      </c>
      <c r="B98">
        <v>1965</v>
      </c>
      <c r="D98" t="s">
        <v>14</v>
      </c>
      <c r="E98">
        <v>10</v>
      </c>
    </row>
    <row r="99" spans="1:5" x14ac:dyDescent="0.2">
      <c r="A99" t="s">
        <v>20</v>
      </c>
      <c r="B99">
        <v>1917</v>
      </c>
      <c r="D99" t="s">
        <v>14</v>
      </c>
      <c r="E99">
        <v>1910</v>
      </c>
    </row>
    <row r="100" spans="1:5" x14ac:dyDescent="0.2">
      <c r="A100" t="s">
        <v>20</v>
      </c>
      <c r="B100">
        <v>1902</v>
      </c>
      <c r="D100" t="s">
        <v>14</v>
      </c>
      <c r="E100">
        <v>38</v>
      </c>
    </row>
    <row r="101" spans="1:5" x14ac:dyDescent="0.2">
      <c r="A101" t="s">
        <v>20</v>
      </c>
      <c r="B101">
        <v>1894</v>
      </c>
      <c r="D101" t="s">
        <v>14</v>
      </c>
      <c r="E101">
        <v>104</v>
      </c>
    </row>
    <row r="102" spans="1:5" x14ac:dyDescent="0.2">
      <c r="A102" t="s">
        <v>20</v>
      </c>
      <c r="B102">
        <v>1887</v>
      </c>
      <c r="D102" t="s">
        <v>14</v>
      </c>
      <c r="E102">
        <v>49</v>
      </c>
    </row>
    <row r="103" spans="1:5" x14ac:dyDescent="0.2">
      <c r="A103" t="s">
        <v>20</v>
      </c>
      <c r="B103">
        <v>1884</v>
      </c>
      <c r="D103" t="s">
        <v>14</v>
      </c>
      <c r="E103">
        <v>1</v>
      </c>
    </row>
    <row r="104" spans="1:5" x14ac:dyDescent="0.2">
      <c r="A104" t="s">
        <v>20</v>
      </c>
      <c r="B104">
        <v>1866</v>
      </c>
      <c r="D104" t="s">
        <v>14</v>
      </c>
      <c r="E104">
        <v>245</v>
      </c>
    </row>
    <row r="105" spans="1:5" x14ac:dyDescent="0.2">
      <c r="A105" t="s">
        <v>20</v>
      </c>
      <c r="B105">
        <v>1821</v>
      </c>
      <c r="D105" t="s">
        <v>14</v>
      </c>
      <c r="E105">
        <v>32</v>
      </c>
    </row>
    <row r="106" spans="1:5" x14ac:dyDescent="0.2">
      <c r="A106" t="s">
        <v>20</v>
      </c>
      <c r="B106">
        <v>1815</v>
      </c>
      <c r="D106" t="s">
        <v>14</v>
      </c>
      <c r="E106">
        <v>7</v>
      </c>
    </row>
    <row r="107" spans="1:5" x14ac:dyDescent="0.2">
      <c r="A107" t="s">
        <v>20</v>
      </c>
      <c r="B107">
        <v>1797</v>
      </c>
      <c r="D107" t="s">
        <v>14</v>
      </c>
      <c r="E107">
        <v>803</v>
      </c>
    </row>
    <row r="108" spans="1:5" x14ac:dyDescent="0.2">
      <c r="A108" t="s">
        <v>20</v>
      </c>
      <c r="B108">
        <v>1785</v>
      </c>
      <c r="D108" t="s">
        <v>14</v>
      </c>
      <c r="E108">
        <v>16</v>
      </c>
    </row>
    <row r="109" spans="1:5" x14ac:dyDescent="0.2">
      <c r="A109" t="s">
        <v>20</v>
      </c>
      <c r="B109">
        <v>1784</v>
      </c>
      <c r="D109" t="s">
        <v>14</v>
      </c>
      <c r="E109">
        <v>31</v>
      </c>
    </row>
    <row r="110" spans="1:5" x14ac:dyDescent="0.2">
      <c r="A110" t="s">
        <v>20</v>
      </c>
      <c r="B110">
        <v>1782</v>
      </c>
      <c r="D110" t="s">
        <v>14</v>
      </c>
      <c r="E110">
        <v>108</v>
      </c>
    </row>
    <row r="111" spans="1:5" x14ac:dyDescent="0.2">
      <c r="A111" t="s">
        <v>20</v>
      </c>
      <c r="B111">
        <v>1773</v>
      </c>
      <c r="D111" t="s">
        <v>14</v>
      </c>
      <c r="E111">
        <v>30</v>
      </c>
    </row>
    <row r="112" spans="1:5" x14ac:dyDescent="0.2">
      <c r="A112" t="s">
        <v>20</v>
      </c>
      <c r="B112">
        <v>1713</v>
      </c>
      <c r="D112" t="s">
        <v>14</v>
      </c>
      <c r="E112">
        <v>17</v>
      </c>
    </row>
    <row r="113" spans="1:5" x14ac:dyDescent="0.2">
      <c r="A113" t="s">
        <v>20</v>
      </c>
      <c r="B113">
        <v>1703</v>
      </c>
      <c r="D113" t="s">
        <v>14</v>
      </c>
      <c r="E113">
        <v>80</v>
      </c>
    </row>
    <row r="114" spans="1:5" x14ac:dyDescent="0.2">
      <c r="A114" t="s">
        <v>20</v>
      </c>
      <c r="B114">
        <v>1697</v>
      </c>
      <c r="D114" t="s">
        <v>14</v>
      </c>
      <c r="E114">
        <v>2468</v>
      </c>
    </row>
    <row r="115" spans="1:5" x14ac:dyDescent="0.2">
      <c r="A115" t="s">
        <v>20</v>
      </c>
      <c r="B115">
        <v>1690</v>
      </c>
      <c r="D115" t="s">
        <v>14</v>
      </c>
      <c r="E115">
        <v>26</v>
      </c>
    </row>
    <row r="116" spans="1:5" x14ac:dyDescent="0.2">
      <c r="A116" t="s">
        <v>20</v>
      </c>
      <c r="B116">
        <v>1684</v>
      </c>
      <c r="D116" t="s">
        <v>14</v>
      </c>
      <c r="E116">
        <v>73</v>
      </c>
    </row>
    <row r="117" spans="1:5" x14ac:dyDescent="0.2">
      <c r="A117" t="s">
        <v>20</v>
      </c>
      <c r="B117">
        <v>1681</v>
      </c>
      <c r="D117" t="s">
        <v>14</v>
      </c>
      <c r="E117">
        <v>128</v>
      </c>
    </row>
    <row r="118" spans="1:5" x14ac:dyDescent="0.2">
      <c r="A118" t="s">
        <v>20</v>
      </c>
      <c r="B118">
        <v>1629</v>
      </c>
      <c r="D118" t="s">
        <v>14</v>
      </c>
      <c r="E118">
        <v>33</v>
      </c>
    </row>
    <row r="119" spans="1:5" x14ac:dyDescent="0.2">
      <c r="A119" t="s">
        <v>20</v>
      </c>
      <c r="B119">
        <v>1621</v>
      </c>
      <c r="D119" t="s">
        <v>14</v>
      </c>
      <c r="E119">
        <v>1072</v>
      </c>
    </row>
    <row r="120" spans="1:5" x14ac:dyDescent="0.2">
      <c r="A120" t="s">
        <v>20</v>
      </c>
      <c r="B120">
        <v>1613</v>
      </c>
      <c r="D120" t="s">
        <v>14</v>
      </c>
      <c r="E120">
        <v>393</v>
      </c>
    </row>
    <row r="121" spans="1:5" x14ac:dyDescent="0.2">
      <c r="A121" t="s">
        <v>20</v>
      </c>
      <c r="B121">
        <v>1606</v>
      </c>
      <c r="D121" t="s">
        <v>14</v>
      </c>
      <c r="E121">
        <v>1257</v>
      </c>
    </row>
    <row r="122" spans="1:5" x14ac:dyDescent="0.2">
      <c r="A122" t="s">
        <v>20</v>
      </c>
      <c r="B122">
        <v>1605</v>
      </c>
      <c r="D122" t="s">
        <v>14</v>
      </c>
      <c r="E122">
        <v>328</v>
      </c>
    </row>
    <row r="123" spans="1:5" x14ac:dyDescent="0.2">
      <c r="A123" t="s">
        <v>20</v>
      </c>
      <c r="B123">
        <v>1604</v>
      </c>
      <c r="D123" t="s">
        <v>14</v>
      </c>
      <c r="E123">
        <v>147</v>
      </c>
    </row>
    <row r="124" spans="1:5" x14ac:dyDescent="0.2">
      <c r="A124" t="s">
        <v>20</v>
      </c>
      <c r="B124">
        <v>1600</v>
      </c>
      <c r="D124" t="s">
        <v>14</v>
      </c>
      <c r="E124">
        <v>830</v>
      </c>
    </row>
    <row r="125" spans="1:5" x14ac:dyDescent="0.2">
      <c r="A125" t="s">
        <v>20</v>
      </c>
      <c r="B125">
        <v>1573</v>
      </c>
      <c r="D125" t="s">
        <v>14</v>
      </c>
      <c r="E125">
        <v>331</v>
      </c>
    </row>
    <row r="126" spans="1:5" x14ac:dyDescent="0.2">
      <c r="A126" t="s">
        <v>20</v>
      </c>
      <c r="B126">
        <v>1572</v>
      </c>
      <c r="D126" t="s">
        <v>14</v>
      </c>
      <c r="E126">
        <v>25</v>
      </c>
    </row>
    <row r="127" spans="1:5" x14ac:dyDescent="0.2">
      <c r="A127" t="s">
        <v>20</v>
      </c>
      <c r="B127">
        <v>1561</v>
      </c>
      <c r="D127" t="s">
        <v>14</v>
      </c>
      <c r="E127">
        <v>3483</v>
      </c>
    </row>
    <row r="128" spans="1:5" x14ac:dyDescent="0.2">
      <c r="A128" t="s">
        <v>20</v>
      </c>
      <c r="B128">
        <v>1559</v>
      </c>
      <c r="D128" t="s">
        <v>14</v>
      </c>
      <c r="E128">
        <v>923</v>
      </c>
    </row>
    <row r="129" spans="1:5" x14ac:dyDescent="0.2">
      <c r="A129" t="s">
        <v>20</v>
      </c>
      <c r="B129">
        <v>1548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1518</v>
      </c>
      <c r="D131" t="s">
        <v>14</v>
      </c>
      <c r="E131">
        <v>40</v>
      </c>
    </row>
    <row r="132" spans="1:5" x14ac:dyDescent="0.2">
      <c r="A132" t="s">
        <v>20</v>
      </c>
      <c r="B132">
        <v>1470</v>
      </c>
      <c r="D132" t="s">
        <v>14</v>
      </c>
      <c r="E132">
        <v>23</v>
      </c>
    </row>
    <row r="133" spans="1:5" x14ac:dyDescent="0.2">
      <c r="A133" t="s">
        <v>20</v>
      </c>
      <c r="B133">
        <v>1467</v>
      </c>
      <c r="D133" t="s">
        <v>14</v>
      </c>
      <c r="E133">
        <v>75</v>
      </c>
    </row>
    <row r="134" spans="1:5" x14ac:dyDescent="0.2">
      <c r="A134" t="s">
        <v>20</v>
      </c>
      <c r="B134">
        <v>1460</v>
      </c>
      <c r="D134" t="s">
        <v>14</v>
      </c>
      <c r="E134">
        <v>2176</v>
      </c>
    </row>
    <row r="135" spans="1:5" x14ac:dyDescent="0.2">
      <c r="A135" t="s">
        <v>20</v>
      </c>
      <c r="B135">
        <v>1442</v>
      </c>
      <c r="D135" t="s">
        <v>14</v>
      </c>
      <c r="E135">
        <v>441</v>
      </c>
    </row>
    <row r="136" spans="1:5" x14ac:dyDescent="0.2">
      <c r="A136" t="s">
        <v>20</v>
      </c>
      <c r="B136">
        <v>1425</v>
      </c>
      <c r="D136" t="s">
        <v>14</v>
      </c>
      <c r="E136">
        <v>25</v>
      </c>
    </row>
    <row r="137" spans="1:5" x14ac:dyDescent="0.2">
      <c r="A137" t="s">
        <v>20</v>
      </c>
      <c r="B137">
        <v>1396</v>
      </c>
      <c r="D137" t="s">
        <v>14</v>
      </c>
      <c r="E137">
        <v>127</v>
      </c>
    </row>
    <row r="138" spans="1:5" x14ac:dyDescent="0.2">
      <c r="A138" t="s">
        <v>20</v>
      </c>
      <c r="B138">
        <v>1396</v>
      </c>
      <c r="D138" t="s">
        <v>14</v>
      </c>
      <c r="E138">
        <v>355</v>
      </c>
    </row>
    <row r="139" spans="1:5" x14ac:dyDescent="0.2">
      <c r="A139" t="s">
        <v>20</v>
      </c>
      <c r="B139">
        <v>1385</v>
      </c>
      <c r="D139" t="s">
        <v>14</v>
      </c>
      <c r="E139">
        <v>44</v>
      </c>
    </row>
    <row r="140" spans="1:5" x14ac:dyDescent="0.2">
      <c r="A140" t="s">
        <v>20</v>
      </c>
      <c r="B140">
        <v>1354</v>
      </c>
      <c r="D140" t="s">
        <v>14</v>
      </c>
      <c r="E140">
        <v>67</v>
      </c>
    </row>
    <row r="141" spans="1:5" x14ac:dyDescent="0.2">
      <c r="A141" t="s">
        <v>20</v>
      </c>
      <c r="B141">
        <v>1345</v>
      </c>
      <c r="D141" t="s">
        <v>14</v>
      </c>
      <c r="E141">
        <v>1068</v>
      </c>
    </row>
    <row r="142" spans="1:5" x14ac:dyDescent="0.2">
      <c r="A142" t="s">
        <v>20</v>
      </c>
      <c r="B142">
        <v>1297</v>
      </c>
      <c r="D142" t="s">
        <v>14</v>
      </c>
      <c r="E142">
        <v>424</v>
      </c>
    </row>
    <row r="143" spans="1:5" x14ac:dyDescent="0.2">
      <c r="A143" t="s">
        <v>20</v>
      </c>
      <c r="B143">
        <v>1280</v>
      </c>
      <c r="D143" t="s">
        <v>14</v>
      </c>
      <c r="E143">
        <v>151</v>
      </c>
    </row>
    <row r="144" spans="1:5" x14ac:dyDescent="0.2">
      <c r="A144" t="s">
        <v>20</v>
      </c>
      <c r="B144">
        <v>1267</v>
      </c>
      <c r="D144" t="s">
        <v>14</v>
      </c>
      <c r="E144">
        <v>1608</v>
      </c>
    </row>
    <row r="145" spans="1:5" x14ac:dyDescent="0.2">
      <c r="A145" t="s">
        <v>20</v>
      </c>
      <c r="B145">
        <v>1249</v>
      </c>
      <c r="D145" t="s">
        <v>14</v>
      </c>
      <c r="E145">
        <v>941</v>
      </c>
    </row>
    <row r="146" spans="1:5" x14ac:dyDescent="0.2">
      <c r="A146" t="s">
        <v>20</v>
      </c>
      <c r="B146">
        <v>1170</v>
      </c>
      <c r="D146" t="s">
        <v>14</v>
      </c>
      <c r="E146">
        <v>1</v>
      </c>
    </row>
    <row r="147" spans="1:5" x14ac:dyDescent="0.2">
      <c r="A147" t="s">
        <v>20</v>
      </c>
      <c r="B147">
        <v>1152</v>
      </c>
      <c r="D147" t="s">
        <v>14</v>
      </c>
      <c r="E147">
        <v>40</v>
      </c>
    </row>
    <row r="148" spans="1:5" x14ac:dyDescent="0.2">
      <c r="A148" t="s">
        <v>20</v>
      </c>
      <c r="B148">
        <v>1140</v>
      </c>
      <c r="D148" t="s">
        <v>14</v>
      </c>
      <c r="E148">
        <v>3015</v>
      </c>
    </row>
    <row r="149" spans="1:5" x14ac:dyDescent="0.2">
      <c r="A149" t="s">
        <v>20</v>
      </c>
      <c r="B149">
        <v>1137</v>
      </c>
      <c r="D149" t="s">
        <v>14</v>
      </c>
      <c r="E149">
        <v>435</v>
      </c>
    </row>
    <row r="150" spans="1:5" x14ac:dyDescent="0.2">
      <c r="A150" t="s">
        <v>20</v>
      </c>
      <c r="B150">
        <v>1113</v>
      </c>
      <c r="D150" t="s">
        <v>14</v>
      </c>
      <c r="E150">
        <v>714</v>
      </c>
    </row>
    <row r="151" spans="1:5" x14ac:dyDescent="0.2">
      <c r="A151" t="s">
        <v>20</v>
      </c>
      <c r="B151">
        <v>1101</v>
      </c>
      <c r="D151" t="s">
        <v>14</v>
      </c>
      <c r="E151">
        <v>5497</v>
      </c>
    </row>
    <row r="152" spans="1:5" x14ac:dyDescent="0.2">
      <c r="A152" t="s">
        <v>20</v>
      </c>
      <c r="B152">
        <v>1095</v>
      </c>
      <c r="D152" t="s">
        <v>14</v>
      </c>
      <c r="E152">
        <v>418</v>
      </c>
    </row>
    <row r="153" spans="1:5" x14ac:dyDescent="0.2">
      <c r="A153" t="s">
        <v>20</v>
      </c>
      <c r="B153">
        <v>1073</v>
      </c>
      <c r="D153" t="s">
        <v>14</v>
      </c>
      <c r="E153">
        <v>1439</v>
      </c>
    </row>
    <row r="154" spans="1:5" x14ac:dyDescent="0.2">
      <c r="A154" t="s">
        <v>20</v>
      </c>
      <c r="B154">
        <v>1071</v>
      </c>
      <c r="D154" t="s">
        <v>14</v>
      </c>
      <c r="E154">
        <v>15</v>
      </c>
    </row>
    <row r="155" spans="1:5" x14ac:dyDescent="0.2">
      <c r="A155" t="s">
        <v>20</v>
      </c>
      <c r="B155">
        <v>1071</v>
      </c>
      <c r="D155" t="s">
        <v>14</v>
      </c>
      <c r="E155">
        <v>1999</v>
      </c>
    </row>
    <row r="156" spans="1:5" x14ac:dyDescent="0.2">
      <c r="A156" t="s">
        <v>20</v>
      </c>
      <c r="B156">
        <v>1052</v>
      </c>
      <c r="D156" t="s">
        <v>14</v>
      </c>
      <c r="E156">
        <v>118</v>
      </c>
    </row>
    <row r="157" spans="1:5" x14ac:dyDescent="0.2">
      <c r="A157" t="s">
        <v>20</v>
      </c>
      <c r="B157">
        <v>1022</v>
      </c>
      <c r="D157" t="s">
        <v>14</v>
      </c>
      <c r="E157">
        <v>162</v>
      </c>
    </row>
    <row r="158" spans="1:5" x14ac:dyDescent="0.2">
      <c r="A158" t="s">
        <v>20</v>
      </c>
      <c r="B158">
        <v>1015</v>
      </c>
      <c r="D158" t="s">
        <v>14</v>
      </c>
      <c r="E158">
        <v>83</v>
      </c>
    </row>
    <row r="159" spans="1:5" x14ac:dyDescent="0.2">
      <c r="A159" t="s">
        <v>20</v>
      </c>
      <c r="B159">
        <v>980</v>
      </c>
      <c r="D159" t="s">
        <v>14</v>
      </c>
      <c r="E159">
        <v>747</v>
      </c>
    </row>
    <row r="160" spans="1:5" x14ac:dyDescent="0.2">
      <c r="A160" t="s">
        <v>20</v>
      </c>
      <c r="B160">
        <v>943</v>
      </c>
      <c r="D160" t="s">
        <v>14</v>
      </c>
      <c r="E160">
        <v>84</v>
      </c>
    </row>
    <row r="161" spans="1:5" x14ac:dyDescent="0.2">
      <c r="A161" t="s">
        <v>20</v>
      </c>
      <c r="B161">
        <v>909</v>
      </c>
      <c r="D161" t="s">
        <v>14</v>
      </c>
      <c r="E161">
        <v>91</v>
      </c>
    </row>
    <row r="162" spans="1:5" x14ac:dyDescent="0.2">
      <c r="A162" t="s">
        <v>20</v>
      </c>
      <c r="B162">
        <v>903</v>
      </c>
      <c r="D162" t="s">
        <v>14</v>
      </c>
      <c r="E162">
        <v>792</v>
      </c>
    </row>
    <row r="163" spans="1:5" x14ac:dyDescent="0.2">
      <c r="A163" t="s">
        <v>20</v>
      </c>
      <c r="B163">
        <v>890</v>
      </c>
      <c r="D163" t="s">
        <v>14</v>
      </c>
      <c r="E163">
        <v>32</v>
      </c>
    </row>
    <row r="164" spans="1:5" x14ac:dyDescent="0.2">
      <c r="A164" t="s">
        <v>20</v>
      </c>
      <c r="B164">
        <v>820</v>
      </c>
      <c r="D164" t="s">
        <v>14</v>
      </c>
      <c r="E164">
        <v>186</v>
      </c>
    </row>
    <row r="165" spans="1:5" x14ac:dyDescent="0.2">
      <c r="A165" t="s">
        <v>20</v>
      </c>
      <c r="B165">
        <v>768</v>
      </c>
      <c r="D165" t="s">
        <v>14</v>
      </c>
      <c r="E165">
        <v>605</v>
      </c>
    </row>
    <row r="166" spans="1:5" x14ac:dyDescent="0.2">
      <c r="A166" t="s">
        <v>20</v>
      </c>
      <c r="B166">
        <v>762</v>
      </c>
      <c r="D166" t="s">
        <v>14</v>
      </c>
      <c r="E166">
        <v>1</v>
      </c>
    </row>
    <row r="167" spans="1:5" x14ac:dyDescent="0.2">
      <c r="A167" t="s">
        <v>20</v>
      </c>
      <c r="B167">
        <v>723</v>
      </c>
      <c r="D167" t="s">
        <v>14</v>
      </c>
      <c r="E167">
        <v>31</v>
      </c>
    </row>
    <row r="168" spans="1:5" x14ac:dyDescent="0.2">
      <c r="A168" t="s">
        <v>20</v>
      </c>
      <c r="B168">
        <v>676</v>
      </c>
      <c r="D168" t="s">
        <v>14</v>
      </c>
      <c r="E168">
        <v>1181</v>
      </c>
    </row>
    <row r="169" spans="1:5" x14ac:dyDescent="0.2">
      <c r="A169" t="s">
        <v>20</v>
      </c>
      <c r="B169">
        <v>659</v>
      </c>
      <c r="D169" t="s">
        <v>14</v>
      </c>
      <c r="E169">
        <v>39</v>
      </c>
    </row>
    <row r="170" spans="1:5" x14ac:dyDescent="0.2">
      <c r="A170" t="s">
        <v>20</v>
      </c>
      <c r="B170">
        <v>645</v>
      </c>
      <c r="D170" t="s">
        <v>14</v>
      </c>
      <c r="E170">
        <v>46</v>
      </c>
    </row>
    <row r="171" spans="1:5" x14ac:dyDescent="0.2">
      <c r="A171" t="s">
        <v>20</v>
      </c>
      <c r="B171">
        <v>589</v>
      </c>
      <c r="D171" t="s">
        <v>14</v>
      </c>
      <c r="E171">
        <v>105</v>
      </c>
    </row>
    <row r="172" spans="1:5" x14ac:dyDescent="0.2">
      <c r="A172" t="s">
        <v>20</v>
      </c>
      <c r="B172">
        <v>555</v>
      </c>
      <c r="D172" t="s">
        <v>14</v>
      </c>
      <c r="E172">
        <v>535</v>
      </c>
    </row>
    <row r="173" spans="1:5" x14ac:dyDescent="0.2">
      <c r="A173" t="s">
        <v>20</v>
      </c>
      <c r="B173">
        <v>554</v>
      </c>
      <c r="D173" t="s">
        <v>14</v>
      </c>
      <c r="E173">
        <v>16</v>
      </c>
    </row>
    <row r="174" spans="1:5" x14ac:dyDescent="0.2">
      <c r="A174" t="s">
        <v>20</v>
      </c>
      <c r="B174">
        <v>546</v>
      </c>
      <c r="D174" t="s">
        <v>14</v>
      </c>
      <c r="E174">
        <v>575</v>
      </c>
    </row>
    <row r="175" spans="1:5" x14ac:dyDescent="0.2">
      <c r="A175" t="s">
        <v>20</v>
      </c>
      <c r="B175">
        <v>536</v>
      </c>
      <c r="D175" t="s">
        <v>14</v>
      </c>
      <c r="E175">
        <v>1120</v>
      </c>
    </row>
    <row r="176" spans="1:5" x14ac:dyDescent="0.2">
      <c r="A176" t="s">
        <v>20</v>
      </c>
      <c r="B176">
        <v>533</v>
      </c>
      <c r="D176" t="s">
        <v>14</v>
      </c>
      <c r="E176">
        <v>113</v>
      </c>
    </row>
    <row r="177" spans="1:5" x14ac:dyDescent="0.2">
      <c r="A177" t="s">
        <v>20</v>
      </c>
      <c r="B177">
        <v>524</v>
      </c>
      <c r="D177" t="s">
        <v>14</v>
      </c>
      <c r="E177">
        <v>1538</v>
      </c>
    </row>
    <row r="178" spans="1:5" x14ac:dyDescent="0.2">
      <c r="A178" t="s">
        <v>20</v>
      </c>
      <c r="B178">
        <v>498</v>
      </c>
      <c r="D178" t="s">
        <v>14</v>
      </c>
      <c r="E178">
        <v>9</v>
      </c>
    </row>
    <row r="179" spans="1:5" x14ac:dyDescent="0.2">
      <c r="A179" t="s">
        <v>20</v>
      </c>
      <c r="B179">
        <v>484</v>
      </c>
      <c r="D179" t="s">
        <v>14</v>
      </c>
      <c r="E179">
        <v>554</v>
      </c>
    </row>
    <row r="180" spans="1:5" x14ac:dyDescent="0.2">
      <c r="A180" t="s">
        <v>20</v>
      </c>
      <c r="B180">
        <v>480</v>
      </c>
      <c r="D180" t="s">
        <v>14</v>
      </c>
      <c r="E180">
        <v>648</v>
      </c>
    </row>
    <row r="181" spans="1:5" x14ac:dyDescent="0.2">
      <c r="A181" t="s">
        <v>20</v>
      </c>
      <c r="B181">
        <v>470</v>
      </c>
      <c r="D181" t="s">
        <v>14</v>
      </c>
      <c r="E181">
        <v>21</v>
      </c>
    </row>
    <row r="182" spans="1:5" x14ac:dyDescent="0.2">
      <c r="A182" t="s">
        <v>20</v>
      </c>
      <c r="B182">
        <v>462</v>
      </c>
      <c r="D182" t="s">
        <v>14</v>
      </c>
      <c r="E182">
        <v>54</v>
      </c>
    </row>
    <row r="183" spans="1:5" x14ac:dyDescent="0.2">
      <c r="A183" t="s">
        <v>20</v>
      </c>
      <c r="B183">
        <v>460</v>
      </c>
      <c r="D183" t="s">
        <v>14</v>
      </c>
      <c r="E183">
        <v>120</v>
      </c>
    </row>
    <row r="184" spans="1:5" x14ac:dyDescent="0.2">
      <c r="A184" t="s">
        <v>20</v>
      </c>
      <c r="B184">
        <v>454</v>
      </c>
      <c r="D184" t="s">
        <v>14</v>
      </c>
      <c r="E184">
        <v>579</v>
      </c>
    </row>
    <row r="185" spans="1:5" x14ac:dyDescent="0.2">
      <c r="A185" t="s">
        <v>20</v>
      </c>
      <c r="B185">
        <v>452</v>
      </c>
      <c r="D185" t="s">
        <v>14</v>
      </c>
      <c r="E185">
        <v>2072</v>
      </c>
    </row>
    <row r="186" spans="1:5" x14ac:dyDescent="0.2">
      <c r="A186" t="s">
        <v>20</v>
      </c>
      <c r="B186">
        <v>432</v>
      </c>
      <c r="D186" t="s">
        <v>14</v>
      </c>
      <c r="E186">
        <v>0</v>
      </c>
    </row>
    <row r="187" spans="1:5" x14ac:dyDescent="0.2">
      <c r="A187" t="s">
        <v>20</v>
      </c>
      <c r="B187">
        <v>419</v>
      </c>
      <c r="D187" t="s">
        <v>14</v>
      </c>
      <c r="E187">
        <v>1796</v>
      </c>
    </row>
    <row r="188" spans="1:5" x14ac:dyDescent="0.2">
      <c r="A188" t="s">
        <v>20</v>
      </c>
      <c r="B188">
        <v>411</v>
      </c>
      <c r="D188" t="s">
        <v>14</v>
      </c>
      <c r="E188">
        <v>62</v>
      </c>
    </row>
    <row r="189" spans="1:5" x14ac:dyDescent="0.2">
      <c r="A189" t="s">
        <v>20</v>
      </c>
      <c r="B189">
        <v>409</v>
      </c>
      <c r="D189" t="s">
        <v>14</v>
      </c>
      <c r="E189">
        <v>347</v>
      </c>
    </row>
    <row r="190" spans="1:5" x14ac:dyDescent="0.2">
      <c r="A190" t="s">
        <v>20</v>
      </c>
      <c r="B190">
        <v>397</v>
      </c>
      <c r="D190" t="s">
        <v>14</v>
      </c>
      <c r="E190">
        <v>19</v>
      </c>
    </row>
    <row r="191" spans="1:5" x14ac:dyDescent="0.2">
      <c r="A191" t="s">
        <v>20</v>
      </c>
      <c r="B191">
        <v>393</v>
      </c>
      <c r="D191" t="s">
        <v>14</v>
      </c>
      <c r="E191">
        <v>1258</v>
      </c>
    </row>
    <row r="192" spans="1:5" x14ac:dyDescent="0.2">
      <c r="A192" t="s">
        <v>20</v>
      </c>
      <c r="B192">
        <v>381</v>
      </c>
      <c r="D192" t="s">
        <v>14</v>
      </c>
      <c r="E192">
        <v>362</v>
      </c>
    </row>
    <row r="193" spans="1:5" x14ac:dyDescent="0.2">
      <c r="A193" t="s">
        <v>20</v>
      </c>
      <c r="B193">
        <v>381</v>
      </c>
      <c r="D193" t="s">
        <v>14</v>
      </c>
      <c r="E193">
        <v>133</v>
      </c>
    </row>
    <row r="194" spans="1:5" x14ac:dyDescent="0.2">
      <c r="A194" t="s">
        <v>20</v>
      </c>
      <c r="B194">
        <v>375</v>
      </c>
      <c r="D194" t="s">
        <v>14</v>
      </c>
      <c r="E194">
        <v>846</v>
      </c>
    </row>
    <row r="195" spans="1:5" x14ac:dyDescent="0.2">
      <c r="A195" t="s">
        <v>20</v>
      </c>
      <c r="B195">
        <v>374</v>
      </c>
      <c r="D195" t="s">
        <v>14</v>
      </c>
      <c r="E195">
        <v>10</v>
      </c>
    </row>
    <row r="196" spans="1:5" x14ac:dyDescent="0.2">
      <c r="A196" t="s">
        <v>20</v>
      </c>
      <c r="B196">
        <v>369</v>
      </c>
      <c r="D196" t="s">
        <v>14</v>
      </c>
      <c r="E196">
        <v>191</v>
      </c>
    </row>
    <row r="197" spans="1:5" x14ac:dyDescent="0.2">
      <c r="A197" t="s">
        <v>20</v>
      </c>
      <c r="B197">
        <v>366</v>
      </c>
      <c r="D197" t="s">
        <v>14</v>
      </c>
      <c r="E197">
        <v>1979</v>
      </c>
    </row>
    <row r="198" spans="1:5" x14ac:dyDescent="0.2">
      <c r="A198" t="s">
        <v>20</v>
      </c>
      <c r="B198">
        <v>363</v>
      </c>
      <c r="D198" t="s">
        <v>14</v>
      </c>
      <c r="E198">
        <v>63</v>
      </c>
    </row>
    <row r="199" spans="1:5" x14ac:dyDescent="0.2">
      <c r="A199" t="s">
        <v>20</v>
      </c>
      <c r="B199">
        <v>361</v>
      </c>
      <c r="D199" t="s">
        <v>14</v>
      </c>
      <c r="E199">
        <v>6080</v>
      </c>
    </row>
    <row r="200" spans="1:5" x14ac:dyDescent="0.2">
      <c r="A200" t="s">
        <v>20</v>
      </c>
      <c r="B200">
        <v>340</v>
      </c>
      <c r="D200" t="s">
        <v>14</v>
      </c>
      <c r="E200">
        <v>80</v>
      </c>
    </row>
    <row r="201" spans="1:5" x14ac:dyDescent="0.2">
      <c r="A201" t="s">
        <v>20</v>
      </c>
      <c r="B201">
        <v>337</v>
      </c>
      <c r="D201" t="s">
        <v>14</v>
      </c>
      <c r="E201">
        <v>9</v>
      </c>
    </row>
    <row r="202" spans="1:5" x14ac:dyDescent="0.2">
      <c r="A202" t="s">
        <v>20</v>
      </c>
      <c r="B202">
        <v>336</v>
      </c>
      <c r="D202" t="s">
        <v>14</v>
      </c>
      <c r="E202">
        <v>1784</v>
      </c>
    </row>
    <row r="203" spans="1:5" x14ac:dyDescent="0.2">
      <c r="A203" t="s">
        <v>20</v>
      </c>
      <c r="B203">
        <v>331</v>
      </c>
      <c r="D203" t="s">
        <v>14</v>
      </c>
      <c r="E203">
        <v>243</v>
      </c>
    </row>
    <row r="204" spans="1:5" x14ac:dyDescent="0.2">
      <c r="A204" t="s">
        <v>20</v>
      </c>
      <c r="B204">
        <v>330</v>
      </c>
      <c r="D204" t="s">
        <v>14</v>
      </c>
      <c r="E204">
        <v>1296</v>
      </c>
    </row>
    <row r="205" spans="1:5" x14ac:dyDescent="0.2">
      <c r="A205" t="s">
        <v>20</v>
      </c>
      <c r="B205">
        <v>329</v>
      </c>
      <c r="D205" t="s">
        <v>14</v>
      </c>
      <c r="E205">
        <v>77</v>
      </c>
    </row>
    <row r="206" spans="1:5" x14ac:dyDescent="0.2">
      <c r="A206" t="s">
        <v>20</v>
      </c>
      <c r="B206">
        <v>323</v>
      </c>
      <c r="D206" t="s">
        <v>14</v>
      </c>
      <c r="E206">
        <v>395</v>
      </c>
    </row>
    <row r="207" spans="1:5" x14ac:dyDescent="0.2">
      <c r="A207" t="s">
        <v>20</v>
      </c>
      <c r="B207">
        <v>316</v>
      </c>
      <c r="D207" t="s">
        <v>14</v>
      </c>
      <c r="E207">
        <v>49</v>
      </c>
    </row>
    <row r="208" spans="1:5" x14ac:dyDescent="0.2">
      <c r="A208" t="s">
        <v>20</v>
      </c>
      <c r="B208">
        <v>307</v>
      </c>
      <c r="D208" t="s">
        <v>14</v>
      </c>
      <c r="E208">
        <v>180</v>
      </c>
    </row>
    <row r="209" spans="1:5" x14ac:dyDescent="0.2">
      <c r="A209" t="s">
        <v>20</v>
      </c>
      <c r="B209">
        <v>307</v>
      </c>
      <c r="D209" t="s">
        <v>14</v>
      </c>
      <c r="E209">
        <v>2690</v>
      </c>
    </row>
    <row r="210" spans="1:5" x14ac:dyDescent="0.2">
      <c r="A210" t="s">
        <v>20</v>
      </c>
      <c r="B210">
        <v>303</v>
      </c>
      <c r="D210" t="s">
        <v>14</v>
      </c>
      <c r="E210">
        <v>2779</v>
      </c>
    </row>
    <row r="211" spans="1:5" x14ac:dyDescent="0.2">
      <c r="A211" t="s">
        <v>20</v>
      </c>
      <c r="B211">
        <v>300</v>
      </c>
      <c r="D211" t="s">
        <v>14</v>
      </c>
      <c r="E211">
        <v>92</v>
      </c>
    </row>
    <row r="212" spans="1:5" x14ac:dyDescent="0.2">
      <c r="A212" t="s">
        <v>20</v>
      </c>
      <c r="B212">
        <v>300</v>
      </c>
      <c r="D212" t="s">
        <v>14</v>
      </c>
      <c r="E212">
        <v>1028</v>
      </c>
    </row>
    <row r="213" spans="1:5" x14ac:dyDescent="0.2">
      <c r="A213" t="s">
        <v>20</v>
      </c>
      <c r="B213">
        <v>299</v>
      </c>
      <c r="D213" t="s">
        <v>14</v>
      </c>
      <c r="E213">
        <v>26</v>
      </c>
    </row>
    <row r="214" spans="1:5" x14ac:dyDescent="0.2">
      <c r="A214" t="s">
        <v>20</v>
      </c>
      <c r="B214">
        <v>297</v>
      </c>
      <c r="D214" t="s">
        <v>14</v>
      </c>
      <c r="E214">
        <v>1790</v>
      </c>
    </row>
    <row r="215" spans="1:5" x14ac:dyDescent="0.2">
      <c r="A215" t="s">
        <v>20</v>
      </c>
      <c r="B215">
        <v>296</v>
      </c>
      <c r="D215" t="s">
        <v>14</v>
      </c>
      <c r="E215">
        <v>37</v>
      </c>
    </row>
    <row r="216" spans="1:5" x14ac:dyDescent="0.2">
      <c r="A216" t="s">
        <v>20</v>
      </c>
      <c r="B216">
        <v>295</v>
      </c>
      <c r="D216" t="s">
        <v>14</v>
      </c>
      <c r="E216">
        <v>35</v>
      </c>
    </row>
    <row r="217" spans="1:5" x14ac:dyDescent="0.2">
      <c r="A217" t="s">
        <v>20</v>
      </c>
      <c r="B217">
        <v>290</v>
      </c>
      <c r="D217" t="s">
        <v>14</v>
      </c>
      <c r="E217">
        <v>558</v>
      </c>
    </row>
    <row r="218" spans="1:5" x14ac:dyDescent="0.2">
      <c r="A218" t="s">
        <v>20</v>
      </c>
      <c r="B218">
        <v>288</v>
      </c>
      <c r="D218" t="s">
        <v>14</v>
      </c>
      <c r="E218">
        <v>64</v>
      </c>
    </row>
    <row r="219" spans="1:5" x14ac:dyDescent="0.2">
      <c r="A219" t="s">
        <v>20</v>
      </c>
      <c r="B219">
        <v>282</v>
      </c>
      <c r="D219" t="s">
        <v>14</v>
      </c>
      <c r="E219">
        <v>245</v>
      </c>
    </row>
    <row r="220" spans="1:5" x14ac:dyDescent="0.2">
      <c r="A220" t="s">
        <v>20</v>
      </c>
      <c r="B220">
        <v>280</v>
      </c>
      <c r="D220" t="s">
        <v>14</v>
      </c>
      <c r="E220">
        <v>71</v>
      </c>
    </row>
    <row r="221" spans="1:5" x14ac:dyDescent="0.2">
      <c r="A221" t="s">
        <v>20</v>
      </c>
      <c r="B221">
        <v>279</v>
      </c>
      <c r="D221" t="s">
        <v>14</v>
      </c>
      <c r="E221">
        <v>42</v>
      </c>
    </row>
    <row r="222" spans="1:5" x14ac:dyDescent="0.2">
      <c r="A222" t="s">
        <v>20</v>
      </c>
      <c r="B222">
        <v>275</v>
      </c>
      <c r="D222" t="s">
        <v>14</v>
      </c>
      <c r="E222">
        <v>156</v>
      </c>
    </row>
    <row r="223" spans="1:5" x14ac:dyDescent="0.2">
      <c r="A223" t="s">
        <v>20</v>
      </c>
      <c r="B223">
        <v>272</v>
      </c>
      <c r="D223" t="s">
        <v>14</v>
      </c>
      <c r="E223">
        <v>1368</v>
      </c>
    </row>
    <row r="224" spans="1:5" x14ac:dyDescent="0.2">
      <c r="A224" t="s">
        <v>20</v>
      </c>
      <c r="B224">
        <v>270</v>
      </c>
      <c r="D224" t="s">
        <v>14</v>
      </c>
      <c r="E224">
        <v>102</v>
      </c>
    </row>
    <row r="225" spans="1:5" x14ac:dyDescent="0.2">
      <c r="A225" t="s">
        <v>20</v>
      </c>
      <c r="B225">
        <v>269</v>
      </c>
      <c r="D225" t="s">
        <v>14</v>
      </c>
      <c r="E225">
        <v>86</v>
      </c>
    </row>
    <row r="226" spans="1:5" x14ac:dyDescent="0.2">
      <c r="A226" t="s">
        <v>20</v>
      </c>
      <c r="B226">
        <v>268</v>
      </c>
      <c r="D226" t="s">
        <v>14</v>
      </c>
      <c r="E226">
        <v>253</v>
      </c>
    </row>
    <row r="227" spans="1:5" x14ac:dyDescent="0.2">
      <c r="A227" t="s">
        <v>20</v>
      </c>
      <c r="B227">
        <v>266</v>
      </c>
      <c r="D227" t="s">
        <v>14</v>
      </c>
      <c r="E227">
        <v>157</v>
      </c>
    </row>
    <row r="228" spans="1:5" x14ac:dyDescent="0.2">
      <c r="A228" t="s">
        <v>20</v>
      </c>
      <c r="B228">
        <v>264</v>
      </c>
      <c r="D228" t="s">
        <v>14</v>
      </c>
      <c r="E228">
        <v>183</v>
      </c>
    </row>
    <row r="229" spans="1:5" x14ac:dyDescent="0.2">
      <c r="A229" t="s">
        <v>20</v>
      </c>
      <c r="B229">
        <v>261</v>
      </c>
      <c r="D229" t="s">
        <v>14</v>
      </c>
      <c r="E229">
        <v>82</v>
      </c>
    </row>
    <row r="230" spans="1:5" x14ac:dyDescent="0.2">
      <c r="A230" t="s">
        <v>20</v>
      </c>
      <c r="B230">
        <v>261</v>
      </c>
      <c r="D230" t="s">
        <v>14</v>
      </c>
      <c r="E230">
        <v>1</v>
      </c>
    </row>
    <row r="231" spans="1:5" x14ac:dyDescent="0.2">
      <c r="A231" t="s">
        <v>20</v>
      </c>
      <c r="B231">
        <v>255</v>
      </c>
      <c r="D231" t="s">
        <v>14</v>
      </c>
      <c r="E231">
        <v>1198</v>
      </c>
    </row>
    <row r="232" spans="1:5" x14ac:dyDescent="0.2">
      <c r="A232" t="s">
        <v>20</v>
      </c>
      <c r="B232">
        <v>254</v>
      </c>
      <c r="D232" t="s">
        <v>14</v>
      </c>
      <c r="E232">
        <v>648</v>
      </c>
    </row>
    <row r="233" spans="1:5" x14ac:dyDescent="0.2">
      <c r="A233" t="s">
        <v>20</v>
      </c>
      <c r="B233">
        <v>253</v>
      </c>
      <c r="D233" t="s">
        <v>14</v>
      </c>
      <c r="E233">
        <v>64</v>
      </c>
    </row>
    <row r="234" spans="1:5" x14ac:dyDescent="0.2">
      <c r="A234" t="s">
        <v>20</v>
      </c>
      <c r="B234">
        <v>252</v>
      </c>
      <c r="D234" t="s">
        <v>14</v>
      </c>
      <c r="E234">
        <v>62</v>
      </c>
    </row>
    <row r="235" spans="1:5" x14ac:dyDescent="0.2">
      <c r="A235" t="s">
        <v>20</v>
      </c>
      <c r="B235">
        <v>250</v>
      </c>
      <c r="D235" t="s">
        <v>14</v>
      </c>
      <c r="E235">
        <v>750</v>
      </c>
    </row>
    <row r="236" spans="1:5" x14ac:dyDescent="0.2">
      <c r="A236" t="s">
        <v>20</v>
      </c>
      <c r="B236">
        <v>249</v>
      </c>
      <c r="D236" t="s">
        <v>14</v>
      </c>
      <c r="E236">
        <v>105</v>
      </c>
    </row>
    <row r="237" spans="1:5" x14ac:dyDescent="0.2">
      <c r="A237" t="s">
        <v>20</v>
      </c>
      <c r="B237">
        <v>249</v>
      </c>
      <c r="D237" t="s">
        <v>14</v>
      </c>
      <c r="E237">
        <v>2604</v>
      </c>
    </row>
    <row r="238" spans="1:5" x14ac:dyDescent="0.2">
      <c r="A238" t="s">
        <v>20</v>
      </c>
      <c r="B238">
        <v>247</v>
      </c>
      <c r="D238" t="s">
        <v>14</v>
      </c>
      <c r="E238">
        <v>65</v>
      </c>
    </row>
    <row r="239" spans="1:5" x14ac:dyDescent="0.2">
      <c r="A239" t="s">
        <v>20</v>
      </c>
      <c r="B239">
        <v>247</v>
      </c>
      <c r="D239" t="s">
        <v>14</v>
      </c>
      <c r="E239">
        <v>94</v>
      </c>
    </row>
    <row r="240" spans="1:5" x14ac:dyDescent="0.2">
      <c r="A240" t="s">
        <v>20</v>
      </c>
      <c r="B240">
        <v>246</v>
      </c>
      <c r="D240" t="s">
        <v>14</v>
      </c>
      <c r="E240">
        <v>257</v>
      </c>
    </row>
    <row r="241" spans="1:5" x14ac:dyDescent="0.2">
      <c r="A241" t="s">
        <v>20</v>
      </c>
      <c r="B241">
        <v>246</v>
      </c>
      <c r="D241" t="s">
        <v>14</v>
      </c>
      <c r="E241">
        <v>2928</v>
      </c>
    </row>
    <row r="242" spans="1:5" x14ac:dyDescent="0.2">
      <c r="A242" t="s">
        <v>20</v>
      </c>
      <c r="B242">
        <v>245</v>
      </c>
      <c r="D242" t="s">
        <v>14</v>
      </c>
      <c r="E242">
        <v>4697</v>
      </c>
    </row>
    <row r="243" spans="1:5" x14ac:dyDescent="0.2">
      <c r="A243" t="s">
        <v>20</v>
      </c>
      <c r="B243">
        <v>244</v>
      </c>
      <c r="D243" t="s">
        <v>14</v>
      </c>
      <c r="E243">
        <v>2915</v>
      </c>
    </row>
    <row r="244" spans="1:5" x14ac:dyDescent="0.2">
      <c r="A244" t="s">
        <v>20</v>
      </c>
      <c r="B244">
        <v>244</v>
      </c>
      <c r="D244" t="s">
        <v>14</v>
      </c>
      <c r="E244">
        <v>18</v>
      </c>
    </row>
    <row r="245" spans="1:5" x14ac:dyDescent="0.2">
      <c r="A245" t="s">
        <v>20</v>
      </c>
      <c r="B245">
        <v>241</v>
      </c>
      <c r="D245" t="s">
        <v>14</v>
      </c>
      <c r="E245">
        <v>602</v>
      </c>
    </row>
    <row r="246" spans="1:5" x14ac:dyDescent="0.2">
      <c r="A246" t="s">
        <v>20</v>
      </c>
      <c r="B246">
        <v>239</v>
      </c>
      <c r="D246" t="s">
        <v>14</v>
      </c>
      <c r="E246">
        <v>1</v>
      </c>
    </row>
    <row r="247" spans="1:5" x14ac:dyDescent="0.2">
      <c r="A247" t="s">
        <v>20</v>
      </c>
      <c r="B247">
        <v>238</v>
      </c>
      <c r="D247" t="s">
        <v>14</v>
      </c>
      <c r="E247">
        <v>3868</v>
      </c>
    </row>
    <row r="248" spans="1:5" x14ac:dyDescent="0.2">
      <c r="A248" t="s">
        <v>20</v>
      </c>
      <c r="B248">
        <v>238</v>
      </c>
      <c r="D248" t="s">
        <v>14</v>
      </c>
      <c r="E248">
        <v>504</v>
      </c>
    </row>
    <row r="249" spans="1:5" x14ac:dyDescent="0.2">
      <c r="A249" t="s">
        <v>20</v>
      </c>
      <c r="B249">
        <v>237</v>
      </c>
      <c r="D249" t="s">
        <v>14</v>
      </c>
      <c r="E249">
        <v>14</v>
      </c>
    </row>
    <row r="250" spans="1:5" x14ac:dyDescent="0.2">
      <c r="A250" t="s">
        <v>20</v>
      </c>
      <c r="B250">
        <v>236</v>
      </c>
      <c r="D250" t="s">
        <v>14</v>
      </c>
      <c r="E250">
        <v>750</v>
      </c>
    </row>
    <row r="251" spans="1:5" x14ac:dyDescent="0.2">
      <c r="A251" t="s">
        <v>20</v>
      </c>
      <c r="B251">
        <v>236</v>
      </c>
      <c r="D251" t="s">
        <v>14</v>
      </c>
      <c r="E251">
        <v>77</v>
      </c>
    </row>
    <row r="252" spans="1:5" x14ac:dyDescent="0.2">
      <c r="A252" t="s">
        <v>20</v>
      </c>
      <c r="B252">
        <v>235</v>
      </c>
      <c r="D252" t="s">
        <v>14</v>
      </c>
      <c r="E252">
        <v>752</v>
      </c>
    </row>
    <row r="253" spans="1:5" x14ac:dyDescent="0.2">
      <c r="A253" t="s">
        <v>20</v>
      </c>
      <c r="B253">
        <v>234</v>
      </c>
      <c r="D253" t="s">
        <v>14</v>
      </c>
      <c r="E253">
        <v>131</v>
      </c>
    </row>
    <row r="254" spans="1:5" x14ac:dyDescent="0.2">
      <c r="A254" t="s">
        <v>20</v>
      </c>
      <c r="B254">
        <v>233</v>
      </c>
      <c r="D254" t="s">
        <v>14</v>
      </c>
      <c r="E254">
        <v>87</v>
      </c>
    </row>
    <row r="255" spans="1:5" x14ac:dyDescent="0.2">
      <c r="A255" t="s">
        <v>20</v>
      </c>
      <c r="B255">
        <v>227</v>
      </c>
      <c r="D255" t="s">
        <v>14</v>
      </c>
      <c r="E255">
        <v>1063</v>
      </c>
    </row>
    <row r="256" spans="1:5" x14ac:dyDescent="0.2">
      <c r="A256" t="s">
        <v>20</v>
      </c>
      <c r="B256">
        <v>226</v>
      </c>
      <c r="D256" t="s">
        <v>14</v>
      </c>
      <c r="E256">
        <v>76</v>
      </c>
    </row>
    <row r="257" spans="1:5" x14ac:dyDescent="0.2">
      <c r="A257" t="s">
        <v>20</v>
      </c>
      <c r="B257">
        <v>226</v>
      </c>
      <c r="D257" t="s">
        <v>14</v>
      </c>
      <c r="E257">
        <v>4428</v>
      </c>
    </row>
    <row r="258" spans="1:5" x14ac:dyDescent="0.2">
      <c r="A258" t="s">
        <v>20</v>
      </c>
      <c r="B258">
        <v>225</v>
      </c>
      <c r="D258" t="s">
        <v>14</v>
      </c>
      <c r="E258">
        <v>58</v>
      </c>
    </row>
    <row r="259" spans="1:5" x14ac:dyDescent="0.2">
      <c r="A259" t="s">
        <v>20</v>
      </c>
      <c r="B259">
        <v>223</v>
      </c>
      <c r="D259" t="s">
        <v>14</v>
      </c>
      <c r="E259">
        <v>111</v>
      </c>
    </row>
    <row r="260" spans="1:5" x14ac:dyDescent="0.2">
      <c r="A260" t="s">
        <v>20</v>
      </c>
      <c r="B260">
        <v>222</v>
      </c>
      <c r="D260" t="s">
        <v>14</v>
      </c>
      <c r="E260">
        <v>2955</v>
      </c>
    </row>
    <row r="261" spans="1:5" x14ac:dyDescent="0.2">
      <c r="A261" t="s">
        <v>20</v>
      </c>
      <c r="B261">
        <v>222</v>
      </c>
      <c r="D261" t="s">
        <v>14</v>
      </c>
      <c r="E261">
        <v>1657</v>
      </c>
    </row>
    <row r="262" spans="1:5" x14ac:dyDescent="0.2">
      <c r="A262" t="s">
        <v>20</v>
      </c>
      <c r="B262">
        <v>221</v>
      </c>
      <c r="D262" t="s">
        <v>14</v>
      </c>
      <c r="E262">
        <v>926</v>
      </c>
    </row>
    <row r="263" spans="1:5" x14ac:dyDescent="0.2">
      <c r="A263" t="s">
        <v>20</v>
      </c>
      <c r="B263">
        <v>221</v>
      </c>
      <c r="D263" t="s">
        <v>14</v>
      </c>
      <c r="E263">
        <v>77</v>
      </c>
    </row>
    <row r="264" spans="1:5" x14ac:dyDescent="0.2">
      <c r="A264" t="s">
        <v>20</v>
      </c>
      <c r="B264">
        <v>220</v>
      </c>
      <c r="D264" t="s">
        <v>14</v>
      </c>
      <c r="E264">
        <v>1748</v>
      </c>
    </row>
    <row r="265" spans="1:5" x14ac:dyDescent="0.2">
      <c r="A265" t="s">
        <v>20</v>
      </c>
      <c r="B265">
        <v>220</v>
      </c>
      <c r="D265" t="s">
        <v>14</v>
      </c>
      <c r="E265">
        <v>79</v>
      </c>
    </row>
    <row r="266" spans="1:5" x14ac:dyDescent="0.2">
      <c r="A266" t="s">
        <v>20</v>
      </c>
      <c r="B266">
        <v>219</v>
      </c>
      <c r="D266" t="s">
        <v>14</v>
      </c>
      <c r="E266">
        <v>889</v>
      </c>
    </row>
    <row r="267" spans="1:5" x14ac:dyDescent="0.2">
      <c r="A267" t="s">
        <v>20</v>
      </c>
      <c r="B267">
        <v>218</v>
      </c>
      <c r="D267" t="s">
        <v>14</v>
      </c>
      <c r="E267">
        <v>56</v>
      </c>
    </row>
    <row r="268" spans="1:5" x14ac:dyDescent="0.2">
      <c r="A268" t="s">
        <v>20</v>
      </c>
      <c r="B268">
        <v>218</v>
      </c>
      <c r="D268" t="s">
        <v>14</v>
      </c>
      <c r="E268">
        <v>1</v>
      </c>
    </row>
    <row r="269" spans="1:5" x14ac:dyDescent="0.2">
      <c r="A269" t="s">
        <v>20</v>
      </c>
      <c r="B269">
        <v>217</v>
      </c>
      <c r="D269" t="s">
        <v>14</v>
      </c>
      <c r="E269">
        <v>83</v>
      </c>
    </row>
    <row r="270" spans="1:5" x14ac:dyDescent="0.2">
      <c r="A270" t="s">
        <v>20</v>
      </c>
      <c r="B270">
        <v>216</v>
      </c>
      <c r="D270" t="s">
        <v>14</v>
      </c>
      <c r="E270">
        <v>2025</v>
      </c>
    </row>
    <row r="271" spans="1:5" x14ac:dyDescent="0.2">
      <c r="A271" t="s">
        <v>20</v>
      </c>
      <c r="B271">
        <v>214</v>
      </c>
      <c r="D271" t="s">
        <v>14</v>
      </c>
      <c r="E271">
        <v>14</v>
      </c>
    </row>
    <row r="272" spans="1:5" x14ac:dyDescent="0.2">
      <c r="A272" t="s">
        <v>20</v>
      </c>
      <c r="B272">
        <v>211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210</v>
      </c>
      <c r="D274" t="s">
        <v>14</v>
      </c>
      <c r="E274">
        <v>10</v>
      </c>
    </row>
    <row r="275" spans="1:5" x14ac:dyDescent="0.2">
      <c r="A275" t="s">
        <v>20</v>
      </c>
      <c r="B275">
        <v>209</v>
      </c>
      <c r="D275" t="s">
        <v>14</v>
      </c>
      <c r="E275">
        <v>1121</v>
      </c>
    </row>
    <row r="276" spans="1:5" x14ac:dyDescent="0.2">
      <c r="A276" t="s">
        <v>20</v>
      </c>
      <c r="B276">
        <v>207</v>
      </c>
      <c r="D276" t="s">
        <v>14</v>
      </c>
      <c r="E276">
        <v>15</v>
      </c>
    </row>
    <row r="277" spans="1:5" x14ac:dyDescent="0.2">
      <c r="A277" t="s">
        <v>20</v>
      </c>
      <c r="B277">
        <v>207</v>
      </c>
      <c r="D277" t="s">
        <v>14</v>
      </c>
      <c r="E277">
        <v>191</v>
      </c>
    </row>
    <row r="278" spans="1:5" x14ac:dyDescent="0.2">
      <c r="A278" t="s">
        <v>20</v>
      </c>
      <c r="B278">
        <v>206</v>
      </c>
      <c r="D278" t="s">
        <v>14</v>
      </c>
      <c r="E278">
        <v>16</v>
      </c>
    </row>
    <row r="279" spans="1:5" x14ac:dyDescent="0.2">
      <c r="A279" t="s">
        <v>20</v>
      </c>
      <c r="B279">
        <v>205</v>
      </c>
      <c r="D279" t="s">
        <v>14</v>
      </c>
      <c r="E279">
        <v>17</v>
      </c>
    </row>
    <row r="280" spans="1:5" x14ac:dyDescent="0.2">
      <c r="A280" t="s">
        <v>20</v>
      </c>
      <c r="B280">
        <v>203</v>
      </c>
      <c r="D280" t="s">
        <v>14</v>
      </c>
      <c r="E280">
        <v>34</v>
      </c>
    </row>
    <row r="281" spans="1:5" x14ac:dyDescent="0.2">
      <c r="A281" t="s">
        <v>20</v>
      </c>
      <c r="B281">
        <v>203</v>
      </c>
      <c r="D281" t="s">
        <v>14</v>
      </c>
      <c r="E281">
        <v>1</v>
      </c>
    </row>
    <row r="282" spans="1:5" x14ac:dyDescent="0.2">
      <c r="A282" t="s">
        <v>20</v>
      </c>
      <c r="B282">
        <v>202</v>
      </c>
      <c r="D282" t="s">
        <v>14</v>
      </c>
      <c r="E282">
        <v>1274</v>
      </c>
    </row>
    <row r="283" spans="1:5" x14ac:dyDescent="0.2">
      <c r="A283" t="s">
        <v>20</v>
      </c>
      <c r="B283">
        <v>202</v>
      </c>
      <c r="D283" t="s">
        <v>14</v>
      </c>
      <c r="E283">
        <v>210</v>
      </c>
    </row>
    <row r="284" spans="1:5" x14ac:dyDescent="0.2">
      <c r="A284" t="s">
        <v>20</v>
      </c>
      <c r="B284">
        <v>201</v>
      </c>
      <c r="D284" t="s">
        <v>14</v>
      </c>
      <c r="E284">
        <v>248</v>
      </c>
    </row>
    <row r="285" spans="1:5" x14ac:dyDescent="0.2">
      <c r="A285" t="s">
        <v>20</v>
      </c>
      <c r="B285">
        <v>199</v>
      </c>
      <c r="D285" t="s">
        <v>14</v>
      </c>
      <c r="E285">
        <v>513</v>
      </c>
    </row>
    <row r="286" spans="1:5" x14ac:dyDescent="0.2">
      <c r="A286" t="s">
        <v>20</v>
      </c>
      <c r="B286">
        <v>199</v>
      </c>
      <c r="D286" t="s">
        <v>14</v>
      </c>
      <c r="E286">
        <v>3410</v>
      </c>
    </row>
    <row r="287" spans="1:5" x14ac:dyDescent="0.2">
      <c r="A287" t="s">
        <v>20</v>
      </c>
      <c r="B287">
        <v>199</v>
      </c>
      <c r="D287" t="s">
        <v>14</v>
      </c>
      <c r="E287">
        <v>10</v>
      </c>
    </row>
    <row r="288" spans="1:5" x14ac:dyDescent="0.2">
      <c r="A288" t="s">
        <v>20</v>
      </c>
      <c r="B288">
        <v>198</v>
      </c>
      <c r="D288" t="s">
        <v>14</v>
      </c>
      <c r="E288">
        <v>2201</v>
      </c>
    </row>
    <row r="289" spans="1:5" x14ac:dyDescent="0.2">
      <c r="A289" t="s">
        <v>20</v>
      </c>
      <c r="B289">
        <v>198</v>
      </c>
      <c r="D289" t="s">
        <v>14</v>
      </c>
      <c r="E289">
        <v>676</v>
      </c>
    </row>
    <row r="290" spans="1:5" x14ac:dyDescent="0.2">
      <c r="A290" t="s">
        <v>20</v>
      </c>
      <c r="B290">
        <v>198</v>
      </c>
      <c r="D290" t="s">
        <v>14</v>
      </c>
      <c r="E290">
        <v>831</v>
      </c>
    </row>
    <row r="291" spans="1:5" x14ac:dyDescent="0.2">
      <c r="A291" t="s">
        <v>20</v>
      </c>
      <c r="B291">
        <v>196</v>
      </c>
      <c r="D291" t="s">
        <v>14</v>
      </c>
      <c r="E291">
        <v>859</v>
      </c>
    </row>
    <row r="292" spans="1:5" x14ac:dyDescent="0.2">
      <c r="A292" t="s">
        <v>20</v>
      </c>
      <c r="B292">
        <v>195</v>
      </c>
      <c r="D292" t="s">
        <v>14</v>
      </c>
      <c r="E292">
        <v>45</v>
      </c>
    </row>
    <row r="293" spans="1:5" x14ac:dyDescent="0.2">
      <c r="A293" t="s">
        <v>20</v>
      </c>
      <c r="B293">
        <v>195</v>
      </c>
      <c r="D293" t="s">
        <v>14</v>
      </c>
      <c r="E293">
        <v>6</v>
      </c>
    </row>
    <row r="294" spans="1:5" x14ac:dyDescent="0.2">
      <c r="A294" t="s">
        <v>20</v>
      </c>
      <c r="B294">
        <v>194</v>
      </c>
      <c r="D294" t="s">
        <v>14</v>
      </c>
      <c r="E294">
        <v>7</v>
      </c>
    </row>
    <row r="295" spans="1:5" x14ac:dyDescent="0.2">
      <c r="A295" t="s">
        <v>20</v>
      </c>
      <c r="B295">
        <v>194</v>
      </c>
      <c r="D295" t="s">
        <v>14</v>
      </c>
      <c r="E295">
        <v>31</v>
      </c>
    </row>
    <row r="296" spans="1:5" x14ac:dyDescent="0.2">
      <c r="A296" t="s">
        <v>20</v>
      </c>
      <c r="B296">
        <v>194</v>
      </c>
      <c r="D296" t="s">
        <v>14</v>
      </c>
      <c r="E296">
        <v>78</v>
      </c>
    </row>
    <row r="297" spans="1:5" x14ac:dyDescent="0.2">
      <c r="A297" t="s">
        <v>20</v>
      </c>
      <c r="B297">
        <v>194</v>
      </c>
      <c r="D297" t="s">
        <v>14</v>
      </c>
      <c r="E297">
        <v>1225</v>
      </c>
    </row>
    <row r="298" spans="1:5" x14ac:dyDescent="0.2">
      <c r="A298" t="s">
        <v>20</v>
      </c>
      <c r="B298">
        <v>193</v>
      </c>
      <c r="D298" t="s">
        <v>14</v>
      </c>
      <c r="E298">
        <v>1</v>
      </c>
    </row>
    <row r="299" spans="1:5" x14ac:dyDescent="0.2">
      <c r="A299" t="s">
        <v>20</v>
      </c>
      <c r="B299">
        <v>192</v>
      </c>
      <c r="D299" t="s">
        <v>14</v>
      </c>
      <c r="E299">
        <v>67</v>
      </c>
    </row>
    <row r="300" spans="1:5" x14ac:dyDescent="0.2">
      <c r="A300" t="s">
        <v>20</v>
      </c>
      <c r="B300">
        <v>192</v>
      </c>
      <c r="D300" t="s">
        <v>14</v>
      </c>
      <c r="E300">
        <v>19</v>
      </c>
    </row>
    <row r="301" spans="1:5" x14ac:dyDescent="0.2">
      <c r="A301" t="s">
        <v>20</v>
      </c>
      <c r="B301">
        <v>191</v>
      </c>
      <c r="D301" t="s">
        <v>14</v>
      </c>
      <c r="E301">
        <v>2108</v>
      </c>
    </row>
    <row r="302" spans="1:5" x14ac:dyDescent="0.2">
      <c r="A302" t="s">
        <v>20</v>
      </c>
      <c r="B302">
        <v>191</v>
      </c>
      <c r="D302" t="s">
        <v>14</v>
      </c>
      <c r="E302">
        <v>679</v>
      </c>
    </row>
    <row r="303" spans="1:5" x14ac:dyDescent="0.2">
      <c r="A303" t="s">
        <v>20</v>
      </c>
      <c r="B303">
        <v>191</v>
      </c>
      <c r="D303" t="s">
        <v>14</v>
      </c>
      <c r="E303">
        <v>36</v>
      </c>
    </row>
    <row r="304" spans="1:5" x14ac:dyDescent="0.2">
      <c r="A304" t="s">
        <v>20</v>
      </c>
      <c r="B304">
        <v>190</v>
      </c>
      <c r="D304" t="s">
        <v>14</v>
      </c>
      <c r="E304">
        <v>47</v>
      </c>
    </row>
    <row r="305" spans="1:5" x14ac:dyDescent="0.2">
      <c r="A305" t="s">
        <v>20</v>
      </c>
      <c r="B305">
        <v>190</v>
      </c>
      <c r="D305" t="s">
        <v>14</v>
      </c>
      <c r="E305">
        <v>70</v>
      </c>
    </row>
    <row r="306" spans="1:5" x14ac:dyDescent="0.2">
      <c r="A306" t="s">
        <v>20</v>
      </c>
      <c r="B306">
        <v>189</v>
      </c>
      <c r="D306" t="s">
        <v>14</v>
      </c>
      <c r="E306">
        <v>154</v>
      </c>
    </row>
    <row r="307" spans="1:5" x14ac:dyDescent="0.2">
      <c r="A307" t="s">
        <v>20</v>
      </c>
      <c r="B307">
        <v>189</v>
      </c>
      <c r="D307" t="s">
        <v>14</v>
      </c>
      <c r="E307">
        <v>22</v>
      </c>
    </row>
    <row r="308" spans="1:5" x14ac:dyDescent="0.2">
      <c r="A308" t="s">
        <v>20</v>
      </c>
      <c r="B308">
        <v>187</v>
      </c>
      <c r="D308" t="s">
        <v>14</v>
      </c>
      <c r="E308">
        <v>1758</v>
      </c>
    </row>
    <row r="309" spans="1:5" x14ac:dyDescent="0.2">
      <c r="A309" t="s">
        <v>20</v>
      </c>
      <c r="B309">
        <v>186</v>
      </c>
      <c r="D309" t="s">
        <v>14</v>
      </c>
      <c r="E309">
        <v>94</v>
      </c>
    </row>
    <row r="310" spans="1:5" x14ac:dyDescent="0.2">
      <c r="A310" t="s">
        <v>20</v>
      </c>
      <c r="B310">
        <v>186</v>
      </c>
      <c r="D310" t="s">
        <v>14</v>
      </c>
      <c r="E310">
        <v>33</v>
      </c>
    </row>
    <row r="311" spans="1:5" x14ac:dyDescent="0.2">
      <c r="A311" t="s">
        <v>20</v>
      </c>
      <c r="B311">
        <v>186</v>
      </c>
      <c r="D311" t="s">
        <v>14</v>
      </c>
      <c r="E311">
        <v>1</v>
      </c>
    </row>
    <row r="312" spans="1:5" x14ac:dyDescent="0.2">
      <c r="A312" t="s">
        <v>20</v>
      </c>
      <c r="B312">
        <v>186</v>
      </c>
      <c r="D312" t="s">
        <v>14</v>
      </c>
      <c r="E312">
        <v>31</v>
      </c>
    </row>
    <row r="313" spans="1:5" x14ac:dyDescent="0.2">
      <c r="A313" t="s">
        <v>20</v>
      </c>
      <c r="B313">
        <v>186</v>
      </c>
      <c r="D313" t="s">
        <v>14</v>
      </c>
      <c r="E313">
        <v>35</v>
      </c>
    </row>
    <row r="314" spans="1:5" x14ac:dyDescent="0.2">
      <c r="A314" t="s">
        <v>20</v>
      </c>
      <c r="B314">
        <v>185</v>
      </c>
      <c r="D314" t="s">
        <v>14</v>
      </c>
      <c r="E314">
        <v>63</v>
      </c>
    </row>
    <row r="315" spans="1:5" x14ac:dyDescent="0.2">
      <c r="A315" t="s">
        <v>20</v>
      </c>
      <c r="B315">
        <v>184</v>
      </c>
      <c r="D315" t="s">
        <v>14</v>
      </c>
      <c r="E315">
        <v>526</v>
      </c>
    </row>
    <row r="316" spans="1:5" x14ac:dyDescent="0.2">
      <c r="A316" t="s">
        <v>20</v>
      </c>
      <c r="B316">
        <v>183</v>
      </c>
      <c r="D316" t="s">
        <v>14</v>
      </c>
      <c r="E316">
        <v>121</v>
      </c>
    </row>
    <row r="317" spans="1:5" x14ac:dyDescent="0.2">
      <c r="A317" t="s">
        <v>20</v>
      </c>
      <c r="B317">
        <v>183</v>
      </c>
      <c r="D317" t="s">
        <v>14</v>
      </c>
      <c r="E317">
        <v>67</v>
      </c>
    </row>
    <row r="318" spans="1:5" x14ac:dyDescent="0.2">
      <c r="A318" t="s">
        <v>20</v>
      </c>
      <c r="B318">
        <v>182</v>
      </c>
      <c r="D318" t="s">
        <v>14</v>
      </c>
      <c r="E318">
        <v>57</v>
      </c>
    </row>
    <row r="319" spans="1:5" x14ac:dyDescent="0.2">
      <c r="A319" t="s">
        <v>20</v>
      </c>
      <c r="B319">
        <v>181</v>
      </c>
      <c r="D319" t="s">
        <v>14</v>
      </c>
      <c r="E319">
        <v>1229</v>
      </c>
    </row>
    <row r="320" spans="1:5" x14ac:dyDescent="0.2">
      <c r="A320" t="s">
        <v>20</v>
      </c>
      <c r="B320">
        <v>181</v>
      </c>
      <c r="D320" t="s">
        <v>14</v>
      </c>
      <c r="E320">
        <v>12</v>
      </c>
    </row>
    <row r="321" spans="1:5" x14ac:dyDescent="0.2">
      <c r="A321" t="s">
        <v>20</v>
      </c>
      <c r="B321">
        <v>180</v>
      </c>
      <c r="D321" t="s">
        <v>14</v>
      </c>
      <c r="E321">
        <v>452</v>
      </c>
    </row>
    <row r="322" spans="1:5" x14ac:dyDescent="0.2">
      <c r="A322" t="s">
        <v>20</v>
      </c>
      <c r="B322">
        <v>180</v>
      </c>
      <c r="D322" t="s">
        <v>14</v>
      </c>
      <c r="E322">
        <v>1886</v>
      </c>
    </row>
    <row r="323" spans="1:5" x14ac:dyDescent="0.2">
      <c r="A323" t="s">
        <v>20</v>
      </c>
      <c r="B323">
        <v>180</v>
      </c>
      <c r="D323" t="s">
        <v>14</v>
      </c>
      <c r="E323">
        <v>1825</v>
      </c>
    </row>
    <row r="324" spans="1:5" x14ac:dyDescent="0.2">
      <c r="A324" t="s">
        <v>20</v>
      </c>
      <c r="B324">
        <v>180</v>
      </c>
      <c r="D324" t="s">
        <v>14</v>
      </c>
      <c r="E324">
        <v>31</v>
      </c>
    </row>
    <row r="325" spans="1:5" x14ac:dyDescent="0.2">
      <c r="A325" t="s">
        <v>20</v>
      </c>
      <c r="B325">
        <v>179</v>
      </c>
      <c r="D325" t="s">
        <v>14</v>
      </c>
      <c r="E325">
        <v>107</v>
      </c>
    </row>
    <row r="326" spans="1:5" x14ac:dyDescent="0.2">
      <c r="A326" t="s">
        <v>20</v>
      </c>
      <c r="B326">
        <v>176</v>
      </c>
      <c r="D326" t="s">
        <v>14</v>
      </c>
      <c r="E326">
        <v>27</v>
      </c>
    </row>
    <row r="327" spans="1:5" x14ac:dyDescent="0.2">
      <c r="A327" t="s">
        <v>20</v>
      </c>
      <c r="B327">
        <v>175</v>
      </c>
      <c r="D327" t="s">
        <v>14</v>
      </c>
      <c r="E327">
        <v>1221</v>
      </c>
    </row>
    <row r="328" spans="1:5" x14ac:dyDescent="0.2">
      <c r="A328" t="s">
        <v>20</v>
      </c>
      <c r="B328">
        <v>174</v>
      </c>
      <c r="D328" t="s">
        <v>14</v>
      </c>
      <c r="E328">
        <v>1</v>
      </c>
    </row>
    <row r="329" spans="1:5" x14ac:dyDescent="0.2">
      <c r="A329" t="s">
        <v>20</v>
      </c>
      <c r="B329">
        <v>174</v>
      </c>
      <c r="D329" t="s">
        <v>14</v>
      </c>
      <c r="E329">
        <v>16</v>
      </c>
    </row>
    <row r="330" spans="1:5" x14ac:dyDescent="0.2">
      <c r="A330" t="s">
        <v>20</v>
      </c>
      <c r="B330">
        <v>173</v>
      </c>
      <c r="D330" t="s">
        <v>14</v>
      </c>
      <c r="E330">
        <v>41</v>
      </c>
    </row>
    <row r="331" spans="1:5" x14ac:dyDescent="0.2">
      <c r="A331" t="s">
        <v>20</v>
      </c>
      <c r="B331">
        <v>172</v>
      </c>
      <c r="D331" t="s">
        <v>14</v>
      </c>
      <c r="E331">
        <v>523</v>
      </c>
    </row>
    <row r="332" spans="1:5" x14ac:dyDescent="0.2">
      <c r="A332" t="s">
        <v>20</v>
      </c>
      <c r="B332">
        <v>170</v>
      </c>
      <c r="D332" t="s">
        <v>14</v>
      </c>
      <c r="E332">
        <v>141</v>
      </c>
    </row>
    <row r="333" spans="1:5" x14ac:dyDescent="0.2">
      <c r="A333" t="s">
        <v>20</v>
      </c>
      <c r="B333">
        <v>170</v>
      </c>
      <c r="D333" t="s">
        <v>14</v>
      </c>
      <c r="E333">
        <v>52</v>
      </c>
    </row>
    <row r="334" spans="1:5" x14ac:dyDescent="0.2">
      <c r="A334" t="s">
        <v>20</v>
      </c>
      <c r="B334">
        <v>170</v>
      </c>
      <c r="D334" t="s">
        <v>14</v>
      </c>
      <c r="E334">
        <v>225</v>
      </c>
    </row>
    <row r="335" spans="1:5" x14ac:dyDescent="0.2">
      <c r="A335" t="s">
        <v>20</v>
      </c>
      <c r="B335">
        <v>169</v>
      </c>
      <c r="D335" t="s">
        <v>14</v>
      </c>
      <c r="E335">
        <v>38</v>
      </c>
    </row>
    <row r="336" spans="1:5" x14ac:dyDescent="0.2">
      <c r="A336" t="s">
        <v>20</v>
      </c>
      <c r="B336">
        <v>168</v>
      </c>
      <c r="D336" t="s">
        <v>14</v>
      </c>
      <c r="E336">
        <v>15</v>
      </c>
    </row>
    <row r="337" spans="1:5" x14ac:dyDescent="0.2">
      <c r="A337" t="s">
        <v>20</v>
      </c>
      <c r="B337">
        <v>168</v>
      </c>
      <c r="D337" t="s">
        <v>14</v>
      </c>
      <c r="E337">
        <v>37</v>
      </c>
    </row>
    <row r="338" spans="1:5" x14ac:dyDescent="0.2">
      <c r="A338" t="s">
        <v>20</v>
      </c>
      <c r="B338">
        <v>166</v>
      </c>
      <c r="D338" t="s">
        <v>14</v>
      </c>
      <c r="E338">
        <v>112</v>
      </c>
    </row>
    <row r="339" spans="1:5" x14ac:dyDescent="0.2">
      <c r="A339" t="s">
        <v>20</v>
      </c>
      <c r="B339">
        <v>165</v>
      </c>
      <c r="D339" t="s">
        <v>14</v>
      </c>
      <c r="E339">
        <v>21</v>
      </c>
    </row>
    <row r="340" spans="1:5" x14ac:dyDescent="0.2">
      <c r="A340" t="s">
        <v>20</v>
      </c>
      <c r="B340">
        <v>165</v>
      </c>
      <c r="D340" t="s">
        <v>14</v>
      </c>
      <c r="E340">
        <v>67</v>
      </c>
    </row>
    <row r="341" spans="1:5" x14ac:dyDescent="0.2">
      <c r="A341" t="s">
        <v>20</v>
      </c>
      <c r="B341">
        <v>165</v>
      </c>
      <c r="D341" t="s">
        <v>14</v>
      </c>
      <c r="E341">
        <v>78</v>
      </c>
    </row>
    <row r="342" spans="1:5" x14ac:dyDescent="0.2">
      <c r="A342" t="s">
        <v>20</v>
      </c>
      <c r="B342">
        <v>165</v>
      </c>
      <c r="D342" t="s">
        <v>14</v>
      </c>
      <c r="E342">
        <v>67</v>
      </c>
    </row>
    <row r="343" spans="1:5" x14ac:dyDescent="0.2">
      <c r="A343" t="s">
        <v>20</v>
      </c>
      <c r="B343">
        <v>164</v>
      </c>
      <c r="D343" t="s">
        <v>14</v>
      </c>
      <c r="E343">
        <v>263</v>
      </c>
    </row>
    <row r="344" spans="1:5" x14ac:dyDescent="0.2">
      <c r="A344" t="s">
        <v>20</v>
      </c>
      <c r="B344">
        <v>164</v>
      </c>
      <c r="D344" t="s">
        <v>14</v>
      </c>
      <c r="E344">
        <v>1691</v>
      </c>
    </row>
    <row r="345" spans="1:5" x14ac:dyDescent="0.2">
      <c r="A345" t="s">
        <v>20</v>
      </c>
      <c r="B345">
        <v>164</v>
      </c>
      <c r="D345" t="s">
        <v>14</v>
      </c>
      <c r="E345">
        <v>181</v>
      </c>
    </row>
    <row r="346" spans="1:5" x14ac:dyDescent="0.2">
      <c r="A346" t="s">
        <v>20</v>
      </c>
      <c r="B346">
        <v>164</v>
      </c>
      <c r="D346" t="s">
        <v>14</v>
      </c>
      <c r="E346">
        <v>13</v>
      </c>
    </row>
    <row r="347" spans="1:5" x14ac:dyDescent="0.2">
      <c r="A347" t="s">
        <v>20</v>
      </c>
      <c r="B347">
        <v>164</v>
      </c>
      <c r="D347" t="s">
        <v>14</v>
      </c>
      <c r="E347">
        <v>1</v>
      </c>
    </row>
    <row r="348" spans="1:5" x14ac:dyDescent="0.2">
      <c r="A348" t="s">
        <v>20</v>
      </c>
      <c r="B348">
        <v>163</v>
      </c>
      <c r="D348" t="s">
        <v>14</v>
      </c>
      <c r="E348">
        <v>21</v>
      </c>
    </row>
    <row r="349" spans="1:5" x14ac:dyDescent="0.2">
      <c r="A349" t="s">
        <v>20</v>
      </c>
      <c r="B349">
        <v>163</v>
      </c>
      <c r="D349" t="s">
        <v>14</v>
      </c>
      <c r="E349">
        <v>830</v>
      </c>
    </row>
    <row r="350" spans="1:5" x14ac:dyDescent="0.2">
      <c r="A350" t="s">
        <v>20</v>
      </c>
      <c r="B350">
        <v>161</v>
      </c>
      <c r="D350" t="s">
        <v>14</v>
      </c>
      <c r="E350">
        <v>130</v>
      </c>
    </row>
    <row r="351" spans="1:5" x14ac:dyDescent="0.2">
      <c r="A351" t="s">
        <v>20</v>
      </c>
      <c r="B351">
        <v>160</v>
      </c>
      <c r="D351" t="s">
        <v>14</v>
      </c>
      <c r="E351">
        <v>55</v>
      </c>
    </row>
    <row r="352" spans="1:5" x14ac:dyDescent="0.2">
      <c r="A352" t="s">
        <v>20</v>
      </c>
      <c r="B352">
        <v>160</v>
      </c>
      <c r="D352" t="s">
        <v>14</v>
      </c>
      <c r="E352">
        <v>114</v>
      </c>
    </row>
    <row r="353" spans="1:5" x14ac:dyDescent="0.2">
      <c r="A353" t="s">
        <v>20</v>
      </c>
      <c r="B353">
        <v>159</v>
      </c>
      <c r="D353" t="s">
        <v>14</v>
      </c>
      <c r="E353">
        <v>594</v>
      </c>
    </row>
    <row r="354" spans="1:5" x14ac:dyDescent="0.2">
      <c r="A354" t="s">
        <v>20</v>
      </c>
      <c r="B354">
        <v>159</v>
      </c>
      <c r="D354" t="s">
        <v>14</v>
      </c>
      <c r="E354">
        <v>24</v>
      </c>
    </row>
    <row r="355" spans="1:5" x14ac:dyDescent="0.2">
      <c r="A355" t="s">
        <v>20</v>
      </c>
      <c r="B355">
        <v>159</v>
      </c>
      <c r="D355" t="s">
        <v>14</v>
      </c>
      <c r="E355">
        <v>252</v>
      </c>
    </row>
    <row r="356" spans="1:5" x14ac:dyDescent="0.2">
      <c r="A356" t="s">
        <v>20</v>
      </c>
      <c r="B356">
        <v>158</v>
      </c>
      <c r="D356" t="s">
        <v>14</v>
      </c>
      <c r="E356">
        <v>67</v>
      </c>
    </row>
    <row r="357" spans="1:5" x14ac:dyDescent="0.2">
      <c r="A357" t="s">
        <v>20</v>
      </c>
      <c r="B357">
        <v>158</v>
      </c>
      <c r="D357" t="s">
        <v>14</v>
      </c>
      <c r="E357">
        <v>742</v>
      </c>
    </row>
    <row r="358" spans="1:5" x14ac:dyDescent="0.2">
      <c r="A358" t="s">
        <v>20</v>
      </c>
      <c r="B358">
        <v>157</v>
      </c>
      <c r="D358" t="s">
        <v>14</v>
      </c>
      <c r="E358">
        <v>75</v>
      </c>
    </row>
    <row r="359" spans="1:5" x14ac:dyDescent="0.2">
      <c r="A359" t="s">
        <v>20</v>
      </c>
      <c r="B359">
        <v>157</v>
      </c>
      <c r="D359" t="s">
        <v>14</v>
      </c>
      <c r="E359">
        <v>4405</v>
      </c>
    </row>
    <row r="360" spans="1:5" x14ac:dyDescent="0.2">
      <c r="A360" t="s">
        <v>20</v>
      </c>
      <c r="B360">
        <v>157</v>
      </c>
      <c r="D360" t="s">
        <v>14</v>
      </c>
      <c r="E360">
        <v>92</v>
      </c>
    </row>
    <row r="361" spans="1:5" x14ac:dyDescent="0.2">
      <c r="A361" t="s">
        <v>20</v>
      </c>
      <c r="B361">
        <v>157</v>
      </c>
      <c r="D361" t="s">
        <v>14</v>
      </c>
      <c r="E361">
        <v>64</v>
      </c>
    </row>
    <row r="362" spans="1:5" x14ac:dyDescent="0.2">
      <c r="A362" t="s">
        <v>20</v>
      </c>
      <c r="B362">
        <v>157</v>
      </c>
      <c r="D362" t="s">
        <v>14</v>
      </c>
      <c r="E362">
        <v>64</v>
      </c>
    </row>
    <row r="363" spans="1:5" x14ac:dyDescent="0.2">
      <c r="A363" t="s">
        <v>20</v>
      </c>
      <c r="B363">
        <v>156</v>
      </c>
      <c r="D363" t="s">
        <v>14</v>
      </c>
      <c r="E363">
        <v>842</v>
      </c>
    </row>
    <row r="364" spans="1:5" x14ac:dyDescent="0.2">
      <c r="A364" t="s">
        <v>20</v>
      </c>
      <c r="B364">
        <v>156</v>
      </c>
      <c r="D364" t="s">
        <v>14</v>
      </c>
      <c r="E364">
        <v>112</v>
      </c>
    </row>
    <row r="365" spans="1:5" x14ac:dyDescent="0.2">
      <c r="A365" t="s">
        <v>20</v>
      </c>
      <c r="B365">
        <v>155</v>
      </c>
      <c r="D365" t="s">
        <v>14</v>
      </c>
      <c r="E365">
        <v>374</v>
      </c>
    </row>
    <row r="366" spans="1:5" x14ac:dyDescent="0.2">
      <c r="A366" t="s">
        <v>20</v>
      </c>
      <c r="B366">
        <v>155</v>
      </c>
    </row>
    <row r="367" spans="1:5" x14ac:dyDescent="0.2">
      <c r="A367" t="s">
        <v>20</v>
      </c>
      <c r="B367">
        <v>155</v>
      </c>
    </row>
    <row r="368" spans="1:5" x14ac:dyDescent="0.2">
      <c r="A368" t="s">
        <v>20</v>
      </c>
      <c r="B368">
        <v>155</v>
      </c>
    </row>
    <row r="369" spans="1:2" x14ac:dyDescent="0.2">
      <c r="A369" t="s">
        <v>20</v>
      </c>
      <c r="B369">
        <v>154</v>
      </c>
    </row>
    <row r="370" spans="1:2" x14ac:dyDescent="0.2">
      <c r="A370" t="s">
        <v>20</v>
      </c>
      <c r="B370">
        <v>154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154</v>
      </c>
    </row>
    <row r="373" spans="1:2" x14ac:dyDescent="0.2">
      <c r="A373" t="s">
        <v>20</v>
      </c>
      <c r="B373">
        <v>150</v>
      </c>
    </row>
    <row r="374" spans="1:2" x14ac:dyDescent="0.2">
      <c r="A374" t="s">
        <v>20</v>
      </c>
      <c r="B374">
        <v>150</v>
      </c>
    </row>
    <row r="375" spans="1:2" x14ac:dyDescent="0.2">
      <c r="A375" t="s">
        <v>20</v>
      </c>
      <c r="B375">
        <v>149</v>
      </c>
    </row>
    <row r="376" spans="1:2" x14ac:dyDescent="0.2">
      <c r="A376" t="s">
        <v>20</v>
      </c>
      <c r="B376">
        <v>149</v>
      </c>
    </row>
    <row r="377" spans="1:2" x14ac:dyDescent="0.2">
      <c r="A377" t="s">
        <v>20</v>
      </c>
      <c r="B377">
        <v>148</v>
      </c>
    </row>
    <row r="378" spans="1:2" x14ac:dyDescent="0.2">
      <c r="A378" t="s">
        <v>20</v>
      </c>
      <c r="B378">
        <v>148</v>
      </c>
    </row>
    <row r="379" spans="1:2" x14ac:dyDescent="0.2">
      <c r="A379" t="s">
        <v>20</v>
      </c>
      <c r="B379">
        <v>147</v>
      </c>
    </row>
    <row r="380" spans="1:2" x14ac:dyDescent="0.2">
      <c r="A380" t="s">
        <v>20</v>
      </c>
      <c r="B380">
        <v>147</v>
      </c>
    </row>
    <row r="381" spans="1:2" x14ac:dyDescent="0.2">
      <c r="A381" t="s">
        <v>20</v>
      </c>
      <c r="B381">
        <v>147</v>
      </c>
    </row>
    <row r="382" spans="1:2" x14ac:dyDescent="0.2">
      <c r="A382" t="s">
        <v>20</v>
      </c>
      <c r="B382">
        <v>146</v>
      </c>
    </row>
    <row r="383" spans="1:2" x14ac:dyDescent="0.2">
      <c r="A383" t="s">
        <v>20</v>
      </c>
      <c r="B383">
        <v>144</v>
      </c>
    </row>
    <row r="384" spans="1:2" x14ac:dyDescent="0.2">
      <c r="A384" t="s">
        <v>20</v>
      </c>
      <c r="B384">
        <v>144</v>
      </c>
    </row>
    <row r="385" spans="1:2" x14ac:dyDescent="0.2">
      <c r="A385" t="s">
        <v>20</v>
      </c>
      <c r="B385">
        <v>144</v>
      </c>
    </row>
    <row r="386" spans="1:2" x14ac:dyDescent="0.2">
      <c r="A386" t="s">
        <v>20</v>
      </c>
      <c r="B386">
        <v>144</v>
      </c>
    </row>
    <row r="387" spans="1:2" x14ac:dyDescent="0.2">
      <c r="A387" t="s">
        <v>20</v>
      </c>
      <c r="B387">
        <v>143</v>
      </c>
    </row>
    <row r="388" spans="1:2" x14ac:dyDescent="0.2">
      <c r="A388" t="s">
        <v>20</v>
      </c>
      <c r="B388">
        <v>142</v>
      </c>
    </row>
    <row r="389" spans="1:2" x14ac:dyDescent="0.2">
      <c r="A389" t="s">
        <v>20</v>
      </c>
      <c r="B389">
        <v>142</v>
      </c>
    </row>
    <row r="390" spans="1:2" x14ac:dyDescent="0.2">
      <c r="A390" t="s">
        <v>20</v>
      </c>
      <c r="B390">
        <v>142</v>
      </c>
    </row>
    <row r="391" spans="1:2" x14ac:dyDescent="0.2">
      <c r="A391" t="s">
        <v>20</v>
      </c>
      <c r="B391">
        <v>142</v>
      </c>
    </row>
    <row r="392" spans="1:2" x14ac:dyDescent="0.2">
      <c r="A392" t="s">
        <v>20</v>
      </c>
      <c r="B392">
        <v>140</v>
      </c>
    </row>
    <row r="393" spans="1:2" x14ac:dyDescent="0.2">
      <c r="A393" t="s">
        <v>20</v>
      </c>
      <c r="B393">
        <v>140</v>
      </c>
    </row>
    <row r="394" spans="1:2" x14ac:dyDescent="0.2">
      <c r="A394" t="s">
        <v>20</v>
      </c>
      <c r="B394">
        <v>140</v>
      </c>
    </row>
    <row r="395" spans="1:2" x14ac:dyDescent="0.2">
      <c r="A395" t="s">
        <v>20</v>
      </c>
      <c r="B395">
        <v>139</v>
      </c>
    </row>
    <row r="396" spans="1:2" x14ac:dyDescent="0.2">
      <c r="A396" t="s">
        <v>20</v>
      </c>
      <c r="B396">
        <v>139</v>
      </c>
    </row>
    <row r="397" spans="1:2" x14ac:dyDescent="0.2">
      <c r="A397" t="s">
        <v>20</v>
      </c>
      <c r="B397">
        <v>138</v>
      </c>
    </row>
    <row r="398" spans="1:2" x14ac:dyDescent="0.2">
      <c r="A398" t="s">
        <v>20</v>
      </c>
      <c r="B398">
        <v>138</v>
      </c>
    </row>
    <row r="399" spans="1:2" x14ac:dyDescent="0.2">
      <c r="A399" t="s">
        <v>20</v>
      </c>
      <c r="B399">
        <v>138</v>
      </c>
    </row>
    <row r="400" spans="1:2" x14ac:dyDescent="0.2">
      <c r="A400" t="s">
        <v>20</v>
      </c>
      <c r="B400">
        <v>137</v>
      </c>
    </row>
    <row r="401" spans="1:2" x14ac:dyDescent="0.2">
      <c r="A401" t="s">
        <v>20</v>
      </c>
      <c r="B401">
        <v>137</v>
      </c>
    </row>
    <row r="402" spans="1:2" x14ac:dyDescent="0.2">
      <c r="A402" t="s">
        <v>20</v>
      </c>
      <c r="B402">
        <v>136</v>
      </c>
    </row>
    <row r="403" spans="1:2" x14ac:dyDescent="0.2">
      <c r="A403" t="s">
        <v>20</v>
      </c>
      <c r="B403">
        <v>135</v>
      </c>
    </row>
    <row r="404" spans="1:2" x14ac:dyDescent="0.2">
      <c r="A404" t="s">
        <v>20</v>
      </c>
      <c r="B404">
        <v>135</v>
      </c>
    </row>
    <row r="405" spans="1:2" x14ac:dyDescent="0.2">
      <c r="A405" t="s">
        <v>20</v>
      </c>
      <c r="B405">
        <v>135</v>
      </c>
    </row>
    <row r="406" spans="1:2" x14ac:dyDescent="0.2">
      <c r="A406" t="s">
        <v>20</v>
      </c>
      <c r="B406">
        <v>134</v>
      </c>
    </row>
    <row r="407" spans="1:2" x14ac:dyDescent="0.2">
      <c r="A407" t="s">
        <v>20</v>
      </c>
      <c r="B407">
        <v>134</v>
      </c>
    </row>
    <row r="408" spans="1:2" x14ac:dyDescent="0.2">
      <c r="A408" t="s">
        <v>20</v>
      </c>
      <c r="B408">
        <v>134</v>
      </c>
    </row>
    <row r="409" spans="1:2" x14ac:dyDescent="0.2">
      <c r="A409" t="s">
        <v>20</v>
      </c>
      <c r="B409">
        <v>133</v>
      </c>
    </row>
    <row r="410" spans="1:2" x14ac:dyDescent="0.2">
      <c r="A410" t="s">
        <v>20</v>
      </c>
      <c r="B410">
        <v>133</v>
      </c>
    </row>
    <row r="411" spans="1:2" x14ac:dyDescent="0.2">
      <c r="A411" t="s">
        <v>20</v>
      </c>
      <c r="B411">
        <v>133</v>
      </c>
    </row>
    <row r="412" spans="1:2" x14ac:dyDescent="0.2">
      <c r="A412" t="s">
        <v>20</v>
      </c>
      <c r="B412">
        <v>132</v>
      </c>
    </row>
    <row r="413" spans="1:2" x14ac:dyDescent="0.2">
      <c r="A413" t="s">
        <v>20</v>
      </c>
      <c r="B413">
        <v>132</v>
      </c>
    </row>
    <row r="414" spans="1:2" x14ac:dyDescent="0.2">
      <c r="A414" t="s">
        <v>20</v>
      </c>
      <c r="B414">
        <v>132</v>
      </c>
    </row>
    <row r="415" spans="1:2" x14ac:dyDescent="0.2">
      <c r="A415" t="s">
        <v>20</v>
      </c>
      <c r="B415">
        <v>131</v>
      </c>
    </row>
    <row r="416" spans="1:2" x14ac:dyDescent="0.2">
      <c r="A416" t="s">
        <v>20</v>
      </c>
      <c r="B416">
        <v>131</v>
      </c>
    </row>
    <row r="417" spans="1:2" x14ac:dyDescent="0.2">
      <c r="A417" t="s">
        <v>20</v>
      </c>
      <c r="B417">
        <v>131</v>
      </c>
    </row>
    <row r="418" spans="1:2" x14ac:dyDescent="0.2">
      <c r="A418" t="s">
        <v>20</v>
      </c>
      <c r="B418">
        <v>131</v>
      </c>
    </row>
    <row r="419" spans="1:2" x14ac:dyDescent="0.2">
      <c r="A419" t="s">
        <v>20</v>
      </c>
      <c r="B419">
        <v>131</v>
      </c>
    </row>
    <row r="420" spans="1:2" x14ac:dyDescent="0.2">
      <c r="A420" t="s">
        <v>20</v>
      </c>
      <c r="B420">
        <v>130</v>
      </c>
    </row>
    <row r="421" spans="1:2" x14ac:dyDescent="0.2">
      <c r="A421" t="s">
        <v>20</v>
      </c>
      <c r="B421">
        <v>130</v>
      </c>
    </row>
    <row r="422" spans="1:2" x14ac:dyDescent="0.2">
      <c r="A422" t="s">
        <v>20</v>
      </c>
      <c r="B422">
        <v>129</v>
      </c>
    </row>
    <row r="423" spans="1:2" x14ac:dyDescent="0.2">
      <c r="A423" t="s">
        <v>20</v>
      </c>
      <c r="B423">
        <v>129</v>
      </c>
    </row>
    <row r="424" spans="1:2" x14ac:dyDescent="0.2">
      <c r="A424" t="s">
        <v>20</v>
      </c>
      <c r="B424">
        <v>128</v>
      </c>
    </row>
    <row r="425" spans="1:2" x14ac:dyDescent="0.2">
      <c r="A425" t="s">
        <v>20</v>
      </c>
      <c r="B425">
        <v>128</v>
      </c>
    </row>
    <row r="426" spans="1:2" x14ac:dyDescent="0.2">
      <c r="A426" t="s">
        <v>20</v>
      </c>
      <c r="B426">
        <v>127</v>
      </c>
    </row>
    <row r="427" spans="1:2" x14ac:dyDescent="0.2">
      <c r="A427" t="s">
        <v>20</v>
      </c>
      <c r="B427">
        <v>127</v>
      </c>
    </row>
    <row r="428" spans="1:2" x14ac:dyDescent="0.2">
      <c r="A428" t="s">
        <v>20</v>
      </c>
      <c r="B428">
        <v>126</v>
      </c>
    </row>
    <row r="429" spans="1:2" x14ac:dyDescent="0.2">
      <c r="A429" t="s">
        <v>20</v>
      </c>
      <c r="B429">
        <v>126</v>
      </c>
    </row>
    <row r="430" spans="1:2" x14ac:dyDescent="0.2">
      <c r="A430" t="s">
        <v>20</v>
      </c>
      <c r="B430">
        <v>126</v>
      </c>
    </row>
    <row r="431" spans="1:2" x14ac:dyDescent="0.2">
      <c r="A431" t="s">
        <v>20</v>
      </c>
      <c r="B431">
        <v>126</v>
      </c>
    </row>
    <row r="432" spans="1:2" x14ac:dyDescent="0.2">
      <c r="A432" t="s">
        <v>20</v>
      </c>
      <c r="B432">
        <v>126</v>
      </c>
    </row>
    <row r="433" spans="1:2" x14ac:dyDescent="0.2">
      <c r="A433" t="s">
        <v>20</v>
      </c>
      <c r="B433">
        <v>125</v>
      </c>
    </row>
    <row r="434" spans="1:2" x14ac:dyDescent="0.2">
      <c r="A434" t="s">
        <v>20</v>
      </c>
      <c r="B434">
        <v>123</v>
      </c>
    </row>
    <row r="435" spans="1:2" x14ac:dyDescent="0.2">
      <c r="A435" t="s">
        <v>20</v>
      </c>
      <c r="B435">
        <v>123</v>
      </c>
    </row>
    <row r="436" spans="1:2" x14ac:dyDescent="0.2">
      <c r="A436" t="s">
        <v>20</v>
      </c>
      <c r="B436">
        <v>123</v>
      </c>
    </row>
    <row r="437" spans="1:2" x14ac:dyDescent="0.2">
      <c r="A437" t="s">
        <v>20</v>
      </c>
      <c r="B437">
        <v>122</v>
      </c>
    </row>
    <row r="438" spans="1:2" x14ac:dyDescent="0.2">
      <c r="A438" t="s">
        <v>20</v>
      </c>
      <c r="B438">
        <v>122</v>
      </c>
    </row>
    <row r="439" spans="1:2" x14ac:dyDescent="0.2">
      <c r="A439" t="s">
        <v>20</v>
      </c>
      <c r="B439">
        <v>122</v>
      </c>
    </row>
    <row r="440" spans="1:2" x14ac:dyDescent="0.2">
      <c r="A440" t="s">
        <v>20</v>
      </c>
      <c r="B440">
        <v>122</v>
      </c>
    </row>
    <row r="441" spans="1:2" x14ac:dyDescent="0.2">
      <c r="A441" t="s">
        <v>20</v>
      </c>
      <c r="B441">
        <v>121</v>
      </c>
    </row>
    <row r="442" spans="1:2" x14ac:dyDescent="0.2">
      <c r="A442" t="s">
        <v>20</v>
      </c>
      <c r="B442">
        <v>121</v>
      </c>
    </row>
    <row r="443" spans="1:2" x14ac:dyDescent="0.2">
      <c r="A443" t="s">
        <v>20</v>
      </c>
      <c r="B443">
        <v>121</v>
      </c>
    </row>
    <row r="444" spans="1:2" x14ac:dyDescent="0.2">
      <c r="A444" t="s">
        <v>20</v>
      </c>
      <c r="B444">
        <v>119</v>
      </c>
    </row>
    <row r="445" spans="1:2" x14ac:dyDescent="0.2">
      <c r="A445" t="s">
        <v>20</v>
      </c>
      <c r="B445">
        <v>117</v>
      </c>
    </row>
    <row r="446" spans="1:2" x14ac:dyDescent="0.2">
      <c r="A446" t="s">
        <v>20</v>
      </c>
      <c r="B446">
        <v>117</v>
      </c>
    </row>
    <row r="447" spans="1:2" x14ac:dyDescent="0.2">
      <c r="A447" t="s">
        <v>20</v>
      </c>
      <c r="B447">
        <v>116</v>
      </c>
    </row>
    <row r="448" spans="1:2" x14ac:dyDescent="0.2">
      <c r="A448" t="s">
        <v>20</v>
      </c>
      <c r="B448">
        <v>116</v>
      </c>
    </row>
    <row r="449" spans="1:2" x14ac:dyDescent="0.2">
      <c r="A449" t="s">
        <v>20</v>
      </c>
      <c r="B449">
        <v>115</v>
      </c>
    </row>
    <row r="450" spans="1:2" x14ac:dyDescent="0.2">
      <c r="A450" t="s">
        <v>20</v>
      </c>
      <c r="B450">
        <v>114</v>
      </c>
    </row>
    <row r="451" spans="1:2" x14ac:dyDescent="0.2">
      <c r="A451" t="s">
        <v>20</v>
      </c>
      <c r="B451">
        <v>114</v>
      </c>
    </row>
    <row r="452" spans="1:2" x14ac:dyDescent="0.2">
      <c r="A452" t="s">
        <v>20</v>
      </c>
      <c r="B452">
        <v>114</v>
      </c>
    </row>
    <row r="453" spans="1:2" x14ac:dyDescent="0.2">
      <c r="A453" t="s">
        <v>20</v>
      </c>
      <c r="B453">
        <v>113</v>
      </c>
    </row>
    <row r="454" spans="1:2" x14ac:dyDescent="0.2">
      <c r="A454" t="s">
        <v>20</v>
      </c>
      <c r="B454">
        <v>113</v>
      </c>
    </row>
    <row r="455" spans="1:2" x14ac:dyDescent="0.2">
      <c r="A455" t="s">
        <v>20</v>
      </c>
      <c r="B455">
        <v>112</v>
      </c>
    </row>
    <row r="456" spans="1:2" x14ac:dyDescent="0.2">
      <c r="A456" t="s">
        <v>20</v>
      </c>
      <c r="B456">
        <v>112</v>
      </c>
    </row>
    <row r="457" spans="1:2" x14ac:dyDescent="0.2">
      <c r="A457" t="s">
        <v>20</v>
      </c>
      <c r="B457">
        <v>112</v>
      </c>
    </row>
    <row r="458" spans="1:2" x14ac:dyDescent="0.2">
      <c r="A458" t="s">
        <v>20</v>
      </c>
      <c r="B458">
        <v>111</v>
      </c>
    </row>
    <row r="459" spans="1:2" x14ac:dyDescent="0.2">
      <c r="A459" t="s">
        <v>20</v>
      </c>
      <c r="B459">
        <v>110</v>
      </c>
    </row>
    <row r="460" spans="1:2" x14ac:dyDescent="0.2">
      <c r="A460" t="s">
        <v>20</v>
      </c>
      <c r="B460">
        <v>110</v>
      </c>
    </row>
    <row r="461" spans="1:2" x14ac:dyDescent="0.2">
      <c r="A461" t="s">
        <v>20</v>
      </c>
      <c r="B461">
        <v>110</v>
      </c>
    </row>
    <row r="462" spans="1:2" x14ac:dyDescent="0.2">
      <c r="A462" t="s">
        <v>20</v>
      </c>
      <c r="B462">
        <v>110</v>
      </c>
    </row>
    <row r="463" spans="1:2" x14ac:dyDescent="0.2">
      <c r="A463" t="s">
        <v>20</v>
      </c>
      <c r="B463">
        <v>107</v>
      </c>
    </row>
    <row r="464" spans="1:2" x14ac:dyDescent="0.2">
      <c r="A464" t="s">
        <v>20</v>
      </c>
      <c r="B464">
        <v>107</v>
      </c>
    </row>
    <row r="465" spans="1:2" x14ac:dyDescent="0.2">
      <c r="A465" t="s">
        <v>20</v>
      </c>
      <c r="B465">
        <v>107</v>
      </c>
    </row>
    <row r="466" spans="1:2" x14ac:dyDescent="0.2">
      <c r="A466" t="s">
        <v>20</v>
      </c>
      <c r="B466">
        <v>107</v>
      </c>
    </row>
    <row r="467" spans="1:2" x14ac:dyDescent="0.2">
      <c r="A467" t="s">
        <v>20</v>
      </c>
      <c r="B467">
        <v>107</v>
      </c>
    </row>
    <row r="468" spans="1:2" x14ac:dyDescent="0.2">
      <c r="A468" t="s">
        <v>20</v>
      </c>
      <c r="B468">
        <v>106</v>
      </c>
    </row>
    <row r="469" spans="1:2" x14ac:dyDescent="0.2">
      <c r="A469" t="s">
        <v>20</v>
      </c>
      <c r="B469">
        <v>106</v>
      </c>
    </row>
    <row r="470" spans="1:2" x14ac:dyDescent="0.2">
      <c r="A470" t="s">
        <v>20</v>
      </c>
      <c r="B470">
        <v>105</v>
      </c>
    </row>
    <row r="471" spans="1:2" x14ac:dyDescent="0.2">
      <c r="A471" t="s">
        <v>20</v>
      </c>
      <c r="B471">
        <v>103</v>
      </c>
    </row>
    <row r="472" spans="1:2" x14ac:dyDescent="0.2">
      <c r="A472" t="s">
        <v>20</v>
      </c>
      <c r="B472">
        <v>103</v>
      </c>
    </row>
    <row r="473" spans="1:2" x14ac:dyDescent="0.2">
      <c r="A473" t="s">
        <v>20</v>
      </c>
      <c r="B473">
        <v>102</v>
      </c>
    </row>
    <row r="474" spans="1:2" x14ac:dyDescent="0.2">
      <c r="A474" t="s">
        <v>20</v>
      </c>
      <c r="B474">
        <v>102</v>
      </c>
    </row>
    <row r="475" spans="1:2" x14ac:dyDescent="0.2">
      <c r="A475" t="s">
        <v>20</v>
      </c>
      <c r="B475">
        <v>101</v>
      </c>
    </row>
    <row r="476" spans="1:2" x14ac:dyDescent="0.2">
      <c r="A476" t="s">
        <v>20</v>
      </c>
      <c r="B476">
        <v>101</v>
      </c>
    </row>
    <row r="477" spans="1:2" x14ac:dyDescent="0.2">
      <c r="A477" t="s">
        <v>20</v>
      </c>
      <c r="B477">
        <v>100</v>
      </c>
    </row>
    <row r="478" spans="1:2" x14ac:dyDescent="0.2">
      <c r="A478" t="s">
        <v>20</v>
      </c>
      <c r="B478">
        <v>100</v>
      </c>
    </row>
    <row r="479" spans="1:2" x14ac:dyDescent="0.2">
      <c r="A479" t="s">
        <v>20</v>
      </c>
      <c r="B479">
        <v>98</v>
      </c>
    </row>
    <row r="480" spans="1:2" x14ac:dyDescent="0.2">
      <c r="A480" t="s">
        <v>20</v>
      </c>
      <c r="B480">
        <v>98</v>
      </c>
    </row>
    <row r="481" spans="1:2" x14ac:dyDescent="0.2">
      <c r="A481" t="s">
        <v>20</v>
      </c>
      <c r="B481">
        <v>97</v>
      </c>
    </row>
    <row r="482" spans="1:2" x14ac:dyDescent="0.2">
      <c r="A482" t="s">
        <v>20</v>
      </c>
      <c r="B482">
        <v>96</v>
      </c>
    </row>
    <row r="483" spans="1:2" x14ac:dyDescent="0.2">
      <c r="A483" t="s">
        <v>20</v>
      </c>
      <c r="B483">
        <v>96</v>
      </c>
    </row>
    <row r="484" spans="1:2" x14ac:dyDescent="0.2">
      <c r="A484" t="s">
        <v>20</v>
      </c>
      <c r="B484">
        <v>96</v>
      </c>
    </row>
    <row r="485" spans="1:2" x14ac:dyDescent="0.2">
      <c r="A485" t="s">
        <v>20</v>
      </c>
      <c r="B485">
        <v>95</v>
      </c>
    </row>
    <row r="486" spans="1:2" x14ac:dyDescent="0.2">
      <c r="A486" t="s">
        <v>20</v>
      </c>
      <c r="B486">
        <v>94</v>
      </c>
    </row>
    <row r="487" spans="1:2" x14ac:dyDescent="0.2">
      <c r="A487" t="s">
        <v>20</v>
      </c>
      <c r="B487">
        <v>94</v>
      </c>
    </row>
    <row r="488" spans="1:2" x14ac:dyDescent="0.2">
      <c r="A488" t="s">
        <v>20</v>
      </c>
      <c r="B488">
        <v>94</v>
      </c>
    </row>
    <row r="489" spans="1:2" x14ac:dyDescent="0.2">
      <c r="A489" t="s">
        <v>20</v>
      </c>
      <c r="B489">
        <v>93</v>
      </c>
    </row>
    <row r="490" spans="1:2" x14ac:dyDescent="0.2">
      <c r="A490" t="s">
        <v>20</v>
      </c>
      <c r="B490">
        <v>92</v>
      </c>
    </row>
    <row r="491" spans="1:2" x14ac:dyDescent="0.2">
      <c r="A491" t="s">
        <v>20</v>
      </c>
      <c r="B491">
        <v>92</v>
      </c>
    </row>
    <row r="492" spans="1:2" x14ac:dyDescent="0.2">
      <c r="A492" t="s">
        <v>20</v>
      </c>
      <c r="B492">
        <v>92</v>
      </c>
    </row>
    <row r="493" spans="1:2" x14ac:dyDescent="0.2">
      <c r="A493" t="s">
        <v>20</v>
      </c>
      <c r="B493">
        <v>92</v>
      </c>
    </row>
    <row r="494" spans="1:2" x14ac:dyDescent="0.2">
      <c r="A494" t="s">
        <v>20</v>
      </c>
      <c r="B494">
        <v>92</v>
      </c>
    </row>
    <row r="495" spans="1:2" x14ac:dyDescent="0.2">
      <c r="A495" t="s">
        <v>20</v>
      </c>
      <c r="B495">
        <v>91</v>
      </c>
    </row>
    <row r="496" spans="1:2" x14ac:dyDescent="0.2">
      <c r="A496" t="s">
        <v>20</v>
      </c>
      <c r="B496">
        <v>89</v>
      </c>
    </row>
    <row r="497" spans="1:2" x14ac:dyDescent="0.2">
      <c r="A497" t="s">
        <v>20</v>
      </c>
      <c r="B497">
        <v>89</v>
      </c>
    </row>
    <row r="498" spans="1:2" x14ac:dyDescent="0.2">
      <c r="A498" t="s">
        <v>20</v>
      </c>
      <c r="B498">
        <v>88</v>
      </c>
    </row>
    <row r="499" spans="1:2" x14ac:dyDescent="0.2">
      <c r="A499" t="s">
        <v>20</v>
      </c>
      <c r="B499">
        <v>88</v>
      </c>
    </row>
    <row r="500" spans="1:2" x14ac:dyDescent="0.2">
      <c r="A500" t="s">
        <v>20</v>
      </c>
      <c r="B500">
        <v>88</v>
      </c>
    </row>
    <row r="501" spans="1:2" x14ac:dyDescent="0.2">
      <c r="A501" t="s">
        <v>20</v>
      </c>
      <c r="B501">
        <v>88</v>
      </c>
    </row>
    <row r="502" spans="1:2" x14ac:dyDescent="0.2">
      <c r="A502" t="s">
        <v>20</v>
      </c>
      <c r="B502">
        <v>87</v>
      </c>
    </row>
    <row r="503" spans="1:2" x14ac:dyDescent="0.2">
      <c r="A503" t="s">
        <v>20</v>
      </c>
      <c r="B503">
        <v>87</v>
      </c>
    </row>
    <row r="504" spans="1:2" x14ac:dyDescent="0.2">
      <c r="A504" t="s">
        <v>20</v>
      </c>
      <c r="B504">
        <v>87</v>
      </c>
    </row>
    <row r="505" spans="1:2" x14ac:dyDescent="0.2">
      <c r="A505" t="s">
        <v>20</v>
      </c>
      <c r="B505">
        <v>86</v>
      </c>
    </row>
    <row r="506" spans="1:2" x14ac:dyDescent="0.2">
      <c r="A506" t="s">
        <v>20</v>
      </c>
      <c r="B506">
        <v>86</v>
      </c>
    </row>
    <row r="507" spans="1:2" x14ac:dyDescent="0.2">
      <c r="A507" t="s">
        <v>20</v>
      </c>
      <c r="B507">
        <v>86</v>
      </c>
    </row>
    <row r="508" spans="1:2" x14ac:dyDescent="0.2">
      <c r="A508" t="s">
        <v>20</v>
      </c>
      <c r="B508">
        <v>85</v>
      </c>
    </row>
    <row r="509" spans="1:2" x14ac:dyDescent="0.2">
      <c r="A509" t="s">
        <v>20</v>
      </c>
      <c r="B509">
        <v>85</v>
      </c>
    </row>
    <row r="510" spans="1:2" x14ac:dyDescent="0.2">
      <c r="A510" t="s">
        <v>20</v>
      </c>
      <c r="B510">
        <v>85</v>
      </c>
    </row>
    <row r="511" spans="1:2" x14ac:dyDescent="0.2">
      <c r="A511" t="s">
        <v>20</v>
      </c>
      <c r="B511">
        <v>85</v>
      </c>
    </row>
    <row r="512" spans="1:2" x14ac:dyDescent="0.2">
      <c r="A512" t="s">
        <v>20</v>
      </c>
      <c r="B512">
        <v>85</v>
      </c>
    </row>
    <row r="513" spans="1:2" x14ac:dyDescent="0.2">
      <c r="A513" t="s">
        <v>20</v>
      </c>
      <c r="B513">
        <v>85</v>
      </c>
    </row>
    <row r="514" spans="1:2" x14ac:dyDescent="0.2">
      <c r="A514" t="s">
        <v>20</v>
      </c>
      <c r="B514">
        <v>84</v>
      </c>
    </row>
    <row r="515" spans="1:2" x14ac:dyDescent="0.2">
      <c r="A515" t="s">
        <v>20</v>
      </c>
      <c r="B515">
        <v>84</v>
      </c>
    </row>
    <row r="516" spans="1:2" x14ac:dyDescent="0.2">
      <c r="A516" t="s">
        <v>20</v>
      </c>
      <c r="B516">
        <v>83</v>
      </c>
    </row>
    <row r="517" spans="1:2" x14ac:dyDescent="0.2">
      <c r="A517" t="s">
        <v>20</v>
      </c>
      <c r="B517">
        <v>83</v>
      </c>
    </row>
    <row r="518" spans="1:2" x14ac:dyDescent="0.2">
      <c r="A518" t="s">
        <v>20</v>
      </c>
      <c r="B518">
        <v>82</v>
      </c>
    </row>
    <row r="519" spans="1:2" x14ac:dyDescent="0.2">
      <c r="A519" t="s">
        <v>20</v>
      </c>
      <c r="B519">
        <v>82</v>
      </c>
    </row>
    <row r="520" spans="1:2" x14ac:dyDescent="0.2">
      <c r="A520" t="s">
        <v>20</v>
      </c>
      <c r="B520">
        <v>81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80</v>
      </c>
    </row>
    <row r="523" spans="1:2" x14ac:dyDescent="0.2">
      <c r="A523" t="s">
        <v>20</v>
      </c>
      <c r="B523">
        <v>80</v>
      </c>
    </row>
    <row r="524" spans="1:2" x14ac:dyDescent="0.2">
      <c r="A524" t="s">
        <v>20</v>
      </c>
      <c r="B524">
        <v>80</v>
      </c>
    </row>
    <row r="525" spans="1:2" x14ac:dyDescent="0.2">
      <c r="A525" t="s">
        <v>20</v>
      </c>
      <c r="B525">
        <v>80</v>
      </c>
    </row>
    <row r="526" spans="1:2" x14ac:dyDescent="0.2">
      <c r="A526" t="s">
        <v>20</v>
      </c>
      <c r="B526">
        <v>80</v>
      </c>
    </row>
    <row r="527" spans="1:2" x14ac:dyDescent="0.2">
      <c r="A527" t="s">
        <v>20</v>
      </c>
      <c r="B527">
        <v>78</v>
      </c>
    </row>
    <row r="528" spans="1:2" x14ac:dyDescent="0.2">
      <c r="A528" t="s">
        <v>20</v>
      </c>
      <c r="B528">
        <v>78</v>
      </c>
    </row>
    <row r="529" spans="1:2" x14ac:dyDescent="0.2">
      <c r="A529" t="s">
        <v>20</v>
      </c>
      <c r="B529">
        <v>76</v>
      </c>
    </row>
    <row r="530" spans="1:2" x14ac:dyDescent="0.2">
      <c r="A530" t="s">
        <v>20</v>
      </c>
      <c r="B530">
        <v>76</v>
      </c>
    </row>
    <row r="531" spans="1:2" x14ac:dyDescent="0.2">
      <c r="A531" t="s">
        <v>20</v>
      </c>
      <c r="B531">
        <v>72</v>
      </c>
    </row>
    <row r="532" spans="1:2" x14ac:dyDescent="0.2">
      <c r="A532" t="s">
        <v>20</v>
      </c>
      <c r="B532">
        <v>71</v>
      </c>
    </row>
    <row r="533" spans="1:2" x14ac:dyDescent="0.2">
      <c r="A533" t="s">
        <v>20</v>
      </c>
      <c r="B533">
        <v>70</v>
      </c>
    </row>
    <row r="534" spans="1:2" x14ac:dyDescent="0.2">
      <c r="A534" t="s">
        <v>20</v>
      </c>
      <c r="B534">
        <v>69</v>
      </c>
    </row>
    <row r="535" spans="1:2" x14ac:dyDescent="0.2">
      <c r="A535" t="s">
        <v>20</v>
      </c>
      <c r="B535">
        <v>69</v>
      </c>
    </row>
    <row r="536" spans="1:2" x14ac:dyDescent="0.2">
      <c r="A536" t="s">
        <v>20</v>
      </c>
      <c r="B536">
        <v>68</v>
      </c>
    </row>
    <row r="537" spans="1:2" x14ac:dyDescent="0.2">
      <c r="A537" t="s">
        <v>20</v>
      </c>
      <c r="B537">
        <v>67</v>
      </c>
    </row>
    <row r="538" spans="1:2" x14ac:dyDescent="0.2">
      <c r="A538" t="s">
        <v>20</v>
      </c>
      <c r="B538">
        <v>65</v>
      </c>
    </row>
    <row r="539" spans="1:2" x14ac:dyDescent="0.2">
      <c r="A539" t="s">
        <v>20</v>
      </c>
      <c r="B539">
        <v>65</v>
      </c>
    </row>
    <row r="540" spans="1:2" x14ac:dyDescent="0.2">
      <c r="A540" t="s">
        <v>20</v>
      </c>
      <c r="B540">
        <v>64</v>
      </c>
    </row>
    <row r="541" spans="1:2" x14ac:dyDescent="0.2">
      <c r="A541" t="s">
        <v>20</v>
      </c>
      <c r="B541">
        <v>62</v>
      </c>
    </row>
    <row r="542" spans="1:2" x14ac:dyDescent="0.2">
      <c r="A542" t="s">
        <v>20</v>
      </c>
      <c r="B542">
        <v>59</v>
      </c>
    </row>
    <row r="543" spans="1:2" x14ac:dyDescent="0.2">
      <c r="A543" t="s">
        <v>20</v>
      </c>
      <c r="B543">
        <v>56</v>
      </c>
    </row>
    <row r="544" spans="1:2" x14ac:dyDescent="0.2">
      <c r="A544" t="s">
        <v>20</v>
      </c>
      <c r="B544">
        <v>55</v>
      </c>
    </row>
    <row r="545" spans="1:2" x14ac:dyDescent="0.2">
      <c r="A545" t="s">
        <v>20</v>
      </c>
      <c r="B545">
        <v>54</v>
      </c>
    </row>
    <row r="546" spans="1:2" x14ac:dyDescent="0.2">
      <c r="A546" t="s">
        <v>20</v>
      </c>
      <c r="B546">
        <v>53</v>
      </c>
    </row>
    <row r="547" spans="1:2" x14ac:dyDescent="0.2">
      <c r="A547" t="s">
        <v>20</v>
      </c>
      <c r="B547">
        <v>53</v>
      </c>
    </row>
    <row r="548" spans="1:2" x14ac:dyDescent="0.2">
      <c r="A548" t="s">
        <v>20</v>
      </c>
      <c r="B548">
        <v>52</v>
      </c>
    </row>
    <row r="549" spans="1:2" x14ac:dyDescent="0.2">
      <c r="A549" t="s">
        <v>20</v>
      </c>
      <c r="B549">
        <v>50</v>
      </c>
    </row>
    <row r="550" spans="1:2" x14ac:dyDescent="0.2">
      <c r="A550" t="s">
        <v>20</v>
      </c>
      <c r="B550">
        <v>50</v>
      </c>
    </row>
    <row r="551" spans="1:2" x14ac:dyDescent="0.2">
      <c r="A551" t="s">
        <v>20</v>
      </c>
      <c r="B551">
        <v>50</v>
      </c>
    </row>
    <row r="552" spans="1:2" x14ac:dyDescent="0.2">
      <c r="A552" t="s">
        <v>20</v>
      </c>
      <c r="B552">
        <v>48</v>
      </c>
    </row>
    <row r="553" spans="1:2" x14ac:dyDescent="0.2">
      <c r="A553" t="s">
        <v>20</v>
      </c>
      <c r="B553">
        <v>48</v>
      </c>
    </row>
    <row r="554" spans="1:2" x14ac:dyDescent="0.2">
      <c r="A554" t="s">
        <v>20</v>
      </c>
      <c r="B554">
        <v>48</v>
      </c>
    </row>
    <row r="555" spans="1:2" x14ac:dyDescent="0.2">
      <c r="A555" t="s">
        <v>20</v>
      </c>
      <c r="B555">
        <v>43</v>
      </c>
    </row>
    <row r="556" spans="1:2" x14ac:dyDescent="0.2">
      <c r="A556" t="s">
        <v>20</v>
      </c>
      <c r="B556">
        <v>43</v>
      </c>
    </row>
    <row r="557" spans="1:2" x14ac:dyDescent="0.2">
      <c r="A557" t="s">
        <v>20</v>
      </c>
      <c r="B557">
        <v>42</v>
      </c>
    </row>
    <row r="558" spans="1:2" x14ac:dyDescent="0.2">
      <c r="A558" t="s">
        <v>20</v>
      </c>
      <c r="B558">
        <v>41</v>
      </c>
    </row>
    <row r="559" spans="1:2" x14ac:dyDescent="0.2">
      <c r="A559" t="s">
        <v>20</v>
      </c>
      <c r="B559">
        <v>41</v>
      </c>
    </row>
    <row r="560" spans="1:2" x14ac:dyDescent="0.2">
      <c r="A560" t="s">
        <v>20</v>
      </c>
      <c r="B560">
        <v>40</v>
      </c>
    </row>
    <row r="561" spans="1:2" x14ac:dyDescent="0.2">
      <c r="A561" t="s">
        <v>20</v>
      </c>
      <c r="B561">
        <v>34</v>
      </c>
    </row>
    <row r="562" spans="1:2" x14ac:dyDescent="0.2">
      <c r="A562" t="s">
        <v>20</v>
      </c>
      <c r="B562">
        <v>32</v>
      </c>
    </row>
    <row r="563" spans="1:2" x14ac:dyDescent="0.2">
      <c r="A563" t="s">
        <v>20</v>
      </c>
      <c r="B563">
        <v>32</v>
      </c>
    </row>
    <row r="564" spans="1:2" x14ac:dyDescent="0.2">
      <c r="A564" t="s">
        <v>20</v>
      </c>
      <c r="B564">
        <v>27</v>
      </c>
    </row>
    <row r="565" spans="1:2" x14ac:dyDescent="0.2">
      <c r="A565" t="s">
        <v>20</v>
      </c>
      <c r="B565">
        <v>26</v>
      </c>
    </row>
    <row r="566" spans="1:2" x14ac:dyDescent="0.2">
      <c r="A566" t="s">
        <v>20</v>
      </c>
      <c r="B566">
        <v>16</v>
      </c>
    </row>
  </sheetData>
  <conditionalFormatting sqref="A2:A566">
    <cfRule type="aboveAverage" dxfId="29" priority="15"/>
  </conditionalFormatting>
  <conditionalFormatting sqref="A2:A566">
    <cfRule type="containsText" dxfId="28" priority="11" operator="containsText" text="live">
      <formula>NOT(ISERROR(SEARCH("live",A2)))</formula>
    </cfRule>
    <cfRule type="containsText" dxfId="27" priority="12" operator="containsText" text="canceled">
      <formula>NOT(ISERROR(SEARCH("canceled",A2)))</formula>
    </cfRule>
    <cfRule type="containsText" dxfId="26" priority="13" operator="containsText" text="successful">
      <formula>NOT(ISERROR(SEARCH("successful",A2)))</formula>
    </cfRule>
    <cfRule type="containsText" dxfId="25" priority="14" operator="containsText" text="failed">
      <formula>NOT(ISERROR(SEARCH("failed",A2)))</formula>
    </cfRule>
  </conditionalFormatting>
  <conditionalFormatting sqref="D2:D365">
    <cfRule type="aboveAverage" dxfId="24" priority="5"/>
  </conditionalFormatting>
  <conditionalFormatting sqref="D2:D365">
    <cfRule type="containsText" dxfId="23" priority="1" operator="containsText" text="live">
      <formula>NOT(ISERROR(SEARCH("live",D2)))</formula>
    </cfRule>
    <cfRule type="containsText" dxfId="22" priority="2" operator="containsText" text="canceled">
      <formula>NOT(ISERROR(SEARCH("canceled",D2)))</formula>
    </cfRule>
    <cfRule type="containsText" dxfId="21" priority="3" operator="containsText" text="successful">
      <formula>NOT(ISERROR(SEARCH("successful",D2)))</formula>
    </cfRule>
    <cfRule type="containsText" dxfId="2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D863-2F86-1D42-A2F0-F3C2260640E0}">
  <dimension ref="A1:N566"/>
  <sheetViews>
    <sheetView workbookViewId="0">
      <selection activeCell="L32" sqref="L32"/>
    </sheetView>
  </sheetViews>
  <sheetFormatPr baseColWidth="10" defaultRowHeight="16" x14ac:dyDescent="0.2"/>
  <cols>
    <col min="7" max="7" width="5.1640625" customWidth="1"/>
    <col min="8" max="8" width="21.1640625" customWidth="1"/>
    <col min="9" max="9" width="14" customWidth="1"/>
    <col min="10" max="10" width="14.33203125" customWidth="1"/>
    <col min="12" max="12" width="19" customWidth="1"/>
  </cols>
  <sheetData>
    <row r="1" spans="1:14" x14ac:dyDescent="0.2">
      <c r="A1" s="15" t="s">
        <v>2093</v>
      </c>
      <c r="B1" s="15" t="s">
        <v>5</v>
      </c>
      <c r="C1" s="15" t="s">
        <v>2115</v>
      </c>
      <c r="D1" s="15" t="s">
        <v>2093</v>
      </c>
      <c r="E1" s="15" t="s">
        <v>5</v>
      </c>
      <c r="F1" s="15" t="s">
        <v>2115</v>
      </c>
    </row>
    <row r="2" spans="1:14" x14ac:dyDescent="0.2">
      <c r="A2" t="s">
        <v>20</v>
      </c>
      <c r="B2">
        <v>7295</v>
      </c>
      <c r="C2">
        <f>ROUND((B2-$I$6)/$I$11,2)</f>
        <v>5.08</v>
      </c>
      <c r="D2" t="s">
        <v>14</v>
      </c>
      <c r="E2">
        <v>6080</v>
      </c>
      <c r="F2">
        <f t="shared" ref="F2:F65" si="0">ROUND((E2-$J$6)/$J$11,2)</f>
        <v>5.72</v>
      </c>
    </row>
    <row r="3" spans="1:14" x14ac:dyDescent="0.2">
      <c r="A3" t="s">
        <v>20</v>
      </c>
      <c r="B3">
        <v>6465</v>
      </c>
      <c r="C3">
        <f t="shared" ref="C3:C66" si="1">ROUND((B3-$I$6)/$I$11,2)</f>
        <v>4.43</v>
      </c>
      <c r="D3" t="s">
        <v>14</v>
      </c>
      <c r="E3">
        <v>5681</v>
      </c>
      <c r="F3">
        <f t="shared" si="0"/>
        <v>5.3</v>
      </c>
    </row>
    <row r="4" spans="1:14" ht="19" x14ac:dyDescent="0.25">
      <c r="A4" t="s">
        <v>20</v>
      </c>
      <c r="B4">
        <v>6406</v>
      </c>
      <c r="C4">
        <f t="shared" si="1"/>
        <v>4.38</v>
      </c>
      <c r="D4" t="s">
        <v>14</v>
      </c>
      <c r="E4">
        <v>5497</v>
      </c>
      <c r="F4">
        <f t="shared" si="0"/>
        <v>5.1100000000000003</v>
      </c>
      <c r="L4" s="9"/>
      <c r="M4" s="16" t="s">
        <v>2095</v>
      </c>
      <c r="N4" s="17" t="s">
        <v>2096</v>
      </c>
    </row>
    <row r="5" spans="1:14" ht="19" x14ac:dyDescent="0.25">
      <c r="A5" t="s">
        <v>20</v>
      </c>
      <c r="B5">
        <v>6286</v>
      </c>
      <c r="C5">
        <f t="shared" si="1"/>
        <v>4.29</v>
      </c>
      <c r="D5" t="s">
        <v>14</v>
      </c>
      <c r="E5">
        <v>4697</v>
      </c>
      <c r="F5">
        <f t="shared" si="0"/>
        <v>4.28</v>
      </c>
      <c r="H5" s="9"/>
      <c r="I5" s="16" t="s">
        <v>2095</v>
      </c>
      <c r="J5" s="17" t="s">
        <v>2096</v>
      </c>
      <c r="L5" s="18" t="s">
        <v>2117</v>
      </c>
      <c r="M5">
        <f>MAX(C:C)-MIN(C:C)</f>
        <v>5.74</v>
      </c>
      <c r="N5">
        <f xml:space="preserve"> MAX(F:F)-MIN(F:F)</f>
        <v>6.33</v>
      </c>
    </row>
    <row r="6" spans="1:14" ht="19" x14ac:dyDescent="0.25">
      <c r="A6" t="s">
        <v>20</v>
      </c>
      <c r="B6">
        <v>6212</v>
      </c>
      <c r="C6">
        <f t="shared" si="1"/>
        <v>4.2300000000000004</v>
      </c>
      <c r="D6" t="s">
        <v>14</v>
      </c>
      <c r="E6">
        <v>4428</v>
      </c>
      <c r="F6">
        <f t="shared" si="0"/>
        <v>4</v>
      </c>
      <c r="H6" s="18" t="s">
        <v>2094</v>
      </c>
      <c r="I6" s="19">
        <f>ROUND(AVERAGE(B2:B566),2)</f>
        <v>851.15</v>
      </c>
      <c r="J6" s="19">
        <f>ROUND(AVERAGE(E2:E365),2)</f>
        <v>585.62</v>
      </c>
    </row>
    <row r="7" spans="1:14" ht="19" x14ac:dyDescent="0.25">
      <c r="A7" t="s">
        <v>20</v>
      </c>
      <c r="B7">
        <v>5966</v>
      </c>
      <c r="C7">
        <f t="shared" si="1"/>
        <v>4.04</v>
      </c>
      <c r="D7" t="s">
        <v>14</v>
      </c>
      <c r="E7">
        <v>4405</v>
      </c>
      <c r="F7">
        <f t="shared" si="0"/>
        <v>3.97</v>
      </c>
      <c r="H7" s="18" t="s">
        <v>2097</v>
      </c>
      <c r="I7" s="19">
        <f>MEDIAN(B2:B566)</f>
        <v>201</v>
      </c>
      <c r="J7" s="28">
        <f>MEDIAN(E2:E365)</f>
        <v>114.5</v>
      </c>
      <c r="K7" s="29"/>
    </row>
    <row r="8" spans="1:14" ht="19" x14ac:dyDescent="0.25">
      <c r="A8" t="s">
        <v>20</v>
      </c>
      <c r="B8">
        <v>5880</v>
      </c>
      <c r="C8">
        <f t="shared" si="1"/>
        <v>3.97</v>
      </c>
      <c r="D8" t="s">
        <v>14</v>
      </c>
      <c r="E8">
        <v>3868</v>
      </c>
      <c r="F8">
        <f t="shared" si="0"/>
        <v>3.41</v>
      </c>
      <c r="H8" s="18" t="s">
        <v>2098</v>
      </c>
      <c r="I8" s="19">
        <f>MIN(B2:B566)</f>
        <v>16</v>
      </c>
      <c r="J8" s="19">
        <f>MIN(E2:E365)</f>
        <v>0</v>
      </c>
    </row>
    <row r="9" spans="1:14" ht="19" x14ac:dyDescent="0.25">
      <c r="A9" t="s">
        <v>20</v>
      </c>
      <c r="B9">
        <v>5512</v>
      </c>
      <c r="C9">
        <f t="shared" si="1"/>
        <v>3.68</v>
      </c>
      <c r="D9" t="s">
        <v>14</v>
      </c>
      <c r="E9">
        <v>3483</v>
      </c>
      <c r="F9">
        <f t="shared" si="0"/>
        <v>3.01</v>
      </c>
      <c r="H9" s="18" t="s">
        <v>2099</v>
      </c>
      <c r="I9" s="19">
        <f>MAX(B2:B566)</f>
        <v>7295</v>
      </c>
      <c r="J9" s="19">
        <f>MAX(E2:E365)</f>
        <v>6080</v>
      </c>
    </row>
    <row r="10" spans="1:14" ht="19" x14ac:dyDescent="0.25">
      <c r="A10" t="s">
        <v>20</v>
      </c>
      <c r="B10">
        <v>5419</v>
      </c>
      <c r="C10">
        <f t="shared" si="1"/>
        <v>3.6</v>
      </c>
      <c r="D10" t="s">
        <v>14</v>
      </c>
      <c r="E10">
        <v>3410</v>
      </c>
      <c r="F10">
        <f t="shared" si="0"/>
        <v>2.94</v>
      </c>
      <c r="H10" s="18" t="s">
        <v>2100</v>
      </c>
      <c r="I10" s="19">
        <f>ROUND(_xlfn.VAR.P(B2:B566),2)</f>
        <v>1603373.73</v>
      </c>
      <c r="J10" s="19">
        <f>ROUND(_xlfn.VAR.P(E2:E365),2)</f>
        <v>921574.68</v>
      </c>
    </row>
    <row r="11" spans="1:14" ht="19" x14ac:dyDescent="0.25">
      <c r="A11" t="s">
        <v>20</v>
      </c>
      <c r="B11">
        <v>5203</v>
      </c>
      <c r="C11">
        <f t="shared" si="1"/>
        <v>3.43</v>
      </c>
      <c r="D11" t="s">
        <v>14</v>
      </c>
      <c r="E11">
        <v>3387</v>
      </c>
      <c r="F11">
        <f t="shared" si="0"/>
        <v>2.91</v>
      </c>
      <c r="H11" s="18" t="s">
        <v>2101</v>
      </c>
      <c r="I11" s="19">
        <f>ROUND(STDEV(B2:B566),2)</f>
        <v>1267.3699999999999</v>
      </c>
      <c r="J11" s="19">
        <f xml:space="preserve"> ROUND(STDEV(E2:E365),2)</f>
        <v>961.31</v>
      </c>
    </row>
    <row r="12" spans="1:14" ht="19" x14ac:dyDescent="0.25">
      <c r="A12" t="s">
        <v>20</v>
      </c>
      <c r="B12">
        <v>5180</v>
      </c>
      <c r="C12">
        <f t="shared" si="1"/>
        <v>3.42</v>
      </c>
      <c r="D12" t="s">
        <v>14</v>
      </c>
      <c r="E12">
        <v>3304</v>
      </c>
      <c r="F12">
        <f t="shared" si="0"/>
        <v>2.83</v>
      </c>
      <c r="H12" s="24" t="s">
        <v>2116</v>
      </c>
      <c r="I12">
        <f>ROUND($I$11/$I$6,2)</f>
        <v>1.49</v>
      </c>
      <c r="J12">
        <f>ROUND(J11/J6,2)</f>
        <v>1.64</v>
      </c>
    </row>
    <row r="13" spans="1:14" x14ac:dyDescent="0.2">
      <c r="A13" t="s">
        <v>20</v>
      </c>
      <c r="B13">
        <v>5168</v>
      </c>
      <c r="C13">
        <f t="shared" si="1"/>
        <v>3.41</v>
      </c>
      <c r="D13" t="s">
        <v>14</v>
      </c>
      <c r="E13">
        <v>3182</v>
      </c>
      <c r="F13">
        <f t="shared" si="0"/>
        <v>2.7</v>
      </c>
    </row>
    <row r="14" spans="1:14" ht="19" x14ac:dyDescent="0.25">
      <c r="A14" t="s">
        <v>20</v>
      </c>
      <c r="B14">
        <v>5139</v>
      </c>
      <c r="C14">
        <f t="shared" si="1"/>
        <v>3.38</v>
      </c>
      <c r="D14" t="s">
        <v>14</v>
      </c>
      <c r="E14">
        <v>3015</v>
      </c>
      <c r="F14">
        <f t="shared" si="0"/>
        <v>2.5299999999999998</v>
      </c>
      <c r="H14" s="26"/>
      <c r="I14" s="27"/>
      <c r="J14" s="27"/>
    </row>
    <row r="15" spans="1:14" ht="19" x14ac:dyDescent="0.25">
      <c r="A15" t="s">
        <v>20</v>
      </c>
      <c r="B15">
        <v>4799</v>
      </c>
      <c r="C15">
        <f t="shared" si="1"/>
        <v>3.11</v>
      </c>
      <c r="D15" t="s">
        <v>14</v>
      </c>
      <c r="E15">
        <v>2955</v>
      </c>
      <c r="F15">
        <f t="shared" si="0"/>
        <v>2.46</v>
      </c>
      <c r="H15" s="27"/>
      <c r="I15" s="26"/>
      <c r="J15" s="26"/>
    </row>
    <row r="16" spans="1:14" ht="19" x14ac:dyDescent="0.25">
      <c r="A16" t="s">
        <v>20</v>
      </c>
      <c r="B16">
        <v>4498</v>
      </c>
      <c r="C16">
        <f t="shared" si="1"/>
        <v>2.88</v>
      </c>
      <c r="D16" t="s">
        <v>14</v>
      </c>
      <c r="E16">
        <v>2928</v>
      </c>
      <c r="F16">
        <f t="shared" si="0"/>
        <v>2.44</v>
      </c>
      <c r="H16" s="27"/>
      <c r="I16" s="26"/>
      <c r="J16" s="26"/>
    </row>
    <row r="17" spans="1:6" x14ac:dyDescent="0.2">
      <c r="A17" t="s">
        <v>20</v>
      </c>
      <c r="B17">
        <v>4358</v>
      </c>
      <c r="C17">
        <f t="shared" si="1"/>
        <v>2.77</v>
      </c>
      <c r="D17" t="s">
        <v>14</v>
      </c>
      <c r="E17">
        <v>2915</v>
      </c>
      <c r="F17">
        <f t="shared" si="0"/>
        <v>2.42</v>
      </c>
    </row>
    <row r="18" spans="1:6" x14ac:dyDescent="0.2">
      <c r="A18" t="s">
        <v>20</v>
      </c>
      <c r="B18">
        <v>4289</v>
      </c>
      <c r="C18">
        <f t="shared" si="1"/>
        <v>2.71</v>
      </c>
      <c r="D18" t="s">
        <v>14</v>
      </c>
      <c r="E18">
        <v>2779</v>
      </c>
      <c r="F18">
        <f t="shared" si="0"/>
        <v>2.2799999999999998</v>
      </c>
    </row>
    <row r="19" spans="1:6" x14ac:dyDescent="0.2">
      <c r="A19" t="s">
        <v>20</v>
      </c>
      <c r="B19">
        <v>4233</v>
      </c>
      <c r="C19">
        <f t="shared" si="1"/>
        <v>2.67</v>
      </c>
      <c r="D19" t="s">
        <v>14</v>
      </c>
      <c r="E19">
        <v>2690</v>
      </c>
      <c r="F19">
        <f t="shared" si="0"/>
        <v>2.19</v>
      </c>
    </row>
    <row r="20" spans="1:6" x14ac:dyDescent="0.2">
      <c r="A20" t="s">
        <v>20</v>
      </c>
      <c r="B20">
        <v>4065</v>
      </c>
      <c r="C20">
        <f t="shared" si="1"/>
        <v>2.54</v>
      </c>
      <c r="D20" t="s">
        <v>14</v>
      </c>
      <c r="E20">
        <v>2604</v>
      </c>
      <c r="F20">
        <f t="shared" si="0"/>
        <v>2.1</v>
      </c>
    </row>
    <row r="21" spans="1:6" x14ac:dyDescent="0.2">
      <c r="A21" t="s">
        <v>20</v>
      </c>
      <c r="B21">
        <v>4006</v>
      </c>
      <c r="C21">
        <f t="shared" si="1"/>
        <v>2.4900000000000002</v>
      </c>
      <c r="D21" t="s">
        <v>14</v>
      </c>
      <c r="E21">
        <v>2468</v>
      </c>
      <c r="F21">
        <f t="shared" si="0"/>
        <v>1.96</v>
      </c>
    </row>
    <row r="22" spans="1:6" x14ac:dyDescent="0.2">
      <c r="A22" t="s">
        <v>20</v>
      </c>
      <c r="B22">
        <v>3934</v>
      </c>
      <c r="C22">
        <f t="shared" si="1"/>
        <v>2.4300000000000002</v>
      </c>
      <c r="D22" t="s">
        <v>14</v>
      </c>
      <c r="E22">
        <v>2307</v>
      </c>
      <c r="F22">
        <f t="shared" si="0"/>
        <v>1.79</v>
      </c>
    </row>
    <row r="23" spans="1:6" x14ac:dyDescent="0.2">
      <c r="A23" t="s">
        <v>20</v>
      </c>
      <c r="B23">
        <v>3777</v>
      </c>
      <c r="C23">
        <f t="shared" si="1"/>
        <v>2.31</v>
      </c>
      <c r="D23" t="s">
        <v>14</v>
      </c>
      <c r="E23">
        <v>2253</v>
      </c>
      <c r="F23">
        <f t="shared" si="0"/>
        <v>1.73</v>
      </c>
    </row>
    <row r="24" spans="1:6" x14ac:dyDescent="0.2">
      <c r="A24" t="s">
        <v>20</v>
      </c>
      <c r="B24">
        <v>3742</v>
      </c>
      <c r="C24">
        <f t="shared" si="1"/>
        <v>2.2799999999999998</v>
      </c>
      <c r="D24" t="s">
        <v>14</v>
      </c>
      <c r="E24">
        <v>2201</v>
      </c>
      <c r="F24">
        <f t="shared" si="0"/>
        <v>1.68</v>
      </c>
    </row>
    <row r="25" spans="1:6" x14ac:dyDescent="0.2">
      <c r="A25" t="s">
        <v>20</v>
      </c>
      <c r="B25">
        <v>3727</v>
      </c>
      <c r="C25">
        <f t="shared" si="1"/>
        <v>2.27</v>
      </c>
      <c r="D25" t="s">
        <v>14</v>
      </c>
      <c r="E25">
        <v>2179</v>
      </c>
      <c r="F25">
        <f t="shared" si="0"/>
        <v>1.66</v>
      </c>
    </row>
    <row r="26" spans="1:6" x14ac:dyDescent="0.2">
      <c r="A26" t="s">
        <v>20</v>
      </c>
      <c r="B26">
        <v>3657</v>
      </c>
      <c r="C26">
        <f t="shared" si="1"/>
        <v>2.21</v>
      </c>
      <c r="D26" t="s">
        <v>14</v>
      </c>
      <c r="E26">
        <v>2176</v>
      </c>
      <c r="F26">
        <f t="shared" si="0"/>
        <v>1.65</v>
      </c>
    </row>
    <row r="27" spans="1:6" x14ac:dyDescent="0.2">
      <c r="A27" t="s">
        <v>20</v>
      </c>
      <c r="B27">
        <v>3596</v>
      </c>
      <c r="C27">
        <f t="shared" si="1"/>
        <v>2.17</v>
      </c>
      <c r="D27" t="s">
        <v>14</v>
      </c>
      <c r="E27">
        <v>2108</v>
      </c>
      <c r="F27">
        <f t="shared" si="0"/>
        <v>1.58</v>
      </c>
    </row>
    <row r="28" spans="1:6" x14ac:dyDescent="0.2">
      <c r="A28" t="s">
        <v>20</v>
      </c>
      <c r="B28">
        <v>3594</v>
      </c>
      <c r="C28">
        <f t="shared" si="1"/>
        <v>2.16</v>
      </c>
      <c r="D28" t="s">
        <v>14</v>
      </c>
      <c r="E28">
        <v>2072</v>
      </c>
      <c r="F28">
        <f t="shared" si="0"/>
        <v>1.55</v>
      </c>
    </row>
    <row r="29" spans="1:6" x14ac:dyDescent="0.2">
      <c r="A29" t="s">
        <v>20</v>
      </c>
      <c r="B29">
        <v>3537</v>
      </c>
      <c r="C29">
        <f t="shared" si="1"/>
        <v>2.12</v>
      </c>
      <c r="D29" t="s">
        <v>14</v>
      </c>
      <c r="E29">
        <v>2062</v>
      </c>
      <c r="F29">
        <f t="shared" si="0"/>
        <v>1.54</v>
      </c>
    </row>
    <row r="30" spans="1:6" x14ac:dyDescent="0.2">
      <c r="A30" t="s">
        <v>20</v>
      </c>
      <c r="B30">
        <v>3533</v>
      </c>
      <c r="C30">
        <f t="shared" si="1"/>
        <v>2.12</v>
      </c>
      <c r="D30" t="s">
        <v>14</v>
      </c>
      <c r="E30">
        <v>2025</v>
      </c>
      <c r="F30">
        <f t="shared" si="0"/>
        <v>1.5</v>
      </c>
    </row>
    <row r="31" spans="1:6" x14ac:dyDescent="0.2">
      <c r="A31" t="s">
        <v>20</v>
      </c>
      <c r="B31">
        <v>3388</v>
      </c>
      <c r="C31">
        <f t="shared" si="1"/>
        <v>2</v>
      </c>
      <c r="D31" t="s">
        <v>14</v>
      </c>
      <c r="E31">
        <v>1999</v>
      </c>
      <c r="F31">
        <f t="shared" si="0"/>
        <v>1.47</v>
      </c>
    </row>
    <row r="32" spans="1:6" x14ac:dyDescent="0.2">
      <c r="A32" t="s">
        <v>20</v>
      </c>
      <c r="B32">
        <v>3376</v>
      </c>
      <c r="C32">
        <f t="shared" si="1"/>
        <v>1.99</v>
      </c>
      <c r="D32" t="s">
        <v>14</v>
      </c>
      <c r="E32">
        <v>1979</v>
      </c>
      <c r="F32">
        <f t="shared" si="0"/>
        <v>1.45</v>
      </c>
    </row>
    <row r="33" spans="1:6" x14ac:dyDescent="0.2">
      <c r="A33" t="s">
        <v>20</v>
      </c>
      <c r="B33">
        <v>3318</v>
      </c>
      <c r="C33">
        <f t="shared" si="1"/>
        <v>1.95</v>
      </c>
      <c r="D33" t="s">
        <v>14</v>
      </c>
      <c r="E33">
        <v>1910</v>
      </c>
      <c r="F33">
        <f t="shared" si="0"/>
        <v>1.38</v>
      </c>
    </row>
    <row r="34" spans="1:6" x14ac:dyDescent="0.2">
      <c r="A34" t="s">
        <v>20</v>
      </c>
      <c r="B34">
        <v>3308</v>
      </c>
      <c r="C34">
        <f t="shared" si="1"/>
        <v>1.94</v>
      </c>
      <c r="D34" t="s">
        <v>14</v>
      </c>
      <c r="E34">
        <v>1886</v>
      </c>
      <c r="F34">
        <f t="shared" si="0"/>
        <v>1.35</v>
      </c>
    </row>
    <row r="35" spans="1:6" x14ac:dyDescent="0.2">
      <c r="A35" t="s">
        <v>20</v>
      </c>
      <c r="B35">
        <v>3272</v>
      </c>
      <c r="C35">
        <f t="shared" si="1"/>
        <v>1.91</v>
      </c>
      <c r="D35" t="s">
        <v>14</v>
      </c>
      <c r="E35">
        <v>1825</v>
      </c>
      <c r="F35">
        <f t="shared" si="0"/>
        <v>1.29</v>
      </c>
    </row>
    <row r="36" spans="1:6" x14ac:dyDescent="0.2">
      <c r="A36" t="s">
        <v>20</v>
      </c>
      <c r="B36">
        <v>3205</v>
      </c>
      <c r="C36">
        <f t="shared" si="1"/>
        <v>1.86</v>
      </c>
      <c r="D36" t="s">
        <v>14</v>
      </c>
      <c r="E36">
        <v>1796</v>
      </c>
      <c r="F36">
        <f t="shared" si="0"/>
        <v>1.26</v>
      </c>
    </row>
    <row r="37" spans="1:6" x14ac:dyDescent="0.2">
      <c r="A37" t="s">
        <v>20</v>
      </c>
      <c r="B37">
        <v>3177</v>
      </c>
      <c r="C37">
        <f t="shared" si="1"/>
        <v>1.84</v>
      </c>
      <c r="D37" t="s">
        <v>14</v>
      </c>
      <c r="E37">
        <v>1784</v>
      </c>
      <c r="F37">
        <f t="shared" si="0"/>
        <v>1.25</v>
      </c>
    </row>
    <row r="38" spans="1:6" x14ac:dyDescent="0.2">
      <c r="A38" t="s">
        <v>20</v>
      </c>
      <c r="B38">
        <v>3131</v>
      </c>
      <c r="C38">
        <f t="shared" si="1"/>
        <v>1.8</v>
      </c>
      <c r="D38" t="s">
        <v>14</v>
      </c>
      <c r="E38">
        <v>1790</v>
      </c>
      <c r="F38">
        <f t="shared" si="0"/>
        <v>1.25</v>
      </c>
    </row>
    <row r="39" spans="1:6" x14ac:dyDescent="0.2">
      <c r="A39" t="s">
        <v>20</v>
      </c>
      <c r="B39">
        <v>3116</v>
      </c>
      <c r="C39">
        <f t="shared" si="1"/>
        <v>1.79</v>
      </c>
      <c r="D39" t="s">
        <v>14</v>
      </c>
      <c r="E39">
        <v>1758</v>
      </c>
      <c r="F39">
        <f t="shared" si="0"/>
        <v>1.22</v>
      </c>
    </row>
    <row r="40" spans="1:6" x14ac:dyDescent="0.2">
      <c r="A40" t="s">
        <v>20</v>
      </c>
      <c r="B40">
        <v>3063</v>
      </c>
      <c r="C40">
        <f t="shared" si="1"/>
        <v>1.75</v>
      </c>
      <c r="D40" t="s">
        <v>14</v>
      </c>
      <c r="E40">
        <v>1748</v>
      </c>
      <c r="F40">
        <f t="shared" si="0"/>
        <v>1.21</v>
      </c>
    </row>
    <row r="41" spans="1:6" x14ac:dyDescent="0.2">
      <c r="A41" t="s">
        <v>20</v>
      </c>
      <c r="B41">
        <v>3059</v>
      </c>
      <c r="C41">
        <f t="shared" si="1"/>
        <v>1.74</v>
      </c>
      <c r="D41" t="s">
        <v>14</v>
      </c>
      <c r="E41">
        <v>1691</v>
      </c>
      <c r="F41">
        <f t="shared" si="0"/>
        <v>1.1499999999999999</v>
      </c>
    </row>
    <row r="42" spans="1:6" x14ac:dyDescent="0.2">
      <c r="A42" t="s">
        <v>20</v>
      </c>
      <c r="B42">
        <v>3036</v>
      </c>
      <c r="C42">
        <f t="shared" si="1"/>
        <v>1.72</v>
      </c>
      <c r="D42" t="s">
        <v>14</v>
      </c>
      <c r="E42">
        <v>1684</v>
      </c>
      <c r="F42">
        <f t="shared" si="0"/>
        <v>1.1399999999999999</v>
      </c>
    </row>
    <row r="43" spans="1:6" x14ac:dyDescent="0.2">
      <c r="A43" t="s">
        <v>20</v>
      </c>
      <c r="B43">
        <v>3016</v>
      </c>
      <c r="C43">
        <f t="shared" si="1"/>
        <v>1.71</v>
      </c>
      <c r="D43" t="s">
        <v>14</v>
      </c>
      <c r="E43">
        <v>1657</v>
      </c>
      <c r="F43">
        <f t="shared" si="0"/>
        <v>1.1100000000000001</v>
      </c>
    </row>
    <row r="44" spans="1:6" x14ac:dyDescent="0.2">
      <c r="A44" t="s">
        <v>20</v>
      </c>
      <c r="B44">
        <v>2985</v>
      </c>
      <c r="C44">
        <f t="shared" si="1"/>
        <v>1.68</v>
      </c>
      <c r="D44" t="s">
        <v>14</v>
      </c>
      <c r="E44">
        <v>1625</v>
      </c>
      <c r="F44">
        <f t="shared" si="0"/>
        <v>1.08</v>
      </c>
    </row>
    <row r="45" spans="1:6" x14ac:dyDescent="0.2">
      <c r="A45" t="s">
        <v>20</v>
      </c>
      <c r="B45">
        <v>2893</v>
      </c>
      <c r="C45">
        <f t="shared" si="1"/>
        <v>1.61</v>
      </c>
      <c r="D45" t="s">
        <v>14</v>
      </c>
      <c r="E45">
        <v>1608</v>
      </c>
      <c r="F45">
        <f t="shared" si="0"/>
        <v>1.06</v>
      </c>
    </row>
    <row r="46" spans="1:6" x14ac:dyDescent="0.2">
      <c r="A46" t="s">
        <v>20</v>
      </c>
      <c r="B46">
        <v>2875</v>
      </c>
      <c r="C46">
        <f t="shared" si="1"/>
        <v>1.6</v>
      </c>
      <c r="D46" t="s">
        <v>14</v>
      </c>
      <c r="E46">
        <v>1596</v>
      </c>
      <c r="F46">
        <f t="shared" si="0"/>
        <v>1.05</v>
      </c>
    </row>
    <row r="47" spans="1:6" x14ac:dyDescent="0.2">
      <c r="A47" t="s">
        <v>20</v>
      </c>
      <c r="B47">
        <v>2857</v>
      </c>
      <c r="C47">
        <f t="shared" si="1"/>
        <v>1.58</v>
      </c>
      <c r="D47" t="s">
        <v>14</v>
      </c>
      <c r="E47">
        <v>1538</v>
      </c>
      <c r="F47">
        <f t="shared" si="0"/>
        <v>0.99</v>
      </c>
    </row>
    <row r="48" spans="1:6" x14ac:dyDescent="0.2">
      <c r="A48" t="s">
        <v>20</v>
      </c>
      <c r="B48">
        <v>2805</v>
      </c>
      <c r="C48">
        <f t="shared" si="1"/>
        <v>1.54</v>
      </c>
      <c r="D48" t="s">
        <v>14</v>
      </c>
      <c r="E48">
        <v>1482</v>
      </c>
      <c r="F48">
        <f t="shared" si="0"/>
        <v>0.93</v>
      </c>
    </row>
    <row r="49" spans="1:6" x14ac:dyDescent="0.2">
      <c r="A49" t="s">
        <v>20</v>
      </c>
      <c r="B49">
        <v>2768</v>
      </c>
      <c r="C49">
        <f t="shared" si="1"/>
        <v>1.51</v>
      </c>
      <c r="D49" t="s">
        <v>14</v>
      </c>
      <c r="E49">
        <v>1467</v>
      </c>
      <c r="F49">
        <f t="shared" si="0"/>
        <v>0.92</v>
      </c>
    </row>
    <row r="50" spans="1:6" x14ac:dyDescent="0.2">
      <c r="A50" t="s">
        <v>20</v>
      </c>
      <c r="B50">
        <v>2756</v>
      </c>
      <c r="C50">
        <f t="shared" si="1"/>
        <v>1.5</v>
      </c>
      <c r="D50" t="s">
        <v>14</v>
      </c>
      <c r="E50">
        <v>1467</v>
      </c>
      <c r="F50">
        <f t="shared" si="0"/>
        <v>0.92</v>
      </c>
    </row>
    <row r="51" spans="1:6" x14ac:dyDescent="0.2">
      <c r="A51" t="s">
        <v>20</v>
      </c>
      <c r="B51">
        <v>2739</v>
      </c>
      <c r="C51">
        <f t="shared" si="1"/>
        <v>1.49</v>
      </c>
      <c r="D51" t="s">
        <v>14</v>
      </c>
      <c r="E51">
        <v>1439</v>
      </c>
      <c r="F51">
        <f t="shared" si="0"/>
        <v>0.89</v>
      </c>
    </row>
    <row r="52" spans="1:6" x14ac:dyDescent="0.2">
      <c r="A52" t="s">
        <v>20</v>
      </c>
      <c r="B52">
        <v>2725</v>
      </c>
      <c r="C52">
        <f t="shared" si="1"/>
        <v>1.48</v>
      </c>
      <c r="D52" t="s">
        <v>14</v>
      </c>
      <c r="E52">
        <v>1368</v>
      </c>
      <c r="F52">
        <f t="shared" si="0"/>
        <v>0.81</v>
      </c>
    </row>
    <row r="53" spans="1:6" x14ac:dyDescent="0.2">
      <c r="A53" t="s">
        <v>20</v>
      </c>
      <c r="B53">
        <v>2693</v>
      </c>
      <c r="C53">
        <f t="shared" si="1"/>
        <v>1.45</v>
      </c>
      <c r="D53" t="s">
        <v>14</v>
      </c>
      <c r="E53">
        <v>1335</v>
      </c>
      <c r="F53">
        <f t="shared" si="0"/>
        <v>0.78</v>
      </c>
    </row>
    <row r="54" spans="1:6" x14ac:dyDescent="0.2">
      <c r="A54" t="s">
        <v>20</v>
      </c>
      <c r="B54">
        <v>2673</v>
      </c>
      <c r="C54">
        <f t="shared" si="1"/>
        <v>1.44</v>
      </c>
      <c r="D54" t="s">
        <v>14</v>
      </c>
      <c r="E54">
        <v>1296</v>
      </c>
      <c r="F54">
        <f t="shared" si="0"/>
        <v>0.74</v>
      </c>
    </row>
    <row r="55" spans="1:6" x14ac:dyDescent="0.2">
      <c r="A55" t="s">
        <v>20</v>
      </c>
      <c r="B55">
        <v>2662</v>
      </c>
      <c r="C55">
        <f t="shared" si="1"/>
        <v>1.43</v>
      </c>
      <c r="D55" t="s">
        <v>14</v>
      </c>
      <c r="E55">
        <v>1274</v>
      </c>
      <c r="F55">
        <f t="shared" si="0"/>
        <v>0.72</v>
      </c>
    </row>
    <row r="56" spans="1:6" x14ac:dyDescent="0.2">
      <c r="A56" t="s">
        <v>20</v>
      </c>
      <c r="B56">
        <v>2551</v>
      </c>
      <c r="C56">
        <f t="shared" si="1"/>
        <v>1.34</v>
      </c>
      <c r="D56" t="s">
        <v>14</v>
      </c>
      <c r="E56">
        <v>1257</v>
      </c>
      <c r="F56">
        <f t="shared" si="0"/>
        <v>0.7</v>
      </c>
    </row>
    <row r="57" spans="1:6" x14ac:dyDescent="0.2">
      <c r="A57" t="s">
        <v>20</v>
      </c>
      <c r="B57">
        <v>2528</v>
      </c>
      <c r="C57">
        <f t="shared" si="1"/>
        <v>1.32</v>
      </c>
      <c r="D57" t="s">
        <v>14</v>
      </c>
      <c r="E57">
        <v>1258</v>
      </c>
      <c r="F57">
        <f t="shared" si="0"/>
        <v>0.7</v>
      </c>
    </row>
    <row r="58" spans="1:6" x14ac:dyDescent="0.2">
      <c r="A58" t="s">
        <v>20</v>
      </c>
      <c r="B58">
        <v>2526</v>
      </c>
      <c r="C58">
        <f t="shared" si="1"/>
        <v>1.32</v>
      </c>
      <c r="D58" t="s">
        <v>14</v>
      </c>
      <c r="E58">
        <v>1225</v>
      </c>
      <c r="F58">
        <f t="shared" si="0"/>
        <v>0.67</v>
      </c>
    </row>
    <row r="59" spans="1:6" x14ac:dyDescent="0.2">
      <c r="A59" t="s">
        <v>20</v>
      </c>
      <c r="B59">
        <v>2506</v>
      </c>
      <c r="C59">
        <f t="shared" si="1"/>
        <v>1.31</v>
      </c>
      <c r="D59" t="s">
        <v>14</v>
      </c>
      <c r="E59">
        <v>1229</v>
      </c>
      <c r="F59">
        <f t="shared" si="0"/>
        <v>0.67</v>
      </c>
    </row>
    <row r="60" spans="1:6" x14ac:dyDescent="0.2">
      <c r="A60" t="s">
        <v>20</v>
      </c>
      <c r="B60">
        <v>2489</v>
      </c>
      <c r="C60">
        <f t="shared" si="1"/>
        <v>1.29</v>
      </c>
      <c r="D60" t="s">
        <v>14</v>
      </c>
      <c r="E60">
        <v>1220</v>
      </c>
      <c r="F60">
        <f t="shared" si="0"/>
        <v>0.66</v>
      </c>
    </row>
    <row r="61" spans="1:6" x14ac:dyDescent="0.2">
      <c r="A61" t="s">
        <v>20</v>
      </c>
      <c r="B61">
        <v>2475</v>
      </c>
      <c r="C61">
        <f t="shared" si="1"/>
        <v>1.28</v>
      </c>
      <c r="D61" t="s">
        <v>14</v>
      </c>
      <c r="E61">
        <v>1221</v>
      </c>
      <c r="F61">
        <f t="shared" si="0"/>
        <v>0.66</v>
      </c>
    </row>
    <row r="62" spans="1:6" x14ac:dyDescent="0.2">
      <c r="A62" t="s">
        <v>20</v>
      </c>
      <c r="B62">
        <v>2468</v>
      </c>
      <c r="C62">
        <f t="shared" si="1"/>
        <v>1.28</v>
      </c>
      <c r="D62" t="s">
        <v>14</v>
      </c>
      <c r="E62">
        <v>1198</v>
      </c>
      <c r="F62">
        <f t="shared" si="0"/>
        <v>0.64</v>
      </c>
    </row>
    <row r="63" spans="1:6" x14ac:dyDescent="0.2">
      <c r="A63" t="s">
        <v>20</v>
      </c>
      <c r="B63">
        <v>2443</v>
      </c>
      <c r="C63">
        <f t="shared" si="1"/>
        <v>1.26</v>
      </c>
      <c r="D63" t="s">
        <v>14</v>
      </c>
      <c r="E63">
        <v>1194</v>
      </c>
      <c r="F63">
        <f t="shared" si="0"/>
        <v>0.63</v>
      </c>
    </row>
    <row r="64" spans="1:6" x14ac:dyDescent="0.2">
      <c r="A64" t="s">
        <v>20</v>
      </c>
      <c r="B64">
        <v>2443</v>
      </c>
      <c r="C64">
        <f t="shared" si="1"/>
        <v>1.26</v>
      </c>
      <c r="D64" t="s">
        <v>14</v>
      </c>
      <c r="E64">
        <v>1181</v>
      </c>
      <c r="F64">
        <f t="shared" si="0"/>
        <v>0.62</v>
      </c>
    </row>
    <row r="65" spans="1:6" x14ac:dyDescent="0.2">
      <c r="A65" t="s">
        <v>20</v>
      </c>
      <c r="B65">
        <v>2441</v>
      </c>
      <c r="C65">
        <f t="shared" si="1"/>
        <v>1.25</v>
      </c>
      <c r="D65" t="s">
        <v>14</v>
      </c>
      <c r="E65">
        <v>1130</v>
      </c>
      <c r="F65">
        <f t="shared" si="0"/>
        <v>0.56999999999999995</v>
      </c>
    </row>
    <row r="66" spans="1:6" x14ac:dyDescent="0.2">
      <c r="A66" t="s">
        <v>20</v>
      </c>
      <c r="B66">
        <v>2436</v>
      </c>
      <c r="C66">
        <f t="shared" si="1"/>
        <v>1.25</v>
      </c>
      <c r="D66" t="s">
        <v>14</v>
      </c>
      <c r="E66">
        <v>1120</v>
      </c>
      <c r="F66">
        <f t="shared" ref="F66:F129" si="2">ROUND((E66-$J$6)/$J$11,2)</f>
        <v>0.56000000000000005</v>
      </c>
    </row>
    <row r="67" spans="1:6" x14ac:dyDescent="0.2">
      <c r="A67" t="s">
        <v>20</v>
      </c>
      <c r="B67">
        <v>2431</v>
      </c>
      <c r="C67">
        <f t="shared" ref="C67:C130" si="3">ROUND((B67-$I$6)/$I$11,2)</f>
        <v>1.25</v>
      </c>
      <c r="D67" t="s">
        <v>14</v>
      </c>
      <c r="E67">
        <v>1121</v>
      </c>
      <c r="F67">
        <f t="shared" si="2"/>
        <v>0.56000000000000005</v>
      </c>
    </row>
    <row r="68" spans="1:6" x14ac:dyDescent="0.2">
      <c r="A68" t="s">
        <v>20</v>
      </c>
      <c r="B68">
        <v>2414</v>
      </c>
      <c r="C68">
        <f t="shared" si="3"/>
        <v>1.23</v>
      </c>
      <c r="D68" t="s">
        <v>14</v>
      </c>
      <c r="E68">
        <v>1072</v>
      </c>
      <c r="F68">
        <f t="shared" si="2"/>
        <v>0.51</v>
      </c>
    </row>
    <row r="69" spans="1:6" x14ac:dyDescent="0.2">
      <c r="A69" t="s">
        <v>20</v>
      </c>
      <c r="B69">
        <v>2409</v>
      </c>
      <c r="C69">
        <f t="shared" si="3"/>
        <v>1.23</v>
      </c>
      <c r="D69" t="s">
        <v>14</v>
      </c>
      <c r="E69">
        <v>1068</v>
      </c>
      <c r="F69">
        <f t="shared" si="2"/>
        <v>0.5</v>
      </c>
    </row>
    <row r="70" spans="1:6" x14ac:dyDescent="0.2">
      <c r="A70" t="s">
        <v>20</v>
      </c>
      <c r="B70">
        <v>2353</v>
      </c>
      <c r="C70">
        <f t="shared" si="3"/>
        <v>1.19</v>
      </c>
      <c r="D70" t="s">
        <v>14</v>
      </c>
      <c r="E70">
        <v>1063</v>
      </c>
      <c r="F70">
        <f t="shared" si="2"/>
        <v>0.5</v>
      </c>
    </row>
    <row r="71" spans="1:6" x14ac:dyDescent="0.2">
      <c r="A71" t="s">
        <v>20</v>
      </c>
      <c r="B71">
        <v>2346</v>
      </c>
      <c r="C71">
        <f t="shared" si="3"/>
        <v>1.18</v>
      </c>
      <c r="D71" t="s">
        <v>14</v>
      </c>
      <c r="E71">
        <v>1059</v>
      </c>
      <c r="F71">
        <f t="shared" si="2"/>
        <v>0.49</v>
      </c>
    </row>
    <row r="72" spans="1:6" x14ac:dyDescent="0.2">
      <c r="A72" t="s">
        <v>20</v>
      </c>
      <c r="B72">
        <v>2331</v>
      </c>
      <c r="C72">
        <f t="shared" si="3"/>
        <v>1.17</v>
      </c>
      <c r="D72" t="s">
        <v>14</v>
      </c>
      <c r="E72">
        <v>1028</v>
      </c>
      <c r="F72">
        <f t="shared" si="2"/>
        <v>0.46</v>
      </c>
    </row>
    <row r="73" spans="1:6" x14ac:dyDescent="0.2">
      <c r="A73" t="s">
        <v>20</v>
      </c>
      <c r="B73">
        <v>2326</v>
      </c>
      <c r="C73">
        <f t="shared" si="3"/>
        <v>1.1599999999999999</v>
      </c>
      <c r="D73" t="s">
        <v>14</v>
      </c>
      <c r="E73">
        <v>1000</v>
      </c>
      <c r="F73">
        <f t="shared" si="2"/>
        <v>0.43</v>
      </c>
    </row>
    <row r="74" spans="1:6" x14ac:dyDescent="0.2">
      <c r="A74" t="s">
        <v>20</v>
      </c>
      <c r="B74">
        <v>2320</v>
      </c>
      <c r="C74">
        <f t="shared" si="3"/>
        <v>1.1599999999999999</v>
      </c>
      <c r="D74" t="s">
        <v>14</v>
      </c>
      <c r="E74">
        <v>955</v>
      </c>
      <c r="F74">
        <f t="shared" si="2"/>
        <v>0.38</v>
      </c>
    </row>
    <row r="75" spans="1:6" x14ac:dyDescent="0.2">
      <c r="A75" t="s">
        <v>20</v>
      </c>
      <c r="B75">
        <v>2293</v>
      </c>
      <c r="C75">
        <f t="shared" si="3"/>
        <v>1.1399999999999999</v>
      </c>
      <c r="D75" t="s">
        <v>14</v>
      </c>
      <c r="E75">
        <v>940</v>
      </c>
      <c r="F75">
        <f t="shared" si="2"/>
        <v>0.37</v>
      </c>
    </row>
    <row r="76" spans="1:6" x14ac:dyDescent="0.2">
      <c r="A76" t="s">
        <v>20</v>
      </c>
      <c r="B76">
        <v>2289</v>
      </c>
      <c r="C76">
        <f t="shared" si="3"/>
        <v>1.1299999999999999</v>
      </c>
      <c r="D76" t="s">
        <v>14</v>
      </c>
      <c r="E76">
        <v>941</v>
      </c>
      <c r="F76">
        <f t="shared" si="2"/>
        <v>0.37</v>
      </c>
    </row>
    <row r="77" spans="1:6" x14ac:dyDescent="0.2">
      <c r="A77" t="s">
        <v>20</v>
      </c>
      <c r="B77">
        <v>2283</v>
      </c>
      <c r="C77">
        <f t="shared" si="3"/>
        <v>1.1299999999999999</v>
      </c>
      <c r="D77" t="s">
        <v>14</v>
      </c>
      <c r="E77">
        <v>934</v>
      </c>
      <c r="F77">
        <f t="shared" si="2"/>
        <v>0.36</v>
      </c>
    </row>
    <row r="78" spans="1:6" x14ac:dyDescent="0.2">
      <c r="A78" t="s">
        <v>20</v>
      </c>
      <c r="B78">
        <v>2266</v>
      </c>
      <c r="C78">
        <f t="shared" si="3"/>
        <v>1.1200000000000001</v>
      </c>
      <c r="D78" t="s">
        <v>14</v>
      </c>
      <c r="E78">
        <v>931</v>
      </c>
      <c r="F78">
        <f t="shared" si="2"/>
        <v>0.36</v>
      </c>
    </row>
    <row r="79" spans="1:6" x14ac:dyDescent="0.2">
      <c r="A79" t="s">
        <v>20</v>
      </c>
      <c r="B79">
        <v>2261</v>
      </c>
      <c r="C79">
        <f t="shared" si="3"/>
        <v>1.1100000000000001</v>
      </c>
      <c r="D79" t="s">
        <v>14</v>
      </c>
      <c r="E79">
        <v>923</v>
      </c>
      <c r="F79">
        <f t="shared" si="2"/>
        <v>0.35</v>
      </c>
    </row>
    <row r="80" spans="1:6" x14ac:dyDescent="0.2">
      <c r="A80" t="s">
        <v>20</v>
      </c>
      <c r="B80">
        <v>2237</v>
      </c>
      <c r="C80">
        <f t="shared" si="3"/>
        <v>1.0900000000000001</v>
      </c>
      <c r="D80" t="s">
        <v>14</v>
      </c>
      <c r="E80">
        <v>926</v>
      </c>
      <c r="F80">
        <f t="shared" si="2"/>
        <v>0.35</v>
      </c>
    </row>
    <row r="81" spans="1:6" x14ac:dyDescent="0.2">
      <c r="A81" t="s">
        <v>20</v>
      </c>
      <c r="B81">
        <v>2230</v>
      </c>
      <c r="C81">
        <f t="shared" si="3"/>
        <v>1.0900000000000001</v>
      </c>
      <c r="D81" t="s">
        <v>14</v>
      </c>
      <c r="E81">
        <v>908</v>
      </c>
      <c r="F81">
        <f t="shared" si="2"/>
        <v>0.34</v>
      </c>
    </row>
    <row r="82" spans="1:6" x14ac:dyDescent="0.2">
      <c r="A82" t="s">
        <v>20</v>
      </c>
      <c r="B82">
        <v>2220</v>
      </c>
      <c r="C82">
        <f t="shared" si="3"/>
        <v>1.08</v>
      </c>
      <c r="D82" t="s">
        <v>14</v>
      </c>
      <c r="E82">
        <v>889</v>
      </c>
      <c r="F82">
        <f t="shared" si="2"/>
        <v>0.32</v>
      </c>
    </row>
    <row r="83" spans="1:6" x14ac:dyDescent="0.2">
      <c r="A83" t="s">
        <v>20</v>
      </c>
      <c r="B83">
        <v>2218</v>
      </c>
      <c r="C83">
        <f t="shared" si="3"/>
        <v>1.08</v>
      </c>
      <c r="D83" t="s">
        <v>14</v>
      </c>
      <c r="E83">
        <v>886</v>
      </c>
      <c r="F83">
        <f t="shared" si="2"/>
        <v>0.31</v>
      </c>
    </row>
    <row r="84" spans="1:6" x14ac:dyDescent="0.2">
      <c r="A84" t="s">
        <v>20</v>
      </c>
      <c r="B84">
        <v>2188</v>
      </c>
      <c r="C84">
        <f t="shared" si="3"/>
        <v>1.05</v>
      </c>
      <c r="D84" t="s">
        <v>14</v>
      </c>
      <c r="E84">
        <v>859</v>
      </c>
      <c r="F84">
        <f t="shared" si="2"/>
        <v>0.28000000000000003</v>
      </c>
    </row>
    <row r="85" spans="1:6" x14ac:dyDescent="0.2">
      <c r="A85" t="s">
        <v>20</v>
      </c>
      <c r="B85">
        <v>2144</v>
      </c>
      <c r="C85">
        <f t="shared" si="3"/>
        <v>1.02</v>
      </c>
      <c r="D85" t="s">
        <v>14</v>
      </c>
      <c r="E85">
        <v>846</v>
      </c>
      <c r="F85">
        <f t="shared" si="2"/>
        <v>0.27</v>
      </c>
    </row>
    <row r="86" spans="1:6" x14ac:dyDescent="0.2">
      <c r="A86" t="s">
        <v>20</v>
      </c>
      <c r="B86">
        <v>2120</v>
      </c>
      <c r="C86">
        <f t="shared" si="3"/>
        <v>1</v>
      </c>
      <c r="D86" t="s">
        <v>14</v>
      </c>
      <c r="E86">
        <v>842</v>
      </c>
      <c r="F86">
        <f t="shared" si="2"/>
        <v>0.27</v>
      </c>
    </row>
    <row r="87" spans="1:6" x14ac:dyDescent="0.2">
      <c r="A87" t="s">
        <v>20</v>
      </c>
      <c r="B87">
        <v>2107</v>
      </c>
      <c r="C87">
        <f t="shared" si="3"/>
        <v>0.99</v>
      </c>
      <c r="D87" t="s">
        <v>14</v>
      </c>
      <c r="E87">
        <v>838</v>
      </c>
      <c r="F87">
        <f t="shared" si="2"/>
        <v>0.26</v>
      </c>
    </row>
    <row r="88" spans="1:6" x14ac:dyDescent="0.2">
      <c r="A88" t="s">
        <v>20</v>
      </c>
      <c r="B88">
        <v>2106</v>
      </c>
      <c r="C88">
        <f t="shared" si="3"/>
        <v>0.99</v>
      </c>
      <c r="D88" t="s">
        <v>14</v>
      </c>
      <c r="E88">
        <v>831</v>
      </c>
      <c r="F88">
        <f t="shared" si="2"/>
        <v>0.26</v>
      </c>
    </row>
    <row r="89" spans="1:6" x14ac:dyDescent="0.2">
      <c r="A89" t="s">
        <v>20</v>
      </c>
      <c r="B89">
        <v>2105</v>
      </c>
      <c r="C89">
        <f t="shared" si="3"/>
        <v>0.99</v>
      </c>
      <c r="D89" t="s">
        <v>14</v>
      </c>
      <c r="E89">
        <v>830</v>
      </c>
      <c r="F89">
        <f t="shared" si="2"/>
        <v>0.25</v>
      </c>
    </row>
    <row r="90" spans="1:6" x14ac:dyDescent="0.2">
      <c r="A90" t="s">
        <v>20</v>
      </c>
      <c r="B90">
        <v>2100</v>
      </c>
      <c r="C90">
        <f t="shared" si="3"/>
        <v>0.99</v>
      </c>
      <c r="D90" t="s">
        <v>14</v>
      </c>
      <c r="E90">
        <v>830</v>
      </c>
      <c r="F90">
        <f t="shared" si="2"/>
        <v>0.25</v>
      </c>
    </row>
    <row r="91" spans="1:6" x14ac:dyDescent="0.2">
      <c r="A91" t="s">
        <v>20</v>
      </c>
      <c r="B91">
        <v>2080</v>
      </c>
      <c r="C91">
        <f t="shared" si="3"/>
        <v>0.97</v>
      </c>
      <c r="D91" t="s">
        <v>14</v>
      </c>
      <c r="E91">
        <v>803</v>
      </c>
      <c r="F91">
        <f t="shared" si="2"/>
        <v>0.23</v>
      </c>
    </row>
    <row r="92" spans="1:6" x14ac:dyDescent="0.2">
      <c r="A92" t="s">
        <v>20</v>
      </c>
      <c r="B92">
        <v>2053</v>
      </c>
      <c r="C92">
        <f t="shared" si="3"/>
        <v>0.95</v>
      </c>
      <c r="D92" t="s">
        <v>14</v>
      </c>
      <c r="E92">
        <v>792</v>
      </c>
      <c r="F92">
        <f t="shared" si="2"/>
        <v>0.21</v>
      </c>
    </row>
    <row r="93" spans="1:6" x14ac:dyDescent="0.2">
      <c r="A93" t="s">
        <v>20</v>
      </c>
      <c r="B93">
        <v>2043</v>
      </c>
      <c r="C93">
        <f t="shared" si="3"/>
        <v>0.94</v>
      </c>
      <c r="D93" t="s">
        <v>14</v>
      </c>
      <c r="E93">
        <v>774</v>
      </c>
      <c r="F93">
        <f t="shared" si="2"/>
        <v>0.2</v>
      </c>
    </row>
    <row r="94" spans="1:6" x14ac:dyDescent="0.2">
      <c r="A94" t="s">
        <v>20</v>
      </c>
      <c r="B94">
        <v>2038</v>
      </c>
      <c r="C94">
        <f t="shared" si="3"/>
        <v>0.94</v>
      </c>
      <c r="D94" t="s">
        <v>14</v>
      </c>
      <c r="E94">
        <v>782</v>
      </c>
      <c r="F94">
        <f t="shared" si="2"/>
        <v>0.2</v>
      </c>
    </row>
    <row r="95" spans="1:6" x14ac:dyDescent="0.2">
      <c r="A95" t="s">
        <v>20</v>
      </c>
      <c r="B95">
        <v>2013</v>
      </c>
      <c r="C95">
        <f t="shared" si="3"/>
        <v>0.92</v>
      </c>
      <c r="D95" t="s">
        <v>14</v>
      </c>
      <c r="E95">
        <v>747</v>
      </c>
      <c r="F95">
        <f t="shared" si="2"/>
        <v>0.17</v>
      </c>
    </row>
    <row r="96" spans="1:6" x14ac:dyDescent="0.2">
      <c r="A96" t="s">
        <v>20</v>
      </c>
      <c r="B96">
        <v>1991</v>
      </c>
      <c r="C96">
        <f t="shared" si="3"/>
        <v>0.9</v>
      </c>
      <c r="D96" t="s">
        <v>14</v>
      </c>
      <c r="E96">
        <v>750</v>
      </c>
      <c r="F96">
        <f t="shared" si="2"/>
        <v>0.17</v>
      </c>
    </row>
    <row r="97" spans="1:6" x14ac:dyDescent="0.2">
      <c r="A97" t="s">
        <v>20</v>
      </c>
      <c r="B97">
        <v>1989</v>
      </c>
      <c r="C97">
        <f t="shared" si="3"/>
        <v>0.9</v>
      </c>
      <c r="D97" t="s">
        <v>14</v>
      </c>
      <c r="E97">
        <v>750</v>
      </c>
      <c r="F97">
        <f t="shared" si="2"/>
        <v>0.17</v>
      </c>
    </row>
    <row r="98" spans="1:6" x14ac:dyDescent="0.2">
      <c r="A98" t="s">
        <v>20</v>
      </c>
      <c r="B98">
        <v>1965</v>
      </c>
      <c r="C98">
        <f t="shared" si="3"/>
        <v>0.88</v>
      </c>
      <c r="D98" t="s">
        <v>14</v>
      </c>
      <c r="E98">
        <v>752</v>
      </c>
      <c r="F98">
        <f t="shared" si="2"/>
        <v>0.17</v>
      </c>
    </row>
    <row r="99" spans="1:6" x14ac:dyDescent="0.2">
      <c r="A99" t="s">
        <v>20</v>
      </c>
      <c r="B99">
        <v>1917</v>
      </c>
      <c r="C99">
        <f t="shared" si="3"/>
        <v>0.84</v>
      </c>
      <c r="D99" t="s">
        <v>14</v>
      </c>
      <c r="E99">
        <v>742</v>
      </c>
      <c r="F99">
        <f t="shared" si="2"/>
        <v>0.16</v>
      </c>
    </row>
    <row r="100" spans="1:6" x14ac:dyDescent="0.2">
      <c r="A100" t="s">
        <v>20</v>
      </c>
      <c r="B100">
        <v>1902</v>
      </c>
      <c r="C100">
        <f t="shared" si="3"/>
        <v>0.83</v>
      </c>
      <c r="D100" t="s">
        <v>14</v>
      </c>
      <c r="E100">
        <v>714</v>
      </c>
      <c r="F100">
        <f t="shared" si="2"/>
        <v>0.13</v>
      </c>
    </row>
    <row r="101" spans="1:6" x14ac:dyDescent="0.2">
      <c r="A101" t="s">
        <v>20</v>
      </c>
      <c r="B101">
        <v>1894</v>
      </c>
      <c r="C101">
        <f t="shared" si="3"/>
        <v>0.82</v>
      </c>
      <c r="D101" t="s">
        <v>14</v>
      </c>
      <c r="E101">
        <v>679</v>
      </c>
      <c r="F101">
        <f t="shared" si="2"/>
        <v>0.1</v>
      </c>
    </row>
    <row r="102" spans="1:6" x14ac:dyDescent="0.2">
      <c r="A102" t="s">
        <v>20</v>
      </c>
      <c r="B102">
        <v>1887</v>
      </c>
      <c r="C102">
        <f t="shared" si="3"/>
        <v>0.82</v>
      </c>
      <c r="D102" t="s">
        <v>14</v>
      </c>
      <c r="E102">
        <v>679</v>
      </c>
      <c r="F102">
        <f t="shared" si="2"/>
        <v>0.1</v>
      </c>
    </row>
    <row r="103" spans="1:6" x14ac:dyDescent="0.2">
      <c r="A103" t="s">
        <v>20</v>
      </c>
      <c r="B103">
        <v>1884</v>
      </c>
      <c r="C103">
        <f t="shared" si="3"/>
        <v>0.81</v>
      </c>
      <c r="D103" t="s">
        <v>14</v>
      </c>
      <c r="E103">
        <v>674</v>
      </c>
      <c r="F103">
        <f t="shared" si="2"/>
        <v>0.09</v>
      </c>
    </row>
    <row r="104" spans="1:6" x14ac:dyDescent="0.2">
      <c r="A104" t="s">
        <v>20</v>
      </c>
      <c r="B104">
        <v>1866</v>
      </c>
      <c r="C104">
        <f t="shared" si="3"/>
        <v>0.8</v>
      </c>
      <c r="D104" t="s">
        <v>14</v>
      </c>
      <c r="E104">
        <v>672</v>
      </c>
      <c r="F104">
        <f t="shared" si="2"/>
        <v>0.09</v>
      </c>
    </row>
    <row r="105" spans="1:6" x14ac:dyDescent="0.2">
      <c r="A105" t="s">
        <v>20</v>
      </c>
      <c r="B105">
        <v>1821</v>
      </c>
      <c r="C105">
        <f t="shared" si="3"/>
        <v>0.77</v>
      </c>
      <c r="D105" t="s">
        <v>14</v>
      </c>
      <c r="E105">
        <v>676</v>
      </c>
      <c r="F105">
        <f t="shared" si="2"/>
        <v>0.09</v>
      </c>
    </row>
    <row r="106" spans="1:6" x14ac:dyDescent="0.2">
      <c r="A106" t="s">
        <v>20</v>
      </c>
      <c r="B106">
        <v>1815</v>
      </c>
      <c r="C106">
        <f t="shared" si="3"/>
        <v>0.76</v>
      </c>
      <c r="D106" t="s">
        <v>14</v>
      </c>
      <c r="E106">
        <v>662</v>
      </c>
      <c r="F106">
        <f t="shared" si="2"/>
        <v>0.08</v>
      </c>
    </row>
    <row r="107" spans="1:6" x14ac:dyDescent="0.2">
      <c r="A107" t="s">
        <v>20</v>
      </c>
      <c r="B107">
        <v>1797</v>
      </c>
      <c r="C107">
        <f t="shared" si="3"/>
        <v>0.75</v>
      </c>
      <c r="D107" t="s">
        <v>14</v>
      </c>
      <c r="E107">
        <v>656</v>
      </c>
      <c r="F107">
        <f t="shared" si="2"/>
        <v>7.0000000000000007E-2</v>
      </c>
    </row>
    <row r="108" spans="1:6" x14ac:dyDescent="0.2">
      <c r="A108" t="s">
        <v>20</v>
      </c>
      <c r="B108">
        <v>1785</v>
      </c>
      <c r="C108">
        <f t="shared" si="3"/>
        <v>0.74</v>
      </c>
      <c r="D108" t="s">
        <v>14</v>
      </c>
      <c r="E108">
        <v>648</v>
      </c>
      <c r="F108">
        <f t="shared" si="2"/>
        <v>0.06</v>
      </c>
    </row>
    <row r="109" spans="1:6" x14ac:dyDescent="0.2">
      <c r="A109" t="s">
        <v>20</v>
      </c>
      <c r="B109">
        <v>1784</v>
      </c>
      <c r="C109">
        <f t="shared" si="3"/>
        <v>0.74</v>
      </c>
      <c r="D109" t="s">
        <v>14</v>
      </c>
      <c r="E109">
        <v>648</v>
      </c>
      <c r="F109">
        <f t="shared" si="2"/>
        <v>0.06</v>
      </c>
    </row>
    <row r="110" spans="1:6" x14ac:dyDescent="0.2">
      <c r="A110" t="s">
        <v>20</v>
      </c>
      <c r="B110">
        <v>1782</v>
      </c>
      <c r="C110">
        <f t="shared" si="3"/>
        <v>0.73</v>
      </c>
      <c r="D110" t="s">
        <v>14</v>
      </c>
      <c r="E110">
        <v>605</v>
      </c>
      <c r="F110">
        <f t="shared" si="2"/>
        <v>0.02</v>
      </c>
    </row>
    <row r="111" spans="1:6" x14ac:dyDescent="0.2">
      <c r="A111" t="s">
        <v>20</v>
      </c>
      <c r="B111">
        <v>1773</v>
      </c>
      <c r="C111">
        <f t="shared" si="3"/>
        <v>0.73</v>
      </c>
      <c r="D111" t="s">
        <v>14</v>
      </c>
      <c r="E111">
        <v>602</v>
      </c>
      <c r="F111">
        <f t="shared" si="2"/>
        <v>0.02</v>
      </c>
    </row>
    <row r="112" spans="1:6" x14ac:dyDescent="0.2">
      <c r="A112" t="s">
        <v>20</v>
      </c>
      <c r="B112">
        <v>1713</v>
      </c>
      <c r="C112">
        <f t="shared" si="3"/>
        <v>0.68</v>
      </c>
      <c r="D112" t="s">
        <v>14</v>
      </c>
      <c r="E112">
        <v>594</v>
      </c>
      <c r="F112">
        <f t="shared" si="2"/>
        <v>0.01</v>
      </c>
    </row>
    <row r="113" spans="1:6" x14ac:dyDescent="0.2">
      <c r="A113" t="s">
        <v>20</v>
      </c>
      <c r="B113">
        <v>1703</v>
      </c>
      <c r="C113">
        <f t="shared" si="3"/>
        <v>0.67</v>
      </c>
      <c r="D113" t="s">
        <v>14</v>
      </c>
      <c r="E113">
        <v>575</v>
      </c>
      <c r="F113">
        <f t="shared" si="2"/>
        <v>-0.01</v>
      </c>
    </row>
    <row r="114" spans="1:6" x14ac:dyDescent="0.2">
      <c r="A114" t="s">
        <v>20</v>
      </c>
      <c r="B114">
        <v>1697</v>
      </c>
      <c r="C114">
        <f t="shared" si="3"/>
        <v>0.67</v>
      </c>
      <c r="D114" t="s">
        <v>14</v>
      </c>
      <c r="E114">
        <v>579</v>
      </c>
      <c r="F114">
        <f t="shared" si="2"/>
        <v>-0.01</v>
      </c>
    </row>
    <row r="115" spans="1:6" x14ac:dyDescent="0.2">
      <c r="A115" t="s">
        <v>20</v>
      </c>
      <c r="B115">
        <v>1690</v>
      </c>
      <c r="C115">
        <f t="shared" si="3"/>
        <v>0.66</v>
      </c>
      <c r="D115" t="s">
        <v>14</v>
      </c>
      <c r="E115">
        <v>558</v>
      </c>
      <c r="F115">
        <f t="shared" si="2"/>
        <v>-0.03</v>
      </c>
    </row>
    <row r="116" spans="1:6" x14ac:dyDescent="0.2">
      <c r="A116" t="s">
        <v>20</v>
      </c>
      <c r="B116">
        <v>1684</v>
      </c>
      <c r="C116">
        <f t="shared" si="3"/>
        <v>0.66</v>
      </c>
      <c r="D116" t="s">
        <v>14</v>
      </c>
      <c r="E116">
        <v>554</v>
      </c>
      <c r="F116">
        <f t="shared" si="2"/>
        <v>-0.03</v>
      </c>
    </row>
    <row r="117" spans="1:6" x14ac:dyDescent="0.2">
      <c r="A117" t="s">
        <v>20</v>
      </c>
      <c r="B117">
        <v>1681</v>
      </c>
      <c r="C117">
        <f t="shared" si="3"/>
        <v>0.65</v>
      </c>
      <c r="D117" t="s">
        <v>14</v>
      </c>
      <c r="E117">
        <v>558</v>
      </c>
      <c r="F117">
        <f t="shared" si="2"/>
        <v>-0.03</v>
      </c>
    </row>
    <row r="118" spans="1:6" x14ac:dyDescent="0.2">
      <c r="A118" t="s">
        <v>20</v>
      </c>
      <c r="B118">
        <v>1629</v>
      </c>
      <c r="C118">
        <f t="shared" si="3"/>
        <v>0.61</v>
      </c>
      <c r="D118" t="s">
        <v>14</v>
      </c>
      <c r="E118">
        <v>535</v>
      </c>
      <c r="F118">
        <f t="shared" si="2"/>
        <v>-0.05</v>
      </c>
    </row>
    <row r="119" spans="1:6" x14ac:dyDescent="0.2">
      <c r="A119" t="s">
        <v>20</v>
      </c>
      <c r="B119">
        <v>1621</v>
      </c>
      <c r="C119">
        <f t="shared" si="3"/>
        <v>0.61</v>
      </c>
      <c r="D119" t="s">
        <v>14</v>
      </c>
      <c r="E119">
        <v>526</v>
      </c>
      <c r="F119">
        <f t="shared" si="2"/>
        <v>-0.06</v>
      </c>
    </row>
    <row r="120" spans="1:6" x14ac:dyDescent="0.2">
      <c r="A120" t="s">
        <v>20</v>
      </c>
      <c r="B120">
        <v>1613</v>
      </c>
      <c r="C120">
        <f t="shared" si="3"/>
        <v>0.6</v>
      </c>
      <c r="D120" t="s">
        <v>14</v>
      </c>
      <c r="E120">
        <v>523</v>
      </c>
      <c r="F120">
        <f t="shared" si="2"/>
        <v>-7.0000000000000007E-2</v>
      </c>
    </row>
    <row r="121" spans="1:6" x14ac:dyDescent="0.2">
      <c r="A121" t="s">
        <v>20</v>
      </c>
      <c r="B121">
        <v>1606</v>
      </c>
      <c r="C121">
        <f t="shared" si="3"/>
        <v>0.6</v>
      </c>
      <c r="D121" t="s">
        <v>14</v>
      </c>
      <c r="E121">
        <v>504</v>
      </c>
      <c r="F121">
        <f t="shared" si="2"/>
        <v>-0.08</v>
      </c>
    </row>
    <row r="122" spans="1:6" x14ac:dyDescent="0.2">
      <c r="A122" t="s">
        <v>20</v>
      </c>
      <c r="B122">
        <v>1605</v>
      </c>
      <c r="C122">
        <f t="shared" si="3"/>
        <v>0.59</v>
      </c>
      <c r="D122" t="s">
        <v>14</v>
      </c>
      <c r="E122">
        <v>513</v>
      </c>
      <c r="F122">
        <f t="shared" si="2"/>
        <v>-0.08</v>
      </c>
    </row>
    <row r="123" spans="1:6" x14ac:dyDescent="0.2">
      <c r="A123" t="s">
        <v>20</v>
      </c>
      <c r="B123">
        <v>1604</v>
      </c>
      <c r="C123">
        <f t="shared" si="3"/>
        <v>0.59</v>
      </c>
      <c r="D123" t="s">
        <v>14</v>
      </c>
      <c r="E123">
        <v>452</v>
      </c>
      <c r="F123">
        <f t="shared" si="2"/>
        <v>-0.14000000000000001</v>
      </c>
    </row>
    <row r="124" spans="1:6" x14ac:dyDescent="0.2">
      <c r="A124" t="s">
        <v>20</v>
      </c>
      <c r="B124">
        <v>1600</v>
      </c>
      <c r="C124">
        <f t="shared" si="3"/>
        <v>0.59</v>
      </c>
      <c r="D124" t="s">
        <v>14</v>
      </c>
      <c r="E124">
        <v>454</v>
      </c>
      <c r="F124">
        <f t="shared" si="2"/>
        <v>-0.14000000000000001</v>
      </c>
    </row>
    <row r="125" spans="1:6" x14ac:dyDescent="0.2">
      <c r="A125" t="s">
        <v>20</v>
      </c>
      <c r="B125">
        <v>1573</v>
      </c>
      <c r="C125">
        <f t="shared" si="3"/>
        <v>0.56999999999999995</v>
      </c>
      <c r="D125" t="s">
        <v>14</v>
      </c>
      <c r="E125">
        <v>452</v>
      </c>
      <c r="F125">
        <f t="shared" si="2"/>
        <v>-0.14000000000000001</v>
      </c>
    </row>
    <row r="126" spans="1:6" x14ac:dyDescent="0.2">
      <c r="A126" t="s">
        <v>20</v>
      </c>
      <c r="B126">
        <v>1572</v>
      </c>
      <c r="C126">
        <f t="shared" si="3"/>
        <v>0.56999999999999995</v>
      </c>
      <c r="D126" t="s">
        <v>14</v>
      </c>
      <c r="E126">
        <v>441</v>
      </c>
      <c r="F126">
        <f t="shared" si="2"/>
        <v>-0.15</v>
      </c>
    </row>
    <row r="127" spans="1:6" x14ac:dyDescent="0.2">
      <c r="A127" t="s">
        <v>20</v>
      </c>
      <c r="B127">
        <v>1561</v>
      </c>
      <c r="C127">
        <f t="shared" si="3"/>
        <v>0.56000000000000005</v>
      </c>
      <c r="D127" t="s">
        <v>14</v>
      </c>
      <c r="E127">
        <v>435</v>
      </c>
      <c r="F127">
        <f t="shared" si="2"/>
        <v>-0.16</v>
      </c>
    </row>
    <row r="128" spans="1:6" x14ac:dyDescent="0.2">
      <c r="A128" t="s">
        <v>20</v>
      </c>
      <c r="B128">
        <v>1559</v>
      </c>
      <c r="C128">
        <f t="shared" si="3"/>
        <v>0.56000000000000005</v>
      </c>
      <c r="D128" t="s">
        <v>14</v>
      </c>
      <c r="E128">
        <v>424</v>
      </c>
      <c r="F128">
        <f t="shared" si="2"/>
        <v>-0.17</v>
      </c>
    </row>
    <row r="129" spans="1:6" x14ac:dyDescent="0.2">
      <c r="A129" t="s">
        <v>20</v>
      </c>
      <c r="B129">
        <v>1548</v>
      </c>
      <c r="C129">
        <f t="shared" si="3"/>
        <v>0.55000000000000004</v>
      </c>
      <c r="D129" t="s">
        <v>14</v>
      </c>
      <c r="E129">
        <v>418</v>
      </c>
      <c r="F129">
        <f t="shared" si="2"/>
        <v>-0.17</v>
      </c>
    </row>
    <row r="130" spans="1:6" x14ac:dyDescent="0.2">
      <c r="A130" t="s">
        <v>20</v>
      </c>
      <c r="B130">
        <v>1539</v>
      </c>
      <c r="C130">
        <f t="shared" si="3"/>
        <v>0.54</v>
      </c>
      <c r="D130" t="s">
        <v>14</v>
      </c>
      <c r="E130">
        <v>393</v>
      </c>
      <c r="F130">
        <f t="shared" ref="F130:F193" si="4">ROUND((E130-$J$6)/$J$11,2)</f>
        <v>-0.2</v>
      </c>
    </row>
    <row r="131" spans="1:6" x14ac:dyDescent="0.2">
      <c r="A131" t="s">
        <v>20</v>
      </c>
      <c r="B131">
        <v>1518</v>
      </c>
      <c r="C131">
        <f t="shared" ref="C131:C194" si="5">ROUND((B131-$I$6)/$I$11,2)</f>
        <v>0.53</v>
      </c>
      <c r="D131" t="s">
        <v>14</v>
      </c>
      <c r="E131">
        <v>395</v>
      </c>
      <c r="F131">
        <f t="shared" si="4"/>
        <v>-0.2</v>
      </c>
    </row>
    <row r="132" spans="1:6" x14ac:dyDescent="0.2">
      <c r="A132" t="s">
        <v>20</v>
      </c>
      <c r="B132">
        <v>1470</v>
      </c>
      <c r="C132">
        <f t="shared" si="5"/>
        <v>0.49</v>
      </c>
      <c r="D132" t="s">
        <v>14</v>
      </c>
      <c r="E132">
        <v>374</v>
      </c>
      <c r="F132">
        <f t="shared" si="4"/>
        <v>-0.22</v>
      </c>
    </row>
    <row r="133" spans="1:6" x14ac:dyDescent="0.2">
      <c r="A133" t="s">
        <v>20</v>
      </c>
      <c r="B133">
        <v>1467</v>
      </c>
      <c r="C133">
        <f t="shared" si="5"/>
        <v>0.49</v>
      </c>
      <c r="D133" t="s">
        <v>14</v>
      </c>
      <c r="E133">
        <v>362</v>
      </c>
      <c r="F133">
        <f t="shared" si="4"/>
        <v>-0.23</v>
      </c>
    </row>
    <row r="134" spans="1:6" x14ac:dyDescent="0.2">
      <c r="A134" t="s">
        <v>20</v>
      </c>
      <c r="B134">
        <v>1460</v>
      </c>
      <c r="C134">
        <f t="shared" si="5"/>
        <v>0.48</v>
      </c>
      <c r="D134" t="s">
        <v>14</v>
      </c>
      <c r="E134">
        <v>355</v>
      </c>
      <c r="F134">
        <f t="shared" si="4"/>
        <v>-0.24</v>
      </c>
    </row>
    <row r="135" spans="1:6" x14ac:dyDescent="0.2">
      <c r="A135" t="s">
        <v>20</v>
      </c>
      <c r="B135">
        <v>1442</v>
      </c>
      <c r="C135">
        <f t="shared" si="5"/>
        <v>0.47</v>
      </c>
      <c r="D135" t="s">
        <v>14</v>
      </c>
      <c r="E135">
        <v>347</v>
      </c>
      <c r="F135">
        <f t="shared" si="4"/>
        <v>-0.25</v>
      </c>
    </row>
    <row r="136" spans="1:6" x14ac:dyDescent="0.2">
      <c r="A136" t="s">
        <v>20</v>
      </c>
      <c r="B136">
        <v>1425</v>
      </c>
      <c r="C136">
        <f t="shared" si="5"/>
        <v>0.45</v>
      </c>
      <c r="D136" t="s">
        <v>14</v>
      </c>
      <c r="E136">
        <v>331</v>
      </c>
      <c r="F136">
        <f t="shared" si="4"/>
        <v>-0.26</v>
      </c>
    </row>
    <row r="137" spans="1:6" x14ac:dyDescent="0.2">
      <c r="A137" t="s">
        <v>20</v>
      </c>
      <c r="B137">
        <v>1396</v>
      </c>
      <c r="C137">
        <f t="shared" si="5"/>
        <v>0.43</v>
      </c>
      <c r="D137" t="s">
        <v>14</v>
      </c>
      <c r="E137">
        <v>326</v>
      </c>
      <c r="F137">
        <f t="shared" si="4"/>
        <v>-0.27</v>
      </c>
    </row>
    <row r="138" spans="1:6" x14ac:dyDescent="0.2">
      <c r="A138" t="s">
        <v>20</v>
      </c>
      <c r="B138">
        <v>1396</v>
      </c>
      <c r="C138">
        <f t="shared" si="5"/>
        <v>0.43</v>
      </c>
      <c r="D138" t="s">
        <v>14</v>
      </c>
      <c r="E138">
        <v>328</v>
      </c>
      <c r="F138">
        <f t="shared" si="4"/>
        <v>-0.27</v>
      </c>
    </row>
    <row r="139" spans="1:6" x14ac:dyDescent="0.2">
      <c r="A139" t="s">
        <v>20</v>
      </c>
      <c r="B139">
        <v>1385</v>
      </c>
      <c r="C139">
        <f t="shared" si="5"/>
        <v>0.42</v>
      </c>
      <c r="D139" t="s">
        <v>14</v>
      </c>
      <c r="E139">
        <v>296</v>
      </c>
      <c r="F139">
        <f t="shared" si="4"/>
        <v>-0.3</v>
      </c>
    </row>
    <row r="140" spans="1:6" x14ac:dyDescent="0.2">
      <c r="A140" t="s">
        <v>20</v>
      </c>
      <c r="B140">
        <v>1354</v>
      </c>
      <c r="C140">
        <f t="shared" si="5"/>
        <v>0.4</v>
      </c>
      <c r="D140" t="s">
        <v>14</v>
      </c>
      <c r="E140">
        <v>257</v>
      </c>
      <c r="F140">
        <f t="shared" si="4"/>
        <v>-0.34</v>
      </c>
    </row>
    <row r="141" spans="1:6" x14ac:dyDescent="0.2">
      <c r="A141" t="s">
        <v>20</v>
      </c>
      <c r="B141">
        <v>1345</v>
      </c>
      <c r="C141">
        <f t="shared" si="5"/>
        <v>0.39</v>
      </c>
      <c r="D141" t="s">
        <v>14</v>
      </c>
      <c r="E141">
        <v>263</v>
      </c>
      <c r="F141">
        <f t="shared" si="4"/>
        <v>-0.34</v>
      </c>
    </row>
    <row r="142" spans="1:6" x14ac:dyDescent="0.2">
      <c r="A142" t="s">
        <v>20</v>
      </c>
      <c r="B142">
        <v>1297</v>
      </c>
      <c r="C142">
        <f t="shared" si="5"/>
        <v>0.35</v>
      </c>
      <c r="D142" t="s">
        <v>14</v>
      </c>
      <c r="E142">
        <v>245</v>
      </c>
      <c r="F142">
        <f t="shared" si="4"/>
        <v>-0.35</v>
      </c>
    </row>
    <row r="143" spans="1:6" x14ac:dyDescent="0.2">
      <c r="A143" t="s">
        <v>20</v>
      </c>
      <c r="B143">
        <v>1280</v>
      </c>
      <c r="C143">
        <f t="shared" si="5"/>
        <v>0.34</v>
      </c>
      <c r="D143" t="s">
        <v>14</v>
      </c>
      <c r="E143">
        <v>245</v>
      </c>
      <c r="F143">
        <f t="shared" si="4"/>
        <v>-0.35</v>
      </c>
    </row>
    <row r="144" spans="1:6" x14ac:dyDescent="0.2">
      <c r="A144" t="s">
        <v>20</v>
      </c>
      <c r="B144">
        <v>1267</v>
      </c>
      <c r="C144">
        <f t="shared" si="5"/>
        <v>0.33</v>
      </c>
      <c r="D144" t="s">
        <v>14</v>
      </c>
      <c r="E144">
        <v>253</v>
      </c>
      <c r="F144">
        <f t="shared" si="4"/>
        <v>-0.35</v>
      </c>
    </row>
    <row r="145" spans="1:6" x14ac:dyDescent="0.2">
      <c r="A145" t="s">
        <v>20</v>
      </c>
      <c r="B145">
        <v>1249</v>
      </c>
      <c r="C145">
        <f t="shared" si="5"/>
        <v>0.31</v>
      </c>
      <c r="D145" t="s">
        <v>14</v>
      </c>
      <c r="E145">
        <v>248</v>
      </c>
      <c r="F145">
        <f t="shared" si="4"/>
        <v>-0.35</v>
      </c>
    </row>
    <row r="146" spans="1:6" x14ac:dyDescent="0.2">
      <c r="A146" t="s">
        <v>20</v>
      </c>
      <c r="B146">
        <v>1170</v>
      </c>
      <c r="C146">
        <f t="shared" si="5"/>
        <v>0.25</v>
      </c>
      <c r="D146" t="s">
        <v>14</v>
      </c>
      <c r="E146">
        <v>252</v>
      </c>
      <c r="F146">
        <f t="shared" si="4"/>
        <v>-0.35</v>
      </c>
    </row>
    <row r="147" spans="1:6" x14ac:dyDescent="0.2">
      <c r="A147" t="s">
        <v>20</v>
      </c>
      <c r="B147">
        <v>1152</v>
      </c>
      <c r="C147">
        <f t="shared" si="5"/>
        <v>0.24</v>
      </c>
      <c r="D147" t="s">
        <v>14</v>
      </c>
      <c r="E147">
        <v>243</v>
      </c>
      <c r="F147">
        <f t="shared" si="4"/>
        <v>-0.36</v>
      </c>
    </row>
    <row r="148" spans="1:6" x14ac:dyDescent="0.2">
      <c r="A148" t="s">
        <v>20</v>
      </c>
      <c r="B148">
        <v>1140</v>
      </c>
      <c r="C148">
        <f t="shared" si="5"/>
        <v>0.23</v>
      </c>
      <c r="D148" t="s">
        <v>14</v>
      </c>
      <c r="E148">
        <v>243</v>
      </c>
      <c r="F148">
        <f t="shared" si="4"/>
        <v>-0.36</v>
      </c>
    </row>
    <row r="149" spans="1:6" x14ac:dyDescent="0.2">
      <c r="A149" t="s">
        <v>20</v>
      </c>
      <c r="B149">
        <v>1137</v>
      </c>
      <c r="C149">
        <f t="shared" si="5"/>
        <v>0.23</v>
      </c>
      <c r="D149" t="s">
        <v>14</v>
      </c>
      <c r="E149">
        <v>226</v>
      </c>
      <c r="F149">
        <f t="shared" si="4"/>
        <v>-0.37</v>
      </c>
    </row>
    <row r="150" spans="1:6" x14ac:dyDescent="0.2">
      <c r="A150" t="s">
        <v>20</v>
      </c>
      <c r="B150">
        <v>1113</v>
      </c>
      <c r="C150">
        <f t="shared" si="5"/>
        <v>0.21</v>
      </c>
      <c r="D150" t="s">
        <v>14</v>
      </c>
      <c r="E150">
        <v>225</v>
      </c>
      <c r="F150">
        <f t="shared" si="4"/>
        <v>-0.38</v>
      </c>
    </row>
    <row r="151" spans="1:6" x14ac:dyDescent="0.2">
      <c r="A151" t="s">
        <v>20</v>
      </c>
      <c r="B151">
        <v>1101</v>
      </c>
      <c r="C151">
        <f t="shared" si="5"/>
        <v>0.2</v>
      </c>
      <c r="D151" t="s">
        <v>14</v>
      </c>
      <c r="E151">
        <v>210</v>
      </c>
      <c r="F151">
        <f t="shared" si="4"/>
        <v>-0.39</v>
      </c>
    </row>
    <row r="152" spans="1:6" x14ac:dyDescent="0.2">
      <c r="A152" t="s">
        <v>20</v>
      </c>
      <c r="B152">
        <v>1095</v>
      </c>
      <c r="C152">
        <f t="shared" si="5"/>
        <v>0.19</v>
      </c>
      <c r="D152" t="s">
        <v>14</v>
      </c>
      <c r="E152">
        <v>210</v>
      </c>
      <c r="F152">
        <f t="shared" si="4"/>
        <v>-0.39</v>
      </c>
    </row>
    <row r="153" spans="1:6" x14ac:dyDescent="0.2">
      <c r="A153" t="s">
        <v>20</v>
      </c>
      <c r="B153">
        <v>1073</v>
      </c>
      <c r="C153">
        <f t="shared" si="5"/>
        <v>0.18</v>
      </c>
      <c r="D153" t="s">
        <v>14</v>
      </c>
      <c r="E153">
        <v>200</v>
      </c>
      <c r="F153">
        <f t="shared" si="4"/>
        <v>-0.4</v>
      </c>
    </row>
    <row r="154" spans="1:6" x14ac:dyDescent="0.2">
      <c r="A154" t="s">
        <v>20</v>
      </c>
      <c r="B154">
        <v>1071</v>
      </c>
      <c r="C154">
        <f t="shared" si="5"/>
        <v>0.17</v>
      </c>
      <c r="D154" t="s">
        <v>14</v>
      </c>
      <c r="E154">
        <v>191</v>
      </c>
      <c r="F154">
        <f t="shared" si="4"/>
        <v>-0.41</v>
      </c>
    </row>
    <row r="155" spans="1:6" x14ac:dyDescent="0.2">
      <c r="A155" t="s">
        <v>20</v>
      </c>
      <c r="B155">
        <v>1071</v>
      </c>
      <c r="C155">
        <f t="shared" si="5"/>
        <v>0.17</v>
      </c>
      <c r="D155" t="s">
        <v>14</v>
      </c>
      <c r="E155">
        <v>191</v>
      </c>
      <c r="F155">
        <f t="shared" si="4"/>
        <v>-0.41</v>
      </c>
    </row>
    <row r="156" spans="1:6" x14ac:dyDescent="0.2">
      <c r="A156" t="s">
        <v>20</v>
      </c>
      <c r="B156">
        <v>1052</v>
      </c>
      <c r="C156">
        <f t="shared" si="5"/>
        <v>0.16</v>
      </c>
      <c r="D156" t="s">
        <v>14</v>
      </c>
      <c r="E156">
        <v>186</v>
      </c>
      <c r="F156">
        <f t="shared" si="4"/>
        <v>-0.42</v>
      </c>
    </row>
    <row r="157" spans="1:6" x14ac:dyDescent="0.2">
      <c r="A157" t="s">
        <v>20</v>
      </c>
      <c r="B157">
        <v>1022</v>
      </c>
      <c r="C157">
        <f t="shared" si="5"/>
        <v>0.13</v>
      </c>
      <c r="D157" t="s">
        <v>14</v>
      </c>
      <c r="E157">
        <v>180</v>
      </c>
      <c r="F157">
        <f t="shared" si="4"/>
        <v>-0.42</v>
      </c>
    </row>
    <row r="158" spans="1:6" x14ac:dyDescent="0.2">
      <c r="A158" t="s">
        <v>20</v>
      </c>
      <c r="B158">
        <v>1015</v>
      </c>
      <c r="C158">
        <f t="shared" si="5"/>
        <v>0.13</v>
      </c>
      <c r="D158" t="s">
        <v>14</v>
      </c>
      <c r="E158">
        <v>183</v>
      </c>
      <c r="F158">
        <f t="shared" si="4"/>
        <v>-0.42</v>
      </c>
    </row>
    <row r="159" spans="1:6" x14ac:dyDescent="0.2">
      <c r="A159" t="s">
        <v>20</v>
      </c>
      <c r="B159">
        <v>980</v>
      </c>
      <c r="C159">
        <f t="shared" si="5"/>
        <v>0.1</v>
      </c>
      <c r="D159" t="s">
        <v>14</v>
      </c>
      <c r="E159">
        <v>181</v>
      </c>
      <c r="F159">
        <f t="shared" si="4"/>
        <v>-0.42</v>
      </c>
    </row>
    <row r="160" spans="1:6" x14ac:dyDescent="0.2">
      <c r="A160" t="s">
        <v>20</v>
      </c>
      <c r="B160">
        <v>943</v>
      </c>
      <c r="C160">
        <f t="shared" si="5"/>
        <v>7.0000000000000007E-2</v>
      </c>
      <c r="D160" t="s">
        <v>14</v>
      </c>
      <c r="E160">
        <v>168</v>
      </c>
      <c r="F160">
        <f t="shared" si="4"/>
        <v>-0.43</v>
      </c>
    </row>
    <row r="161" spans="1:6" x14ac:dyDescent="0.2">
      <c r="A161" t="s">
        <v>20</v>
      </c>
      <c r="B161">
        <v>909</v>
      </c>
      <c r="C161">
        <f t="shared" si="5"/>
        <v>0.05</v>
      </c>
      <c r="D161" t="s">
        <v>14</v>
      </c>
      <c r="E161">
        <v>162</v>
      </c>
      <c r="F161">
        <f t="shared" si="4"/>
        <v>-0.44</v>
      </c>
    </row>
    <row r="162" spans="1:6" x14ac:dyDescent="0.2">
      <c r="A162" t="s">
        <v>20</v>
      </c>
      <c r="B162">
        <v>903</v>
      </c>
      <c r="C162">
        <f t="shared" si="5"/>
        <v>0.04</v>
      </c>
      <c r="D162" t="s">
        <v>14</v>
      </c>
      <c r="E162">
        <v>151</v>
      </c>
      <c r="F162">
        <f t="shared" si="4"/>
        <v>-0.45</v>
      </c>
    </row>
    <row r="163" spans="1:6" x14ac:dyDescent="0.2">
      <c r="A163" t="s">
        <v>20</v>
      </c>
      <c r="B163">
        <v>890</v>
      </c>
      <c r="C163">
        <f t="shared" si="5"/>
        <v>0.03</v>
      </c>
      <c r="D163" t="s">
        <v>14</v>
      </c>
      <c r="E163">
        <v>156</v>
      </c>
      <c r="F163">
        <f t="shared" si="4"/>
        <v>-0.45</v>
      </c>
    </row>
    <row r="164" spans="1:6" x14ac:dyDescent="0.2">
      <c r="A164" t="s">
        <v>20</v>
      </c>
      <c r="B164">
        <v>820</v>
      </c>
      <c r="C164">
        <f t="shared" si="5"/>
        <v>-0.02</v>
      </c>
      <c r="D164" t="s">
        <v>14</v>
      </c>
      <c r="E164">
        <v>157</v>
      </c>
      <c r="F164">
        <f t="shared" si="4"/>
        <v>-0.45</v>
      </c>
    </row>
    <row r="165" spans="1:6" x14ac:dyDescent="0.2">
      <c r="A165" t="s">
        <v>20</v>
      </c>
      <c r="B165">
        <v>768</v>
      </c>
      <c r="C165">
        <f t="shared" si="5"/>
        <v>-7.0000000000000007E-2</v>
      </c>
      <c r="D165" t="s">
        <v>14</v>
      </c>
      <c r="E165">
        <v>154</v>
      </c>
      <c r="F165">
        <f t="shared" si="4"/>
        <v>-0.45</v>
      </c>
    </row>
    <row r="166" spans="1:6" x14ac:dyDescent="0.2">
      <c r="A166" t="s">
        <v>20</v>
      </c>
      <c r="B166">
        <v>762</v>
      </c>
      <c r="C166">
        <f t="shared" si="5"/>
        <v>-7.0000000000000007E-2</v>
      </c>
      <c r="D166" t="s">
        <v>14</v>
      </c>
      <c r="E166">
        <v>143</v>
      </c>
      <c r="F166">
        <f t="shared" si="4"/>
        <v>-0.46</v>
      </c>
    </row>
    <row r="167" spans="1:6" x14ac:dyDescent="0.2">
      <c r="A167" t="s">
        <v>20</v>
      </c>
      <c r="B167">
        <v>723</v>
      </c>
      <c r="C167">
        <f t="shared" si="5"/>
        <v>-0.1</v>
      </c>
      <c r="D167" t="s">
        <v>14</v>
      </c>
      <c r="E167">
        <v>147</v>
      </c>
      <c r="F167">
        <f t="shared" si="4"/>
        <v>-0.46</v>
      </c>
    </row>
    <row r="168" spans="1:6" x14ac:dyDescent="0.2">
      <c r="A168" t="s">
        <v>20</v>
      </c>
      <c r="B168">
        <v>676</v>
      </c>
      <c r="C168">
        <f t="shared" si="5"/>
        <v>-0.14000000000000001</v>
      </c>
      <c r="D168" t="s">
        <v>14</v>
      </c>
      <c r="E168">
        <v>141</v>
      </c>
      <c r="F168">
        <f t="shared" si="4"/>
        <v>-0.46</v>
      </c>
    </row>
    <row r="169" spans="1:6" x14ac:dyDescent="0.2">
      <c r="A169" t="s">
        <v>20</v>
      </c>
      <c r="B169">
        <v>659</v>
      </c>
      <c r="C169">
        <f t="shared" si="5"/>
        <v>-0.15</v>
      </c>
      <c r="D169" t="s">
        <v>14</v>
      </c>
      <c r="E169">
        <v>136</v>
      </c>
      <c r="F169">
        <f t="shared" si="4"/>
        <v>-0.47</v>
      </c>
    </row>
    <row r="170" spans="1:6" x14ac:dyDescent="0.2">
      <c r="A170" t="s">
        <v>20</v>
      </c>
      <c r="B170">
        <v>645</v>
      </c>
      <c r="C170">
        <f t="shared" si="5"/>
        <v>-0.16</v>
      </c>
      <c r="D170" t="s">
        <v>14</v>
      </c>
      <c r="E170">
        <v>133</v>
      </c>
      <c r="F170">
        <f t="shared" si="4"/>
        <v>-0.47</v>
      </c>
    </row>
    <row r="171" spans="1:6" x14ac:dyDescent="0.2">
      <c r="A171" t="s">
        <v>20</v>
      </c>
      <c r="B171">
        <v>589</v>
      </c>
      <c r="C171">
        <f t="shared" si="5"/>
        <v>-0.21</v>
      </c>
      <c r="D171" t="s">
        <v>14</v>
      </c>
      <c r="E171">
        <v>132</v>
      </c>
      <c r="F171">
        <f t="shared" si="4"/>
        <v>-0.47</v>
      </c>
    </row>
    <row r="172" spans="1:6" x14ac:dyDescent="0.2">
      <c r="A172" t="s">
        <v>20</v>
      </c>
      <c r="B172">
        <v>555</v>
      </c>
      <c r="C172">
        <f t="shared" si="5"/>
        <v>-0.23</v>
      </c>
      <c r="D172" t="s">
        <v>14</v>
      </c>
      <c r="E172">
        <v>137</v>
      </c>
      <c r="F172">
        <f t="shared" si="4"/>
        <v>-0.47</v>
      </c>
    </row>
    <row r="173" spans="1:6" x14ac:dyDescent="0.2">
      <c r="A173" t="s">
        <v>20</v>
      </c>
      <c r="B173">
        <v>554</v>
      </c>
      <c r="C173">
        <f t="shared" si="5"/>
        <v>-0.23</v>
      </c>
      <c r="D173" t="s">
        <v>14</v>
      </c>
      <c r="E173">
        <v>133</v>
      </c>
      <c r="F173">
        <f t="shared" si="4"/>
        <v>-0.47</v>
      </c>
    </row>
    <row r="174" spans="1:6" x14ac:dyDescent="0.2">
      <c r="A174" t="s">
        <v>20</v>
      </c>
      <c r="B174">
        <v>546</v>
      </c>
      <c r="C174">
        <f t="shared" si="5"/>
        <v>-0.24</v>
      </c>
      <c r="D174" t="s">
        <v>14</v>
      </c>
      <c r="E174">
        <v>131</v>
      </c>
      <c r="F174">
        <f t="shared" si="4"/>
        <v>-0.47</v>
      </c>
    </row>
    <row r="175" spans="1:6" x14ac:dyDescent="0.2">
      <c r="A175" t="s">
        <v>20</v>
      </c>
      <c r="B175">
        <v>536</v>
      </c>
      <c r="C175">
        <f t="shared" si="5"/>
        <v>-0.25</v>
      </c>
      <c r="D175" t="s">
        <v>14</v>
      </c>
      <c r="E175">
        <v>130</v>
      </c>
      <c r="F175">
        <f t="shared" si="4"/>
        <v>-0.47</v>
      </c>
    </row>
    <row r="176" spans="1:6" x14ac:dyDescent="0.2">
      <c r="A176" t="s">
        <v>20</v>
      </c>
      <c r="B176">
        <v>533</v>
      </c>
      <c r="C176">
        <f t="shared" si="5"/>
        <v>-0.25</v>
      </c>
      <c r="D176" t="s">
        <v>14</v>
      </c>
      <c r="E176">
        <v>120</v>
      </c>
      <c r="F176">
        <f t="shared" si="4"/>
        <v>-0.48</v>
      </c>
    </row>
    <row r="177" spans="1:6" x14ac:dyDescent="0.2">
      <c r="A177" t="s">
        <v>20</v>
      </c>
      <c r="B177">
        <v>524</v>
      </c>
      <c r="C177">
        <f t="shared" si="5"/>
        <v>-0.26</v>
      </c>
      <c r="D177" t="s">
        <v>14</v>
      </c>
      <c r="E177">
        <v>128</v>
      </c>
      <c r="F177">
        <f t="shared" si="4"/>
        <v>-0.48</v>
      </c>
    </row>
    <row r="178" spans="1:6" x14ac:dyDescent="0.2">
      <c r="A178" t="s">
        <v>20</v>
      </c>
      <c r="B178">
        <v>498</v>
      </c>
      <c r="C178">
        <f t="shared" si="5"/>
        <v>-0.28000000000000003</v>
      </c>
      <c r="D178" t="s">
        <v>14</v>
      </c>
      <c r="E178">
        <v>127</v>
      </c>
      <c r="F178">
        <f t="shared" si="4"/>
        <v>-0.48</v>
      </c>
    </row>
    <row r="179" spans="1:6" x14ac:dyDescent="0.2">
      <c r="A179" t="s">
        <v>20</v>
      </c>
      <c r="B179">
        <v>484</v>
      </c>
      <c r="C179">
        <f t="shared" si="5"/>
        <v>-0.28999999999999998</v>
      </c>
      <c r="D179" t="s">
        <v>14</v>
      </c>
      <c r="E179">
        <v>120</v>
      </c>
      <c r="F179">
        <f t="shared" si="4"/>
        <v>-0.48</v>
      </c>
    </row>
    <row r="180" spans="1:6" x14ac:dyDescent="0.2">
      <c r="A180" t="s">
        <v>20</v>
      </c>
      <c r="B180">
        <v>480</v>
      </c>
      <c r="C180">
        <f t="shared" si="5"/>
        <v>-0.28999999999999998</v>
      </c>
      <c r="D180" t="s">
        <v>14</v>
      </c>
      <c r="E180">
        <v>121</v>
      </c>
      <c r="F180">
        <f t="shared" si="4"/>
        <v>-0.48</v>
      </c>
    </row>
    <row r="181" spans="1:6" x14ac:dyDescent="0.2">
      <c r="A181" t="s">
        <v>20</v>
      </c>
      <c r="B181">
        <v>470</v>
      </c>
      <c r="C181">
        <f t="shared" si="5"/>
        <v>-0.3</v>
      </c>
      <c r="D181" t="s">
        <v>14</v>
      </c>
      <c r="E181">
        <v>117</v>
      </c>
      <c r="F181">
        <f t="shared" si="4"/>
        <v>-0.49</v>
      </c>
    </row>
    <row r="182" spans="1:6" x14ac:dyDescent="0.2">
      <c r="A182" t="s">
        <v>20</v>
      </c>
      <c r="B182">
        <v>462</v>
      </c>
      <c r="C182">
        <f t="shared" si="5"/>
        <v>-0.31</v>
      </c>
      <c r="D182" t="s">
        <v>14</v>
      </c>
      <c r="E182">
        <v>115</v>
      </c>
      <c r="F182">
        <f t="shared" si="4"/>
        <v>-0.49</v>
      </c>
    </row>
    <row r="183" spans="1:6" x14ac:dyDescent="0.2">
      <c r="A183" t="s">
        <v>20</v>
      </c>
      <c r="B183">
        <v>460</v>
      </c>
      <c r="C183">
        <f t="shared" si="5"/>
        <v>-0.31</v>
      </c>
      <c r="D183" t="s">
        <v>14</v>
      </c>
      <c r="E183">
        <v>118</v>
      </c>
      <c r="F183">
        <f t="shared" si="4"/>
        <v>-0.49</v>
      </c>
    </row>
    <row r="184" spans="1:6" x14ac:dyDescent="0.2">
      <c r="A184" t="s">
        <v>20</v>
      </c>
      <c r="B184">
        <v>454</v>
      </c>
      <c r="C184">
        <f t="shared" si="5"/>
        <v>-0.31</v>
      </c>
      <c r="D184" t="s">
        <v>14</v>
      </c>
      <c r="E184">
        <v>113</v>
      </c>
      <c r="F184">
        <f t="shared" si="4"/>
        <v>-0.49</v>
      </c>
    </row>
    <row r="185" spans="1:6" x14ac:dyDescent="0.2">
      <c r="A185" t="s">
        <v>20</v>
      </c>
      <c r="B185">
        <v>452</v>
      </c>
      <c r="C185">
        <f t="shared" si="5"/>
        <v>-0.31</v>
      </c>
      <c r="D185" t="s">
        <v>14</v>
      </c>
      <c r="E185">
        <v>111</v>
      </c>
      <c r="F185">
        <f t="shared" si="4"/>
        <v>-0.49</v>
      </c>
    </row>
    <row r="186" spans="1:6" x14ac:dyDescent="0.2">
      <c r="A186" t="s">
        <v>20</v>
      </c>
      <c r="B186">
        <v>432</v>
      </c>
      <c r="C186">
        <f t="shared" si="5"/>
        <v>-0.33</v>
      </c>
      <c r="D186" t="s">
        <v>14</v>
      </c>
      <c r="E186">
        <v>112</v>
      </c>
      <c r="F186">
        <f t="shared" si="4"/>
        <v>-0.49</v>
      </c>
    </row>
    <row r="187" spans="1:6" x14ac:dyDescent="0.2">
      <c r="A187" t="s">
        <v>20</v>
      </c>
      <c r="B187">
        <v>419</v>
      </c>
      <c r="C187">
        <f t="shared" si="5"/>
        <v>-0.34</v>
      </c>
      <c r="D187" t="s">
        <v>14</v>
      </c>
      <c r="E187">
        <v>114</v>
      </c>
      <c r="F187">
        <f t="shared" si="4"/>
        <v>-0.49</v>
      </c>
    </row>
    <row r="188" spans="1:6" x14ac:dyDescent="0.2">
      <c r="A188" t="s">
        <v>20</v>
      </c>
      <c r="B188">
        <v>411</v>
      </c>
      <c r="C188">
        <f t="shared" si="5"/>
        <v>-0.35</v>
      </c>
      <c r="D188" t="s">
        <v>14</v>
      </c>
      <c r="E188">
        <v>112</v>
      </c>
      <c r="F188">
        <f t="shared" si="4"/>
        <v>-0.49</v>
      </c>
    </row>
    <row r="189" spans="1:6" x14ac:dyDescent="0.2">
      <c r="A189" t="s">
        <v>20</v>
      </c>
      <c r="B189">
        <v>409</v>
      </c>
      <c r="C189">
        <f t="shared" si="5"/>
        <v>-0.35</v>
      </c>
      <c r="D189" t="s">
        <v>14</v>
      </c>
      <c r="E189">
        <v>106</v>
      </c>
      <c r="F189">
        <f t="shared" si="4"/>
        <v>-0.5</v>
      </c>
    </row>
    <row r="190" spans="1:6" x14ac:dyDescent="0.2">
      <c r="A190" t="s">
        <v>20</v>
      </c>
      <c r="B190">
        <v>397</v>
      </c>
      <c r="C190">
        <f t="shared" si="5"/>
        <v>-0.36</v>
      </c>
      <c r="D190" t="s">
        <v>14</v>
      </c>
      <c r="E190">
        <v>101</v>
      </c>
      <c r="F190">
        <f t="shared" si="4"/>
        <v>-0.5</v>
      </c>
    </row>
    <row r="191" spans="1:6" x14ac:dyDescent="0.2">
      <c r="A191" t="s">
        <v>20</v>
      </c>
      <c r="B191">
        <v>393</v>
      </c>
      <c r="C191">
        <f t="shared" si="5"/>
        <v>-0.36</v>
      </c>
      <c r="D191" t="s">
        <v>14</v>
      </c>
      <c r="E191">
        <v>104</v>
      </c>
      <c r="F191">
        <f t="shared" si="4"/>
        <v>-0.5</v>
      </c>
    </row>
    <row r="192" spans="1:6" x14ac:dyDescent="0.2">
      <c r="A192" t="s">
        <v>20</v>
      </c>
      <c r="B192">
        <v>381</v>
      </c>
      <c r="C192">
        <f t="shared" si="5"/>
        <v>-0.37</v>
      </c>
      <c r="D192" t="s">
        <v>14</v>
      </c>
      <c r="E192">
        <v>108</v>
      </c>
      <c r="F192">
        <f t="shared" si="4"/>
        <v>-0.5</v>
      </c>
    </row>
    <row r="193" spans="1:6" x14ac:dyDescent="0.2">
      <c r="A193" t="s">
        <v>20</v>
      </c>
      <c r="B193">
        <v>381</v>
      </c>
      <c r="C193">
        <f t="shared" si="5"/>
        <v>-0.37</v>
      </c>
      <c r="D193" t="s">
        <v>14</v>
      </c>
      <c r="E193">
        <v>105</v>
      </c>
      <c r="F193">
        <f t="shared" si="4"/>
        <v>-0.5</v>
      </c>
    </row>
    <row r="194" spans="1:6" x14ac:dyDescent="0.2">
      <c r="A194" t="s">
        <v>20</v>
      </c>
      <c r="B194">
        <v>375</v>
      </c>
      <c r="C194">
        <f t="shared" si="5"/>
        <v>-0.38</v>
      </c>
      <c r="D194" t="s">
        <v>14</v>
      </c>
      <c r="E194">
        <v>102</v>
      </c>
      <c r="F194">
        <f t="shared" ref="F194:F257" si="6">ROUND((E194-$J$6)/$J$11,2)</f>
        <v>-0.5</v>
      </c>
    </row>
    <row r="195" spans="1:6" x14ac:dyDescent="0.2">
      <c r="A195" t="s">
        <v>20</v>
      </c>
      <c r="B195">
        <v>374</v>
      </c>
      <c r="C195">
        <f t="shared" ref="C195:C258" si="7">ROUND((B195-$I$6)/$I$11,2)</f>
        <v>-0.38</v>
      </c>
      <c r="D195" t="s">
        <v>14</v>
      </c>
      <c r="E195">
        <v>105</v>
      </c>
      <c r="F195">
        <f t="shared" si="6"/>
        <v>-0.5</v>
      </c>
    </row>
    <row r="196" spans="1:6" x14ac:dyDescent="0.2">
      <c r="A196" t="s">
        <v>20</v>
      </c>
      <c r="B196">
        <v>369</v>
      </c>
      <c r="C196">
        <f t="shared" si="7"/>
        <v>-0.38</v>
      </c>
      <c r="D196" t="s">
        <v>14</v>
      </c>
      <c r="E196">
        <v>107</v>
      </c>
      <c r="F196">
        <f t="shared" si="6"/>
        <v>-0.5</v>
      </c>
    </row>
    <row r="197" spans="1:6" x14ac:dyDescent="0.2">
      <c r="A197" t="s">
        <v>20</v>
      </c>
      <c r="B197">
        <v>366</v>
      </c>
      <c r="C197">
        <f t="shared" si="7"/>
        <v>-0.38</v>
      </c>
      <c r="D197" t="s">
        <v>14</v>
      </c>
      <c r="E197">
        <v>100</v>
      </c>
      <c r="F197">
        <f t="shared" si="6"/>
        <v>-0.51</v>
      </c>
    </row>
    <row r="198" spans="1:6" x14ac:dyDescent="0.2">
      <c r="A198" t="s">
        <v>20</v>
      </c>
      <c r="B198">
        <v>363</v>
      </c>
      <c r="C198">
        <f t="shared" si="7"/>
        <v>-0.39</v>
      </c>
      <c r="D198" t="s">
        <v>14</v>
      </c>
      <c r="E198">
        <v>92</v>
      </c>
      <c r="F198">
        <f t="shared" si="6"/>
        <v>-0.51</v>
      </c>
    </row>
    <row r="199" spans="1:6" x14ac:dyDescent="0.2">
      <c r="A199" t="s">
        <v>20</v>
      </c>
      <c r="B199">
        <v>361</v>
      </c>
      <c r="C199">
        <f t="shared" si="7"/>
        <v>-0.39</v>
      </c>
      <c r="D199" t="s">
        <v>14</v>
      </c>
      <c r="E199">
        <v>91</v>
      </c>
      <c r="F199">
        <f t="shared" si="6"/>
        <v>-0.51</v>
      </c>
    </row>
    <row r="200" spans="1:6" x14ac:dyDescent="0.2">
      <c r="A200" t="s">
        <v>20</v>
      </c>
      <c r="B200">
        <v>340</v>
      </c>
      <c r="C200">
        <f t="shared" si="7"/>
        <v>-0.4</v>
      </c>
      <c r="D200" t="s">
        <v>14</v>
      </c>
      <c r="E200">
        <v>92</v>
      </c>
      <c r="F200">
        <f t="shared" si="6"/>
        <v>-0.51</v>
      </c>
    </row>
    <row r="201" spans="1:6" x14ac:dyDescent="0.2">
      <c r="A201" t="s">
        <v>20</v>
      </c>
      <c r="B201">
        <v>337</v>
      </c>
      <c r="C201">
        <f t="shared" si="7"/>
        <v>-0.41</v>
      </c>
      <c r="D201" t="s">
        <v>14</v>
      </c>
      <c r="E201">
        <v>94</v>
      </c>
      <c r="F201">
        <f t="shared" si="6"/>
        <v>-0.51</v>
      </c>
    </row>
    <row r="202" spans="1:6" x14ac:dyDescent="0.2">
      <c r="A202" t="s">
        <v>20</v>
      </c>
      <c r="B202">
        <v>336</v>
      </c>
      <c r="C202">
        <f t="shared" si="7"/>
        <v>-0.41</v>
      </c>
      <c r="D202" t="s">
        <v>14</v>
      </c>
      <c r="E202">
        <v>94</v>
      </c>
      <c r="F202">
        <f t="shared" si="6"/>
        <v>-0.51</v>
      </c>
    </row>
    <row r="203" spans="1:6" x14ac:dyDescent="0.2">
      <c r="A203" t="s">
        <v>20</v>
      </c>
      <c r="B203">
        <v>331</v>
      </c>
      <c r="C203">
        <f t="shared" si="7"/>
        <v>-0.41</v>
      </c>
      <c r="D203" t="s">
        <v>14</v>
      </c>
      <c r="E203">
        <v>92</v>
      </c>
      <c r="F203">
        <f t="shared" si="6"/>
        <v>-0.51</v>
      </c>
    </row>
    <row r="204" spans="1:6" x14ac:dyDescent="0.2">
      <c r="A204" t="s">
        <v>20</v>
      </c>
      <c r="B204">
        <v>330</v>
      </c>
      <c r="C204">
        <f t="shared" si="7"/>
        <v>-0.41</v>
      </c>
      <c r="D204" t="s">
        <v>14</v>
      </c>
      <c r="E204">
        <v>88</v>
      </c>
      <c r="F204">
        <f t="shared" si="6"/>
        <v>-0.52</v>
      </c>
    </row>
    <row r="205" spans="1:6" x14ac:dyDescent="0.2">
      <c r="A205" t="s">
        <v>20</v>
      </c>
      <c r="B205">
        <v>329</v>
      </c>
      <c r="C205">
        <f t="shared" si="7"/>
        <v>-0.41</v>
      </c>
      <c r="D205" t="s">
        <v>14</v>
      </c>
      <c r="E205">
        <v>86</v>
      </c>
      <c r="F205">
        <f t="shared" si="6"/>
        <v>-0.52</v>
      </c>
    </row>
    <row r="206" spans="1:6" x14ac:dyDescent="0.2">
      <c r="A206" t="s">
        <v>20</v>
      </c>
      <c r="B206">
        <v>323</v>
      </c>
      <c r="C206">
        <f t="shared" si="7"/>
        <v>-0.42</v>
      </c>
      <c r="D206" t="s">
        <v>14</v>
      </c>
      <c r="E206">
        <v>86</v>
      </c>
      <c r="F206">
        <f t="shared" si="6"/>
        <v>-0.52</v>
      </c>
    </row>
    <row r="207" spans="1:6" x14ac:dyDescent="0.2">
      <c r="A207" t="s">
        <v>20</v>
      </c>
      <c r="B207">
        <v>316</v>
      </c>
      <c r="C207">
        <f t="shared" si="7"/>
        <v>-0.42</v>
      </c>
      <c r="D207" t="s">
        <v>14</v>
      </c>
      <c r="E207">
        <v>83</v>
      </c>
      <c r="F207">
        <f t="shared" si="6"/>
        <v>-0.52</v>
      </c>
    </row>
    <row r="208" spans="1:6" x14ac:dyDescent="0.2">
      <c r="A208" t="s">
        <v>20</v>
      </c>
      <c r="B208">
        <v>307</v>
      </c>
      <c r="C208">
        <f t="shared" si="7"/>
        <v>-0.43</v>
      </c>
      <c r="D208" t="s">
        <v>14</v>
      </c>
      <c r="E208">
        <v>84</v>
      </c>
      <c r="F208">
        <f t="shared" si="6"/>
        <v>-0.52</v>
      </c>
    </row>
    <row r="209" spans="1:6" x14ac:dyDescent="0.2">
      <c r="A209" t="s">
        <v>20</v>
      </c>
      <c r="B209">
        <v>307</v>
      </c>
      <c r="C209">
        <f t="shared" si="7"/>
        <v>-0.43</v>
      </c>
      <c r="D209" t="s">
        <v>14</v>
      </c>
      <c r="E209">
        <v>86</v>
      </c>
      <c r="F209">
        <f t="shared" si="6"/>
        <v>-0.52</v>
      </c>
    </row>
    <row r="210" spans="1:6" x14ac:dyDescent="0.2">
      <c r="A210" t="s">
        <v>20</v>
      </c>
      <c r="B210">
        <v>303</v>
      </c>
      <c r="C210">
        <f t="shared" si="7"/>
        <v>-0.43</v>
      </c>
      <c r="D210" t="s">
        <v>14</v>
      </c>
      <c r="E210">
        <v>82</v>
      </c>
      <c r="F210">
        <f t="shared" si="6"/>
        <v>-0.52</v>
      </c>
    </row>
    <row r="211" spans="1:6" x14ac:dyDescent="0.2">
      <c r="A211" t="s">
        <v>20</v>
      </c>
      <c r="B211">
        <v>300</v>
      </c>
      <c r="C211">
        <f t="shared" si="7"/>
        <v>-0.43</v>
      </c>
      <c r="D211" t="s">
        <v>14</v>
      </c>
      <c r="E211">
        <v>87</v>
      </c>
      <c r="F211">
        <f t="shared" si="6"/>
        <v>-0.52</v>
      </c>
    </row>
    <row r="212" spans="1:6" x14ac:dyDescent="0.2">
      <c r="A212" t="s">
        <v>20</v>
      </c>
      <c r="B212">
        <v>300</v>
      </c>
      <c r="C212">
        <f t="shared" si="7"/>
        <v>-0.43</v>
      </c>
      <c r="D212" t="s">
        <v>14</v>
      </c>
      <c r="E212">
        <v>83</v>
      </c>
      <c r="F212">
        <f t="shared" si="6"/>
        <v>-0.52</v>
      </c>
    </row>
    <row r="213" spans="1:6" x14ac:dyDescent="0.2">
      <c r="A213" t="s">
        <v>20</v>
      </c>
      <c r="B213">
        <v>299</v>
      </c>
      <c r="C213">
        <f t="shared" si="7"/>
        <v>-0.44</v>
      </c>
      <c r="D213" t="s">
        <v>14</v>
      </c>
      <c r="E213">
        <v>75</v>
      </c>
      <c r="F213">
        <f t="shared" si="6"/>
        <v>-0.53</v>
      </c>
    </row>
    <row r="214" spans="1:6" x14ac:dyDescent="0.2">
      <c r="A214" t="s">
        <v>20</v>
      </c>
      <c r="B214">
        <v>297</v>
      </c>
      <c r="C214">
        <f t="shared" si="7"/>
        <v>-0.44</v>
      </c>
      <c r="D214" t="s">
        <v>14</v>
      </c>
      <c r="E214">
        <v>73</v>
      </c>
      <c r="F214">
        <f t="shared" si="6"/>
        <v>-0.53</v>
      </c>
    </row>
    <row r="215" spans="1:6" x14ac:dyDescent="0.2">
      <c r="A215" t="s">
        <v>20</v>
      </c>
      <c r="B215">
        <v>296</v>
      </c>
      <c r="C215">
        <f t="shared" si="7"/>
        <v>-0.44</v>
      </c>
      <c r="D215" t="s">
        <v>14</v>
      </c>
      <c r="E215">
        <v>75</v>
      </c>
      <c r="F215">
        <f t="shared" si="6"/>
        <v>-0.53</v>
      </c>
    </row>
    <row r="216" spans="1:6" x14ac:dyDescent="0.2">
      <c r="A216" t="s">
        <v>20</v>
      </c>
      <c r="B216">
        <v>295</v>
      </c>
      <c r="C216">
        <f t="shared" si="7"/>
        <v>-0.44</v>
      </c>
      <c r="D216" t="s">
        <v>14</v>
      </c>
      <c r="E216">
        <v>80</v>
      </c>
      <c r="F216">
        <f t="shared" si="6"/>
        <v>-0.53</v>
      </c>
    </row>
    <row r="217" spans="1:6" x14ac:dyDescent="0.2">
      <c r="A217" t="s">
        <v>20</v>
      </c>
      <c r="B217">
        <v>290</v>
      </c>
      <c r="C217">
        <f t="shared" si="7"/>
        <v>-0.44</v>
      </c>
      <c r="D217" t="s">
        <v>14</v>
      </c>
      <c r="E217">
        <v>73</v>
      </c>
      <c r="F217">
        <f t="shared" si="6"/>
        <v>-0.53</v>
      </c>
    </row>
    <row r="218" spans="1:6" x14ac:dyDescent="0.2">
      <c r="A218" t="s">
        <v>20</v>
      </c>
      <c r="B218">
        <v>288</v>
      </c>
      <c r="C218">
        <f t="shared" si="7"/>
        <v>-0.44</v>
      </c>
      <c r="D218" t="s">
        <v>14</v>
      </c>
      <c r="E218">
        <v>75</v>
      </c>
      <c r="F218">
        <f t="shared" si="6"/>
        <v>-0.53</v>
      </c>
    </row>
    <row r="219" spans="1:6" x14ac:dyDescent="0.2">
      <c r="A219" t="s">
        <v>20</v>
      </c>
      <c r="B219">
        <v>282</v>
      </c>
      <c r="C219">
        <f t="shared" si="7"/>
        <v>-0.45</v>
      </c>
      <c r="D219" t="s">
        <v>14</v>
      </c>
      <c r="E219">
        <v>80</v>
      </c>
      <c r="F219">
        <f t="shared" si="6"/>
        <v>-0.53</v>
      </c>
    </row>
    <row r="220" spans="1:6" x14ac:dyDescent="0.2">
      <c r="A220" t="s">
        <v>20</v>
      </c>
      <c r="B220">
        <v>280</v>
      </c>
      <c r="C220">
        <f t="shared" si="7"/>
        <v>-0.45</v>
      </c>
      <c r="D220" t="s">
        <v>14</v>
      </c>
      <c r="E220">
        <v>77</v>
      </c>
      <c r="F220">
        <f t="shared" si="6"/>
        <v>-0.53</v>
      </c>
    </row>
    <row r="221" spans="1:6" x14ac:dyDescent="0.2">
      <c r="A221" t="s">
        <v>20</v>
      </c>
      <c r="B221">
        <v>279</v>
      </c>
      <c r="C221">
        <f t="shared" si="7"/>
        <v>-0.45</v>
      </c>
      <c r="D221" t="s">
        <v>14</v>
      </c>
      <c r="E221">
        <v>77</v>
      </c>
      <c r="F221">
        <f t="shared" si="6"/>
        <v>-0.53</v>
      </c>
    </row>
    <row r="222" spans="1:6" x14ac:dyDescent="0.2">
      <c r="A222" t="s">
        <v>20</v>
      </c>
      <c r="B222">
        <v>275</v>
      </c>
      <c r="C222">
        <f t="shared" si="7"/>
        <v>-0.45</v>
      </c>
      <c r="D222" t="s">
        <v>14</v>
      </c>
      <c r="E222">
        <v>76</v>
      </c>
      <c r="F222">
        <f t="shared" si="6"/>
        <v>-0.53</v>
      </c>
    </row>
    <row r="223" spans="1:6" x14ac:dyDescent="0.2">
      <c r="A223" t="s">
        <v>20</v>
      </c>
      <c r="B223">
        <v>272</v>
      </c>
      <c r="C223">
        <f t="shared" si="7"/>
        <v>-0.46</v>
      </c>
      <c r="D223" t="s">
        <v>14</v>
      </c>
      <c r="E223">
        <v>77</v>
      </c>
      <c r="F223">
        <f t="shared" si="6"/>
        <v>-0.53</v>
      </c>
    </row>
    <row r="224" spans="1:6" x14ac:dyDescent="0.2">
      <c r="A224" t="s">
        <v>20</v>
      </c>
      <c r="B224">
        <v>270</v>
      </c>
      <c r="C224">
        <f t="shared" si="7"/>
        <v>-0.46</v>
      </c>
      <c r="D224" t="s">
        <v>14</v>
      </c>
      <c r="E224">
        <v>79</v>
      </c>
      <c r="F224">
        <f t="shared" si="6"/>
        <v>-0.53</v>
      </c>
    </row>
    <row r="225" spans="1:6" x14ac:dyDescent="0.2">
      <c r="A225" t="s">
        <v>20</v>
      </c>
      <c r="B225">
        <v>269</v>
      </c>
      <c r="C225">
        <f t="shared" si="7"/>
        <v>-0.46</v>
      </c>
      <c r="D225" t="s">
        <v>14</v>
      </c>
      <c r="E225">
        <v>78</v>
      </c>
      <c r="F225">
        <f t="shared" si="6"/>
        <v>-0.53</v>
      </c>
    </row>
    <row r="226" spans="1:6" x14ac:dyDescent="0.2">
      <c r="A226" t="s">
        <v>20</v>
      </c>
      <c r="B226">
        <v>268</v>
      </c>
      <c r="C226">
        <f t="shared" si="7"/>
        <v>-0.46</v>
      </c>
      <c r="D226" t="s">
        <v>14</v>
      </c>
      <c r="E226">
        <v>78</v>
      </c>
      <c r="F226">
        <f t="shared" si="6"/>
        <v>-0.53</v>
      </c>
    </row>
    <row r="227" spans="1:6" x14ac:dyDescent="0.2">
      <c r="A227" t="s">
        <v>20</v>
      </c>
      <c r="B227">
        <v>266</v>
      </c>
      <c r="C227">
        <f t="shared" si="7"/>
        <v>-0.46</v>
      </c>
      <c r="D227" t="s">
        <v>14</v>
      </c>
      <c r="E227">
        <v>75</v>
      </c>
      <c r="F227">
        <f t="shared" si="6"/>
        <v>-0.53</v>
      </c>
    </row>
    <row r="228" spans="1:6" x14ac:dyDescent="0.2">
      <c r="A228" t="s">
        <v>20</v>
      </c>
      <c r="B228">
        <v>264</v>
      </c>
      <c r="C228">
        <f t="shared" si="7"/>
        <v>-0.46</v>
      </c>
      <c r="D228" t="s">
        <v>14</v>
      </c>
      <c r="E228">
        <v>67</v>
      </c>
      <c r="F228">
        <f t="shared" si="6"/>
        <v>-0.54</v>
      </c>
    </row>
    <row r="229" spans="1:6" x14ac:dyDescent="0.2">
      <c r="A229" t="s">
        <v>20</v>
      </c>
      <c r="B229">
        <v>261</v>
      </c>
      <c r="C229">
        <f t="shared" si="7"/>
        <v>-0.47</v>
      </c>
      <c r="D229" t="s">
        <v>14</v>
      </c>
      <c r="E229">
        <v>65</v>
      </c>
      <c r="F229">
        <f t="shared" si="6"/>
        <v>-0.54</v>
      </c>
    </row>
    <row r="230" spans="1:6" x14ac:dyDescent="0.2">
      <c r="A230" t="s">
        <v>20</v>
      </c>
      <c r="B230">
        <v>261</v>
      </c>
      <c r="C230">
        <f t="shared" si="7"/>
        <v>-0.47</v>
      </c>
      <c r="D230" t="s">
        <v>14</v>
      </c>
      <c r="E230">
        <v>67</v>
      </c>
      <c r="F230">
        <f t="shared" si="6"/>
        <v>-0.54</v>
      </c>
    </row>
    <row r="231" spans="1:6" x14ac:dyDescent="0.2">
      <c r="A231" t="s">
        <v>20</v>
      </c>
      <c r="B231">
        <v>255</v>
      </c>
      <c r="C231">
        <f t="shared" si="7"/>
        <v>-0.47</v>
      </c>
      <c r="D231" t="s">
        <v>14</v>
      </c>
      <c r="E231">
        <v>62</v>
      </c>
      <c r="F231">
        <f t="shared" si="6"/>
        <v>-0.54</v>
      </c>
    </row>
    <row r="232" spans="1:6" x14ac:dyDescent="0.2">
      <c r="A232" t="s">
        <v>20</v>
      </c>
      <c r="B232">
        <v>254</v>
      </c>
      <c r="C232">
        <f t="shared" si="7"/>
        <v>-0.47</v>
      </c>
      <c r="D232" t="s">
        <v>14</v>
      </c>
      <c r="E232">
        <v>63</v>
      </c>
      <c r="F232">
        <f t="shared" si="6"/>
        <v>-0.54</v>
      </c>
    </row>
    <row r="233" spans="1:6" x14ac:dyDescent="0.2">
      <c r="A233" t="s">
        <v>20</v>
      </c>
      <c r="B233">
        <v>253</v>
      </c>
      <c r="C233">
        <f t="shared" si="7"/>
        <v>-0.47</v>
      </c>
      <c r="D233" t="s">
        <v>14</v>
      </c>
      <c r="E233">
        <v>64</v>
      </c>
      <c r="F233">
        <f t="shared" si="6"/>
        <v>-0.54</v>
      </c>
    </row>
    <row r="234" spans="1:6" x14ac:dyDescent="0.2">
      <c r="A234" t="s">
        <v>20</v>
      </c>
      <c r="B234">
        <v>252</v>
      </c>
      <c r="C234">
        <f t="shared" si="7"/>
        <v>-0.47</v>
      </c>
      <c r="D234" t="s">
        <v>14</v>
      </c>
      <c r="E234">
        <v>71</v>
      </c>
      <c r="F234">
        <f t="shared" si="6"/>
        <v>-0.54</v>
      </c>
    </row>
    <row r="235" spans="1:6" x14ac:dyDescent="0.2">
      <c r="A235" t="s">
        <v>20</v>
      </c>
      <c r="B235">
        <v>250</v>
      </c>
      <c r="C235">
        <f t="shared" si="7"/>
        <v>-0.47</v>
      </c>
      <c r="D235" t="s">
        <v>14</v>
      </c>
      <c r="E235">
        <v>64</v>
      </c>
      <c r="F235">
        <f t="shared" si="6"/>
        <v>-0.54</v>
      </c>
    </row>
    <row r="236" spans="1:6" x14ac:dyDescent="0.2">
      <c r="A236" t="s">
        <v>20</v>
      </c>
      <c r="B236">
        <v>249</v>
      </c>
      <c r="C236">
        <f t="shared" si="7"/>
        <v>-0.48</v>
      </c>
      <c r="D236" t="s">
        <v>14</v>
      </c>
      <c r="E236">
        <v>62</v>
      </c>
      <c r="F236">
        <f t="shared" si="6"/>
        <v>-0.54</v>
      </c>
    </row>
    <row r="237" spans="1:6" x14ac:dyDescent="0.2">
      <c r="A237" t="s">
        <v>20</v>
      </c>
      <c r="B237">
        <v>249</v>
      </c>
      <c r="C237">
        <f t="shared" si="7"/>
        <v>-0.48</v>
      </c>
      <c r="D237" t="s">
        <v>14</v>
      </c>
      <c r="E237">
        <v>65</v>
      </c>
      <c r="F237">
        <f t="shared" si="6"/>
        <v>-0.54</v>
      </c>
    </row>
    <row r="238" spans="1:6" x14ac:dyDescent="0.2">
      <c r="A238" t="s">
        <v>20</v>
      </c>
      <c r="B238">
        <v>247</v>
      </c>
      <c r="C238">
        <f t="shared" si="7"/>
        <v>-0.48</v>
      </c>
      <c r="D238" t="s">
        <v>14</v>
      </c>
      <c r="E238">
        <v>67</v>
      </c>
      <c r="F238">
        <f t="shared" si="6"/>
        <v>-0.54</v>
      </c>
    </row>
    <row r="239" spans="1:6" x14ac:dyDescent="0.2">
      <c r="A239" t="s">
        <v>20</v>
      </c>
      <c r="B239">
        <v>247</v>
      </c>
      <c r="C239">
        <f t="shared" si="7"/>
        <v>-0.48</v>
      </c>
      <c r="D239" t="s">
        <v>14</v>
      </c>
      <c r="E239">
        <v>70</v>
      </c>
      <c r="F239">
        <f t="shared" si="6"/>
        <v>-0.54</v>
      </c>
    </row>
    <row r="240" spans="1:6" x14ac:dyDescent="0.2">
      <c r="A240" t="s">
        <v>20</v>
      </c>
      <c r="B240">
        <v>246</v>
      </c>
      <c r="C240">
        <f t="shared" si="7"/>
        <v>-0.48</v>
      </c>
      <c r="D240" t="s">
        <v>14</v>
      </c>
      <c r="E240">
        <v>63</v>
      </c>
      <c r="F240">
        <f t="shared" si="6"/>
        <v>-0.54</v>
      </c>
    </row>
    <row r="241" spans="1:6" x14ac:dyDescent="0.2">
      <c r="A241" t="s">
        <v>20</v>
      </c>
      <c r="B241">
        <v>246</v>
      </c>
      <c r="C241">
        <f t="shared" si="7"/>
        <v>-0.48</v>
      </c>
      <c r="D241" t="s">
        <v>14</v>
      </c>
      <c r="E241">
        <v>67</v>
      </c>
      <c r="F241">
        <f t="shared" si="6"/>
        <v>-0.54</v>
      </c>
    </row>
    <row r="242" spans="1:6" x14ac:dyDescent="0.2">
      <c r="A242" t="s">
        <v>20</v>
      </c>
      <c r="B242">
        <v>245</v>
      </c>
      <c r="C242">
        <f t="shared" si="7"/>
        <v>-0.48</v>
      </c>
      <c r="D242" t="s">
        <v>14</v>
      </c>
      <c r="E242">
        <v>67</v>
      </c>
      <c r="F242">
        <f t="shared" si="6"/>
        <v>-0.54</v>
      </c>
    </row>
    <row r="243" spans="1:6" x14ac:dyDescent="0.2">
      <c r="A243" t="s">
        <v>20</v>
      </c>
      <c r="B243">
        <v>244</v>
      </c>
      <c r="C243">
        <f t="shared" si="7"/>
        <v>-0.48</v>
      </c>
      <c r="D243" t="s">
        <v>14</v>
      </c>
      <c r="E243">
        <v>67</v>
      </c>
      <c r="F243">
        <f t="shared" si="6"/>
        <v>-0.54</v>
      </c>
    </row>
    <row r="244" spans="1:6" x14ac:dyDescent="0.2">
      <c r="A244" t="s">
        <v>20</v>
      </c>
      <c r="B244">
        <v>244</v>
      </c>
      <c r="C244">
        <f t="shared" si="7"/>
        <v>-0.48</v>
      </c>
      <c r="D244" t="s">
        <v>14</v>
      </c>
      <c r="E244">
        <v>67</v>
      </c>
      <c r="F244">
        <f t="shared" si="6"/>
        <v>-0.54</v>
      </c>
    </row>
    <row r="245" spans="1:6" x14ac:dyDescent="0.2">
      <c r="A245" t="s">
        <v>20</v>
      </c>
      <c r="B245">
        <v>241</v>
      </c>
      <c r="C245">
        <f t="shared" si="7"/>
        <v>-0.48</v>
      </c>
      <c r="D245" t="s">
        <v>14</v>
      </c>
      <c r="E245">
        <v>64</v>
      </c>
      <c r="F245">
        <f t="shared" si="6"/>
        <v>-0.54</v>
      </c>
    </row>
    <row r="246" spans="1:6" x14ac:dyDescent="0.2">
      <c r="A246" t="s">
        <v>20</v>
      </c>
      <c r="B246">
        <v>239</v>
      </c>
      <c r="C246">
        <f t="shared" si="7"/>
        <v>-0.48</v>
      </c>
      <c r="D246" t="s">
        <v>14</v>
      </c>
      <c r="E246">
        <v>64</v>
      </c>
      <c r="F246">
        <f t="shared" si="6"/>
        <v>-0.54</v>
      </c>
    </row>
    <row r="247" spans="1:6" x14ac:dyDescent="0.2">
      <c r="A247" t="s">
        <v>20</v>
      </c>
      <c r="B247">
        <v>238</v>
      </c>
      <c r="C247">
        <f t="shared" si="7"/>
        <v>-0.48</v>
      </c>
      <c r="D247" t="s">
        <v>14</v>
      </c>
      <c r="E247">
        <v>53</v>
      </c>
      <c r="F247">
        <f t="shared" si="6"/>
        <v>-0.55000000000000004</v>
      </c>
    </row>
    <row r="248" spans="1:6" x14ac:dyDescent="0.2">
      <c r="A248" t="s">
        <v>20</v>
      </c>
      <c r="B248">
        <v>238</v>
      </c>
      <c r="C248">
        <f t="shared" si="7"/>
        <v>-0.48</v>
      </c>
      <c r="D248" t="s">
        <v>14</v>
      </c>
      <c r="E248">
        <v>55</v>
      </c>
      <c r="F248">
        <f t="shared" si="6"/>
        <v>-0.55000000000000004</v>
      </c>
    </row>
    <row r="249" spans="1:6" x14ac:dyDescent="0.2">
      <c r="A249" t="s">
        <v>20</v>
      </c>
      <c r="B249">
        <v>237</v>
      </c>
      <c r="C249">
        <f t="shared" si="7"/>
        <v>-0.48</v>
      </c>
      <c r="D249" t="s">
        <v>14</v>
      </c>
      <c r="E249">
        <v>56</v>
      </c>
      <c r="F249">
        <f t="shared" si="6"/>
        <v>-0.55000000000000004</v>
      </c>
    </row>
    <row r="250" spans="1:6" x14ac:dyDescent="0.2">
      <c r="A250" t="s">
        <v>20</v>
      </c>
      <c r="B250">
        <v>236</v>
      </c>
      <c r="C250">
        <f t="shared" si="7"/>
        <v>-0.49</v>
      </c>
      <c r="D250" t="s">
        <v>14</v>
      </c>
      <c r="E250">
        <v>60</v>
      </c>
      <c r="F250">
        <f t="shared" si="6"/>
        <v>-0.55000000000000004</v>
      </c>
    </row>
    <row r="251" spans="1:6" x14ac:dyDescent="0.2">
      <c r="A251" t="s">
        <v>20</v>
      </c>
      <c r="B251">
        <v>236</v>
      </c>
      <c r="C251">
        <f t="shared" si="7"/>
        <v>-0.49</v>
      </c>
      <c r="D251" t="s">
        <v>14</v>
      </c>
      <c r="E251">
        <v>57</v>
      </c>
      <c r="F251">
        <f t="shared" si="6"/>
        <v>-0.55000000000000004</v>
      </c>
    </row>
    <row r="252" spans="1:6" x14ac:dyDescent="0.2">
      <c r="A252" t="s">
        <v>20</v>
      </c>
      <c r="B252">
        <v>235</v>
      </c>
      <c r="C252">
        <f t="shared" si="7"/>
        <v>-0.49</v>
      </c>
      <c r="D252" t="s">
        <v>14</v>
      </c>
      <c r="E252">
        <v>54</v>
      </c>
      <c r="F252">
        <f t="shared" si="6"/>
        <v>-0.55000000000000004</v>
      </c>
    </row>
    <row r="253" spans="1:6" x14ac:dyDescent="0.2">
      <c r="A253" t="s">
        <v>20</v>
      </c>
      <c r="B253">
        <v>234</v>
      </c>
      <c r="C253">
        <f t="shared" si="7"/>
        <v>-0.49</v>
      </c>
      <c r="D253" t="s">
        <v>14</v>
      </c>
      <c r="E253">
        <v>58</v>
      </c>
      <c r="F253">
        <f t="shared" si="6"/>
        <v>-0.55000000000000004</v>
      </c>
    </row>
    <row r="254" spans="1:6" x14ac:dyDescent="0.2">
      <c r="A254" t="s">
        <v>20</v>
      </c>
      <c r="B254">
        <v>233</v>
      </c>
      <c r="C254">
        <f t="shared" si="7"/>
        <v>-0.49</v>
      </c>
      <c r="D254" t="s">
        <v>14</v>
      </c>
      <c r="E254">
        <v>56</v>
      </c>
      <c r="F254">
        <f t="shared" si="6"/>
        <v>-0.55000000000000004</v>
      </c>
    </row>
    <row r="255" spans="1:6" x14ac:dyDescent="0.2">
      <c r="A255" t="s">
        <v>20</v>
      </c>
      <c r="B255">
        <v>227</v>
      </c>
      <c r="C255">
        <f t="shared" si="7"/>
        <v>-0.49</v>
      </c>
      <c r="D255" t="s">
        <v>14</v>
      </c>
      <c r="E255">
        <v>57</v>
      </c>
      <c r="F255">
        <f t="shared" si="6"/>
        <v>-0.55000000000000004</v>
      </c>
    </row>
    <row r="256" spans="1:6" x14ac:dyDescent="0.2">
      <c r="A256" t="s">
        <v>20</v>
      </c>
      <c r="B256">
        <v>226</v>
      </c>
      <c r="C256">
        <f t="shared" si="7"/>
        <v>-0.49</v>
      </c>
      <c r="D256" t="s">
        <v>14</v>
      </c>
      <c r="E256">
        <v>55</v>
      </c>
      <c r="F256">
        <f t="shared" si="6"/>
        <v>-0.55000000000000004</v>
      </c>
    </row>
    <row r="257" spans="1:6" x14ac:dyDescent="0.2">
      <c r="A257" t="s">
        <v>20</v>
      </c>
      <c r="B257">
        <v>226</v>
      </c>
      <c r="C257">
        <f t="shared" si="7"/>
        <v>-0.49</v>
      </c>
      <c r="D257" t="s">
        <v>14</v>
      </c>
      <c r="E257">
        <v>44</v>
      </c>
      <c r="F257">
        <f t="shared" si="6"/>
        <v>-0.56000000000000005</v>
      </c>
    </row>
    <row r="258" spans="1:6" x14ac:dyDescent="0.2">
      <c r="A258" t="s">
        <v>20</v>
      </c>
      <c r="B258">
        <v>225</v>
      </c>
      <c r="C258">
        <f t="shared" si="7"/>
        <v>-0.49</v>
      </c>
      <c r="D258" t="s">
        <v>14</v>
      </c>
      <c r="E258">
        <v>48</v>
      </c>
      <c r="F258">
        <f t="shared" ref="F258:F321" si="8">ROUND((E258-$J$6)/$J$11,2)</f>
        <v>-0.56000000000000005</v>
      </c>
    </row>
    <row r="259" spans="1:6" x14ac:dyDescent="0.2">
      <c r="A259" t="s">
        <v>20</v>
      </c>
      <c r="B259">
        <v>223</v>
      </c>
      <c r="C259">
        <f t="shared" ref="C259:C322" si="9">ROUND((B259-$I$6)/$I$11,2)</f>
        <v>-0.5</v>
      </c>
      <c r="D259" t="s">
        <v>14</v>
      </c>
      <c r="E259">
        <v>49</v>
      </c>
      <c r="F259">
        <f t="shared" si="8"/>
        <v>-0.56000000000000005</v>
      </c>
    </row>
    <row r="260" spans="1:6" x14ac:dyDescent="0.2">
      <c r="A260" t="s">
        <v>20</v>
      </c>
      <c r="B260">
        <v>222</v>
      </c>
      <c r="C260">
        <f t="shared" si="9"/>
        <v>-0.5</v>
      </c>
      <c r="D260" t="s">
        <v>14</v>
      </c>
      <c r="E260">
        <v>44</v>
      </c>
      <c r="F260">
        <f t="shared" si="8"/>
        <v>-0.56000000000000005</v>
      </c>
    </row>
    <row r="261" spans="1:6" x14ac:dyDescent="0.2">
      <c r="A261" t="s">
        <v>20</v>
      </c>
      <c r="B261">
        <v>222</v>
      </c>
      <c r="C261">
        <f t="shared" si="9"/>
        <v>-0.5</v>
      </c>
      <c r="D261" t="s">
        <v>14</v>
      </c>
      <c r="E261">
        <v>46</v>
      </c>
      <c r="F261">
        <f t="shared" si="8"/>
        <v>-0.56000000000000005</v>
      </c>
    </row>
    <row r="262" spans="1:6" x14ac:dyDescent="0.2">
      <c r="A262" t="s">
        <v>20</v>
      </c>
      <c r="B262">
        <v>221</v>
      </c>
      <c r="C262">
        <f t="shared" si="9"/>
        <v>-0.5</v>
      </c>
      <c r="D262" t="s">
        <v>14</v>
      </c>
      <c r="E262">
        <v>49</v>
      </c>
      <c r="F262">
        <f t="shared" si="8"/>
        <v>-0.56000000000000005</v>
      </c>
    </row>
    <row r="263" spans="1:6" x14ac:dyDescent="0.2">
      <c r="A263" t="s">
        <v>20</v>
      </c>
      <c r="B263">
        <v>221</v>
      </c>
      <c r="C263">
        <f t="shared" si="9"/>
        <v>-0.5</v>
      </c>
      <c r="D263" t="s">
        <v>14</v>
      </c>
      <c r="E263">
        <v>45</v>
      </c>
      <c r="F263">
        <f t="shared" si="8"/>
        <v>-0.56000000000000005</v>
      </c>
    </row>
    <row r="264" spans="1:6" x14ac:dyDescent="0.2">
      <c r="A264" t="s">
        <v>20</v>
      </c>
      <c r="B264">
        <v>220</v>
      </c>
      <c r="C264">
        <f t="shared" si="9"/>
        <v>-0.5</v>
      </c>
      <c r="D264" t="s">
        <v>14</v>
      </c>
      <c r="E264">
        <v>47</v>
      </c>
      <c r="F264">
        <f t="shared" si="8"/>
        <v>-0.56000000000000005</v>
      </c>
    </row>
    <row r="265" spans="1:6" x14ac:dyDescent="0.2">
      <c r="A265" t="s">
        <v>20</v>
      </c>
      <c r="B265">
        <v>220</v>
      </c>
      <c r="C265">
        <f t="shared" si="9"/>
        <v>-0.5</v>
      </c>
      <c r="D265" t="s">
        <v>14</v>
      </c>
      <c r="E265">
        <v>52</v>
      </c>
      <c r="F265">
        <f t="shared" si="8"/>
        <v>-0.56000000000000005</v>
      </c>
    </row>
    <row r="266" spans="1:6" x14ac:dyDescent="0.2">
      <c r="A266" t="s">
        <v>20</v>
      </c>
      <c r="B266">
        <v>219</v>
      </c>
      <c r="C266">
        <f t="shared" si="9"/>
        <v>-0.5</v>
      </c>
      <c r="D266" t="s">
        <v>14</v>
      </c>
      <c r="E266">
        <v>38</v>
      </c>
      <c r="F266">
        <f t="shared" si="8"/>
        <v>-0.56999999999999995</v>
      </c>
    </row>
    <row r="267" spans="1:6" x14ac:dyDescent="0.2">
      <c r="A267" t="s">
        <v>20</v>
      </c>
      <c r="B267">
        <v>218</v>
      </c>
      <c r="C267">
        <f t="shared" si="9"/>
        <v>-0.5</v>
      </c>
      <c r="D267" t="s">
        <v>14</v>
      </c>
      <c r="E267">
        <v>37</v>
      </c>
      <c r="F267">
        <f t="shared" si="8"/>
        <v>-0.56999999999999995</v>
      </c>
    </row>
    <row r="268" spans="1:6" x14ac:dyDescent="0.2">
      <c r="A268" t="s">
        <v>20</v>
      </c>
      <c r="B268">
        <v>218</v>
      </c>
      <c r="C268">
        <f t="shared" si="9"/>
        <v>-0.5</v>
      </c>
      <c r="D268" t="s">
        <v>14</v>
      </c>
      <c r="E268">
        <v>35</v>
      </c>
      <c r="F268">
        <f t="shared" si="8"/>
        <v>-0.56999999999999995</v>
      </c>
    </row>
    <row r="269" spans="1:6" x14ac:dyDescent="0.2">
      <c r="A269" t="s">
        <v>20</v>
      </c>
      <c r="B269">
        <v>217</v>
      </c>
      <c r="C269">
        <f t="shared" si="9"/>
        <v>-0.5</v>
      </c>
      <c r="D269" t="s">
        <v>14</v>
      </c>
      <c r="E269">
        <v>40</v>
      </c>
      <c r="F269">
        <f t="shared" si="8"/>
        <v>-0.56999999999999995</v>
      </c>
    </row>
    <row r="270" spans="1:6" x14ac:dyDescent="0.2">
      <c r="A270" t="s">
        <v>20</v>
      </c>
      <c r="B270">
        <v>216</v>
      </c>
      <c r="C270">
        <f t="shared" si="9"/>
        <v>-0.5</v>
      </c>
      <c r="D270" t="s">
        <v>14</v>
      </c>
      <c r="E270">
        <v>41</v>
      </c>
      <c r="F270">
        <f t="shared" si="8"/>
        <v>-0.56999999999999995</v>
      </c>
    </row>
    <row r="271" spans="1:6" x14ac:dyDescent="0.2">
      <c r="A271" t="s">
        <v>20</v>
      </c>
      <c r="B271">
        <v>214</v>
      </c>
      <c r="C271">
        <f t="shared" si="9"/>
        <v>-0.5</v>
      </c>
      <c r="D271" t="s">
        <v>14</v>
      </c>
      <c r="E271">
        <v>38</v>
      </c>
      <c r="F271">
        <f t="shared" si="8"/>
        <v>-0.56999999999999995</v>
      </c>
    </row>
    <row r="272" spans="1:6" x14ac:dyDescent="0.2">
      <c r="A272" t="s">
        <v>20</v>
      </c>
      <c r="B272">
        <v>211</v>
      </c>
      <c r="C272">
        <f t="shared" si="9"/>
        <v>-0.51</v>
      </c>
      <c r="D272" t="s">
        <v>14</v>
      </c>
      <c r="E272">
        <v>33</v>
      </c>
      <c r="F272">
        <f t="shared" si="8"/>
        <v>-0.56999999999999995</v>
      </c>
    </row>
    <row r="273" spans="1:6" x14ac:dyDescent="0.2">
      <c r="A273" t="s">
        <v>20</v>
      </c>
      <c r="B273">
        <v>211</v>
      </c>
      <c r="C273">
        <f t="shared" si="9"/>
        <v>-0.51</v>
      </c>
      <c r="D273" t="s">
        <v>14</v>
      </c>
      <c r="E273">
        <v>33</v>
      </c>
      <c r="F273">
        <f t="shared" si="8"/>
        <v>-0.56999999999999995</v>
      </c>
    </row>
    <row r="274" spans="1:6" x14ac:dyDescent="0.2">
      <c r="A274" t="s">
        <v>20</v>
      </c>
      <c r="B274">
        <v>210</v>
      </c>
      <c r="C274">
        <f t="shared" si="9"/>
        <v>-0.51</v>
      </c>
      <c r="D274" t="s">
        <v>14</v>
      </c>
      <c r="E274">
        <v>40</v>
      </c>
      <c r="F274">
        <f t="shared" si="8"/>
        <v>-0.56999999999999995</v>
      </c>
    </row>
    <row r="275" spans="1:6" x14ac:dyDescent="0.2">
      <c r="A275" t="s">
        <v>20</v>
      </c>
      <c r="B275">
        <v>209</v>
      </c>
      <c r="C275">
        <f t="shared" si="9"/>
        <v>-0.51</v>
      </c>
      <c r="D275" t="s">
        <v>14</v>
      </c>
      <c r="E275">
        <v>40</v>
      </c>
      <c r="F275">
        <f t="shared" si="8"/>
        <v>-0.56999999999999995</v>
      </c>
    </row>
    <row r="276" spans="1:6" x14ac:dyDescent="0.2">
      <c r="A276" t="s">
        <v>20</v>
      </c>
      <c r="B276">
        <v>207</v>
      </c>
      <c r="C276">
        <f t="shared" si="9"/>
        <v>-0.51</v>
      </c>
      <c r="D276" t="s">
        <v>14</v>
      </c>
      <c r="E276">
        <v>39</v>
      </c>
      <c r="F276">
        <f t="shared" si="8"/>
        <v>-0.56999999999999995</v>
      </c>
    </row>
    <row r="277" spans="1:6" x14ac:dyDescent="0.2">
      <c r="A277" t="s">
        <v>20</v>
      </c>
      <c r="B277">
        <v>207</v>
      </c>
      <c r="C277">
        <f t="shared" si="9"/>
        <v>-0.51</v>
      </c>
      <c r="D277" t="s">
        <v>14</v>
      </c>
      <c r="E277">
        <v>37</v>
      </c>
      <c r="F277">
        <f t="shared" si="8"/>
        <v>-0.56999999999999995</v>
      </c>
    </row>
    <row r="278" spans="1:6" x14ac:dyDescent="0.2">
      <c r="A278" t="s">
        <v>20</v>
      </c>
      <c r="B278">
        <v>206</v>
      </c>
      <c r="C278">
        <f t="shared" si="9"/>
        <v>-0.51</v>
      </c>
      <c r="D278" t="s">
        <v>14</v>
      </c>
      <c r="E278">
        <v>35</v>
      </c>
      <c r="F278">
        <f t="shared" si="8"/>
        <v>-0.56999999999999995</v>
      </c>
    </row>
    <row r="279" spans="1:6" x14ac:dyDescent="0.2">
      <c r="A279" t="s">
        <v>20</v>
      </c>
      <c r="B279">
        <v>205</v>
      </c>
      <c r="C279">
        <f t="shared" si="9"/>
        <v>-0.51</v>
      </c>
      <c r="D279" t="s">
        <v>14</v>
      </c>
      <c r="E279">
        <v>42</v>
      </c>
      <c r="F279">
        <f t="shared" si="8"/>
        <v>-0.56999999999999995</v>
      </c>
    </row>
    <row r="280" spans="1:6" x14ac:dyDescent="0.2">
      <c r="A280" t="s">
        <v>20</v>
      </c>
      <c r="B280">
        <v>203</v>
      </c>
      <c r="C280">
        <f t="shared" si="9"/>
        <v>-0.51</v>
      </c>
      <c r="D280" t="s">
        <v>14</v>
      </c>
      <c r="E280">
        <v>34</v>
      </c>
      <c r="F280">
        <f t="shared" si="8"/>
        <v>-0.56999999999999995</v>
      </c>
    </row>
    <row r="281" spans="1:6" x14ac:dyDescent="0.2">
      <c r="A281" t="s">
        <v>20</v>
      </c>
      <c r="B281">
        <v>203</v>
      </c>
      <c r="C281">
        <f t="shared" si="9"/>
        <v>-0.51</v>
      </c>
      <c r="D281" t="s">
        <v>14</v>
      </c>
      <c r="E281">
        <v>36</v>
      </c>
      <c r="F281">
        <f t="shared" si="8"/>
        <v>-0.56999999999999995</v>
      </c>
    </row>
    <row r="282" spans="1:6" x14ac:dyDescent="0.2">
      <c r="A282" t="s">
        <v>20</v>
      </c>
      <c r="B282">
        <v>202</v>
      </c>
      <c r="C282">
        <f t="shared" si="9"/>
        <v>-0.51</v>
      </c>
      <c r="D282" t="s">
        <v>14</v>
      </c>
      <c r="E282">
        <v>33</v>
      </c>
      <c r="F282">
        <f t="shared" si="8"/>
        <v>-0.56999999999999995</v>
      </c>
    </row>
    <row r="283" spans="1:6" x14ac:dyDescent="0.2">
      <c r="A283" t="s">
        <v>20</v>
      </c>
      <c r="B283">
        <v>202</v>
      </c>
      <c r="C283">
        <f t="shared" si="9"/>
        <v>-0.51</v>
      </c>
      <c r="D283" t="s">
        <v>14</v>
      </c>
      <c r="E283">
        <v>35</v>
      </c>
      <c r="F283">
        <f t="shared" si="8"/>
        <v>-0.56999999999999995</v>
      </c>
    </row>
    <row r="284" spans="1:6" x14ac:dyDescent="0.2">
      <c r="A284" t="s">
        <v>20</v>
      </c>
      <c r="B284">
        <v>201</v>
      </c>
      <c r="C284">
        <f t="shared" si="9"/>
        <v>-0.51</v>
      </c>
      <c r="D284" t="s">
        <v>14</v>
      </c>
      <c r="E284">
        <v>41</v>
      </c>
      <c r="F284">
        <f t="shared" si="8"/>
        <v>-0.56999999999999995</v>
      </c>
    </row>
    <row r="285" spans="1:6" x14ac:dyDescent="0.2">
      <c r="A285" t="s">
        <v>20</v>
      </c>
      <c r="B285">
        <v>199</v>
      </c>
      <c r="C285">
        <f t="shared" si="9"/>
        <v>-0.51</v>
      </c>
      <c r="D285" t="s">
        <v>14</v>
      </c>
      <c r="E285">
        <v>38</v>
      </c>
      <c r="F285">
        <f t="shared" si="8"/>
        <v>-0.56999999999999995</v>
      </c>
    </row>
    <row r="286" spans="1:6" x14ac:dyDescent="0.2">
      <c r="A286" t="s">
        <v>20</v>
      </c>
      <c r="B286">
        <v>199</v>
      </c>
      <c r="C286">
        <f t="shared" si="9"/>
        <v>-0.51</v>
      </c>
      <c r="D286" t="s">
        <v>14</v>
      </c>
      <c r="E286">
        <v>37</v>
      </c>
      <c r="F286">
        <f t="shared" si="8"/>
        <v>-0.56999999999999995</v>
      </c>
    </row>
    <row r="287" spans="1:6" x14ac:dyDescent="0.2">
      <c r="A287" t="s">
        <v>20</v>
      </c>
      <c r="B287">
        <v>199</v>
      </c>
      <c r="C287">
        <f t="shared" si="9"/>
        <v>-0.51</v>
      </c>
      <c r="D287" t="s">
        <v>14</v>
      </c>
      <c r="E287">
        <v>24</v>
      </c>
      <c r="F287">
        <f t="shared" si="8"/>
        <v>-0.57999999999999996</v>
      </c>
    </row>
    <row r="288" spans="1:6" x14ac:dyDescent="0.2">
      <c r="A288" t="s">
        <v>20</v>
      </c>
      <c r="B288">
        <v>198</v>
      </c>
      <c r="C288">
        <f t="shared" si="9"/>
        <v>-0.52</v>
      </c>
      <c r="D288" t="s">
        <v>14</v>
      </c>
      <c r="E288">
        <v>27</v>
      </c>
      <c r="F288">
        <f t="shared" si="8"/>
        <v>-0.57999999999999996</v>
      </c>
    </row>
    <row r="289" spans="1:6" x14ac:dyDescent="0.2">
      <c r="A289" t="s">
        <v>20</v>
      </c>
      <c r="B289">
        <v>198</v>
      </c>
      <c r="C289">
        <f t="shared" si="9"/>
        <v>-0.52</v>
      </c>
      <c r="D289" t="s">
        <v>14</v>
      </c>
      <c r="E289">
        <v>30</v>
      </c>
      <c r="F289">
        <f t="shared" si="8"/>
        <v>-0.57999999999999996</v>
      </c>
    </row>
    <row r="290" spans="1:6" x14ac:dyDescent="0.2">
      <c r="A290" t="s">
        <v>20</v>
      </c>
      <c r="B290">
        <v>198</v>
      </c>
      <c r="C290">
        <f t="shared" si="9"/>
        <v>-0.52</v>
      </c>
      <c r="D290" t="s">
        <v>14</v>
      </c>
      <c r="E290">
        <v>26</v>
      </c>
      <c r="F290">
        <f t="shared" si="8"/>
        <v>-0.57999999999999996</v>
      </c>
    </row>
    <row r="291" spans="1:6" x14ac:dyDescent="0.2">
      <c r="A291" t="s">
        <v>20</v>
      </c>
      <c r="B291">
        <v>196</v>
      </c>
      <c r="C291">
        <f t="shared" si="9"/>
        <v>-0.52</v>
      </c>
      <c r="D291" t="s">
        <v>14</v>
      </c>
      <c r="E291">
        <v>24</v>
      </c>
      <c r="F291">
        <f t="shared" si="8"/>
        <v>-0.57999999999999996</v>
      </c>
    </row>
    <row r="292" spans="1:6" x14ac:dyDescent="0.2">
      <c r="A292" t="s">
        <v>20</v>
      </c>
      <c r="B292">
        <v>195</v>
      </c>
      <c r="C292">
        <f t="shared" si="9"/>
        <v>-0.52</v>
      </c>
      <c r="D292" t="s">
        <v>14</v>
      </c>
      <c r="E292">
        <v>29</v>
      </c>
      <c r="F292">
        <f t="shared" si="8"/>
        <v>-0.57999999999999996</v>
      </c>
    </row>
    <row r="293" spans="1:6" x14ac:dyDescent="0.2">
      <c r="A293" t="s">
        <v>20</v>
      </c>
      <c r="B293">
        <v>195</v>
      </c>
      <c r="C293">
        <f t="shared" si="9"/>
        <v>-0.52</v>
      </c>
      <c r="D293" t="s">
        <v>14</v>
      </c>
      <c r="E293">
        <v>32</v>
      </c>
      <c r="F293">
        <f t="shared" si="8"/>
        <v>-0.57999999999999996</v>
      </c>
    </row>
    <row r="294" spans="1:6" x14ac:dyDescent="0.2">
      <c r="A294" t="s">
        <v>20</v>
      </c>
      <c r="B294">
        <v>194</v>
      </c>
      <c r="C294">
        <f t="shared" si="9"/>
        <v>-0.52</v>
      </c>
      <c r="D294" t="s">
        <v>14</v>
      </c>
      <c r="E294">
        <v>31</v>
      </c>
      <c r="F294">
        <f t="shared" si="8"/>
        <v>-0.57999999999999996</v>
      </c>
    </row>
    <row r="295" spans="1:6" x14ac:dyDescent="0.2">
      <c r="A295" t="s">
        <v>20</v>
      </c>
      <c r="B295">
        <v>194</v>
      </c>
      <c r="C295">
        <f t="shared" si="9"/>
        <v>-0.52</v>
      </c>
      <c r="D295" t="s">
        <v>14</v>
      </c>
      <c r="E295">
        <v>30</v>
      </c>
      <c r="F295">
        <f t="shared" si="8"/>
        <v>-0.57999999999999996</v>
      </c>
    </row>
    <row r="296" spans="1:6" x14ac:dyDescent="0.2">
      <c r="A296" t="s">
        <v>20</v>
      </c>
      <c r="B296">
        <v>194</v>
      </c>
      <c r="C296">
        <f t="shared" si="9"/>
        <v>-0.52</v>
      </c>
      <c r="D296" t="s">
        <v>14</v>
      </c>
      <c r="E296">
        <v>26</v>
      </c>
      <c r="F296">
        <f t="shared" si="8"/>
        <v>-0.57999999999999996</v>
      </c>
    </row>
    <row r="297" spans="1:6" x14ac:dyDescent="0.2">
      <c r="A297" t="s">
        <v>20</v>
      </c>
      <c r="B297">
        <v>194</v>
      </c>
      <c r="C297">
        <f t="shared" si="9"/>
        <v>-0.52</v>
      </c>
      <c r="D297" t="s">
        <v>14</v>
      </c>
      <c r="E297">
        <v>25</v>
      </c>
      <c r="F297">
        <f t="shared" si="8"/>
        <v>-0.57999999999999996</v>
      </c>
    </row>
    <row r="298" spans="1:6" x14ac:dyDescent="0.2">
      <c r="A298" t="s">
        <v>20</v>
      </c>
      <c r="B298">
        <v>193</v>
      </c>
      <c r="C298">
        <f t="shared" si="9"/>
        <v>-0.52</v>
      </c>
      <c r="D298" t="s">
        <v>14</v>
      </c>
      <c r="E298">
        <v>25</v>
      </c>
      <c r="F298">
        <f t="shared" si="8"/>
        <v>-0.57999999999999996</v>
      </c>
    </row>
    <row r="299" spans="1:6" x14ac:dyDescent="0.2">
      <c r="A299" t="s">
        <v>20</v>
      </c>
      <c r="B299">
        <v>192</v>
      </c>
      <c r="C299">
        <f t="shared" si="9"/>
        <v>-0.52</v>
      </c>
      <c r="D299" t="s">
        <v>14</v>
      </c>
      <c r="E299">
        <v>32</v>
      </c>
      <c r="F299">
        <f t="shared" si="8"/>
        <v>-0.57999999999999996</v>
      </c>
    </row>
    <row r="300" spans="1:6" x14ac:dyDescent="0.2">
      <c r="A300" t="s">
        <v>20</v>
      </c>
      <c r="B300">
        <v>192</v>
      </c>
      <c r="C300">
        <f t="shared" si="9"/>
        <v>-0.52</v>
      </c>
      <c r="D300" t="s">
        <v>14</v>
      </c>
      <c r="E300">
        <v>31</v>
      </c>
      <c r="F300">
        <f t="shared" si="8"/>
        <v>-0.57999999999999996</v>
      </c>
    </row>
    <row r="301" spans="1:6" x14ac:dyDescent="0.2">
      <c r="A301" t="s">
        <v>20</v>
      </c>
      <c r="B301">
        <v>191</v>
      </c>
      <c r="C301">
        <f t="shared" si="9"/>
        <v>-0.52</v>
      </c>
      <c r="D301" t="s">
        <v>14</v>
      </c>
      <c r="E301">
        <v>26</v>
      </c>
      <c r="F301">
        <f t="shared" si="8"/>
        <v>-0.57999999999999996</v>
      </c>
    </row>
    <row r="302" spans="1:6" x14ac:dyDescent="0.2">
      <c r="A302" t="s">
        <v>20</v>
      </c>
      <c r="B302">
        <v>191</v>
      </c>
      <c r="C302">
        <f t="shared" si="9"/>
        <v>-0.52</v>
      </c>
      <c r="D302" t="s">
        <v>14</v>
      </c>
      <c r="E302">
        <v>31</v>
      </c>
      <c r="F302">
        <f t="shared" si="8"/>
        <v>-0.57999999999999996</v>
      </c>
    </row>
    <row r="303" spans="1:6" x14ac:dyDescent="0.2">
      <c r="A303" t="s">
        <v>20</v>
      </c>
      <c r="B303">
        <v>191</v>
      </c>
      <c r="C303">
        <f t="shared" si="9"/>
        <v>-0.52</v>
      </c>
      <c r="D303" t="s">
        <v>14</v>
      </c>
      <c r="E303">
        <v>31</v>
      </c>
      <c r="F303">
        <f t="shared" si="8"/>
        <v>-0.57999999999999996</v>
      </c>
    </row>
    <row r="304" spans="1:6" x14ac:dyDescent="0.2">
      <c r="A304" t="s">
        <v>20</v>
      </c>
      <c r="B304">
        <v>190</v>
      </c>
      <c r="C304">
        <f t="shared" si="9"/>
        <v>-0.52</v>
      </c>
      <c r="D304" t="s">
        <v>14</v>
      </c>
      <c r="E304">
        <v>31</v>
      </c>
      <c r="F304">
        <f t="shared" si="8"/>
        <v>-0.57999999999999996</v>
      </c>
    </row>
    <row r="305" spans="1:6" x14ac:dyDescent="0.2">
      <c r="A305" t="s">
        <v>20</v>
      </c>
      <c r="B305">
        <v>190</v>
      </c>
      <c r="C305">
        <f t="shared" si="9"/>
        <v>-0.52</v>
      </c>
      <c r="D305" t="s">
        <v>14</v>
      </c>
      <c r="E305">
        <v>27</v>
      </c>
      <c r="F305">
        <f t="shared" si="8"/>
        <v>-0.57999999999999996</v>
      </c>
    </row>
    <row r="306" spans="1:6" x14ac:dyDescent="0.2">
      <c r="A306" t="s">
        <v>20</v>
      </c>
      <c r="B306">
        <v>189</v>
      </c>
      <c r="C306">
        <f t="shared" si="9"/>
        <v>-0.52</v>
      </c>
      <c r="D306" t="s">
        <v>14</v>
      </c>
      <c r="E306">
        <v>24</v>
      </c>
      <c r="F306">
        <f t="shared" si="8"/>
        <v>-0.57999999999999996</v>
      </c>
    </row>
    <row r="307" spans="1:6" x14ac:dyDescent="0.2">
      <c r="A307" t="s">
        <v>20</v>
      </c>
      <c r="B307">
        <v>189</v>
      </c>
      <c r="C307">
        <f t="shared" si="9"/>
        <v>-0.52</v>
      </c>
      <c r="D307" t="s">
        <v>14</v>
      </c>
      <c r="E307">
        <v>18</v>
      </c>
      <c r="F307">
        <f t="shared" si="8"/>
        <v>-0.59</v>
      </c>
    </row>
    <row r="308" spans="1:6" x14ac:dyDescent="0.2">
      <c r="A308" t="s">
        <v>20</v>
      </c>
      <c r="B308">
        <v>187</v>
      </c>
      <c r="C308">
        <f t="shared" si="9"/>
        <v>-0.52</v>
      </c>
      <c r="D308" t="s">
        <v>14</v>
      </c>
      <c r="E308">
        <v>15</v>
      </c>
      <c r="F308">
        <f t="shared" si="8"/>
        <v>-0.59</v>
      </c>
    </row>
    <row r="309" spans="1:6" x14ac:dyDescent="0.2">
      <c r="A309" t="s">
        <v>20</v>
      </c>
      <c r="B309">
        <v>186</v>
      </c>
      <c r="C309">
        <f t="shared" si="9"/>
        <v>-0.52</v>
      </c>
      <c r="D309" t="s">
        <v>14</v>
      </c>
      <c r="E309">
        <v>19</v>
      </c>
      <c r="F309">
        <f t="shared" si="8"/>
        <v>-0.59</v>
      </c>
    </row>
    <row r="310" spans="1:6" x14ac:dyDescent="0.2">
      <c r="A310" t="s">
        <v>20</v>
      </c>
      <c r="B310">
        <v>186</v>
      </c>
      <c r="C310">
        <f t="shared" si="9"/>
        <v>-0.52</v>
      </c>
      <c r="D310" t="s">
        <v>14</v>
      </c>
      <c r="E310">
        <v>17</v>
      </c>
      <c r="F310">
        <f t="shared" si="8"/>
        <v>-0.59</v>
      </c>
    </row>
    <row r="311" spans="1:6" x14ac:dyDescent="0.2">
      <c r="A311" t="s">
        <v>20</v>
      </c>
      <c r="B311">
        <v>186</v>
      </c>
      <c r="C311">
        <f t="shared" si="9"/>
        <v>-0.52</v>
      </c>
      <c r="D311" t="s">
        <v>14</v>
      </c>
      <c r="E311">
        <v>15</v>
      </c>
      <c r="F311">
        <f t="shared" si="8"/>
        <v>-0.59</v>
      </c>
    </row>
    <row r="312" spans="1:6" x14ac:dyDescent="0.2">
      <c r="A312" t="s">
        <v>20</v>
      </c>
      <c r="B312">
        <v>186</v>
      </c>
      <c r="C312">
        <f t="shared" si="9"/>
        <v>-0.52</v>
      </c>
      <c r="D312" t="s">
        <v>14</v>
      </c>
      <c r="E312">
        <v>15</v>
      </c>
      <c r="F312">
        <f t="shared" si="8"/>
        <v>-0.59</v>
      </c>
    </row>
    <row r="313" spans="1:6" x14ac:dyDescent="0.2">
      <c r="A313" t="s">
        <v>20</v>
      </c>
      <c r="B313">
        <v>186</v>
      </c>
      <c r="C313">
        <f t="shared" si="9"/>
        <v>-0.52</v>
      </c>
      <c r="D313" t="s">
        <v>14</v>
      </c>
      <c r="E313">
        <v>16</v>
      </c>
      <c r="F313">
        <f t="shared" si="8"/>
        <v>-0.59</v>
      </c>
    </row>
    <row r="314" spans="1:6" x14ac:dyDescent="0.2">
      <c r="A314" t="s">
        <v>20</v>
      </c>
      <c r="B314">
        <v>185</v>
      </c>
      <c r="C314">
        <f t="shared" si="9"/>
        <v>-0.53</v>
      </c>
      <c r="D314" t="s">
        <v>14</v>
      </c>
      <c r="E314">
        <v>17</v>
      </c>
      <c r="F314">
        <f t="shared" si="8"/>
        <v>-0.59</v>
      </c>
    </row>
    <row r="315" spans="1:6" x14ac:dyDescent="0.2">
      <c r="A315" t="s">
        <v>20</v>
      </c>
      <c r="B315">
        <v>184</v>
      </c>
      <c r="C315">
        <f t="shared" si="9"/>
        <v>-0.53</v>
      </c>
      <c r="D315" t="s">
        <v>14</v>
      </c>
      <c r="E315">
        <v>23</v>
      </c>
      <c r="F315">
        <f t="shared" si="8"/>
        <v>-0.59</v>
      </c>
    </row>
    <row r="316" spans="1:6" x14ac:dyDescent="0.2">
      <c r="A316" t="s">
        <v>20</v>
      </c>
      <c r="B316">
        <v>183</v>
      </c>
      <c r="C316">
        <f t="shared" si="9"/>
        <v>-0.53</v>
      </c>
      <c r="D316" t="s">
        <v>14</v>
      </c>
      <c r="E316">
        <v>15</v>
      </c>
      <c r="F316">
        <f t="shared" si="8"/>
        <v>-0.59</v>
      </c>
    </row>
    <row r="317" spans="1:6" x14ac:dyDescent="0.2">
      <c r="A317" t="s">
        <v>20</v>
      </c>
      <c r="B317">
        <v>183</v>
      </c>
      <c r="C317">
        <f t="shared" si="9"/>
        <v>-0.53</v>
      </c>
      <c r="D317" t="s">
        <v>14</v>
      </c>
      <c r="E317">
        <v>16</v>
      </c>
      <c r="F317">
        <f t="shared" si="8"/>
        <v>-0.59</v>
      </c>
    </row>
    <row r="318" spans="1:6" x14ac:dyDescent="0.2">
      <c r="A318" t="s">
        <v>20</v>
      </c>
      <c r="B318">
        <v>182</v>
      </c>
      <c r="C318">
        <f t="shared" si="9"/>
        <v>-0.53</v>
      </c>
      <c r="D318" t="s">
        <v>14</v>
      </c>
      <c r="E318">
        <v>21</v>
      </c>
      <c r="F318">
        <f t="shared" si="8"/>
        <v>-0.59</v>
      </c>
    </row>
    <row r="319" spans="1:6" x14ac:dyDescent="0.2">
      <c r="A319" t="s">
        <v>20</v>
      </c>
      <c r="B319">
        <v>181</v>
      </c>
      <c r="C319">
        <f t="shared" si="9"/>
        <v>-0.53</v>
      </c>
      <c r="D319" t="s">
        <v>14</v>
      </c>
      <c r="E319">
        <v>19</v>
      </c>
      <c r="F319">
        <f t="shared" si="8"/>
        <v>-0.59</v>
      </c>
    </row>
    <row r="320" spans="1:6" x14ac:dyDescent="0.2">
      <c r="A320" t="s">
        <v>20</v>
      </c>
      <c r="B320">
        <v>181</v>
      </c>
      <c r="C320">
        <f t="shared" si="9"/>
        <v>-0.53</v>
      </c>
      <c r="D320" t="s">
        <v>14</v>
      </c>
      <c r="E320">
        <v>18</v>
      </c>
      <c r="F320">
        <f t="shared" si="8"/>
        <v>-0.59</v>
      </c>
    </row>
    <row r="321" spans="1:6" x14ac:dyDescent="0.2">
      <c r="A321" t="s">
        <v>20</v>
      </c>
      <c r="B321">
        <v>180</v>
      </c>
      <c r="C321">
        <f t="shared" si="9"/>
        <v>-0.53</v>
      </c>
      <c r="D321" t="s">
        <v>14</v>
      </c>
      <c r="E321">
        <v>14</v>
      </c>
      <c r="F321">
        <f t="shared" si="8"/>
        <v>-0.59</v>
      </c>
    </row>
    <row r="322" spans="1:6" x14ac:dyDescent="0.2">
      <c r="A322" t="s">
        <v>20</v>
      </c>
      <c r="B322">
        <v>180</v>
      </c>
      <c r="C322">
        <f t="shared" si="9"/>
        <v>-0.53</v>
      </c>
      <c r="D322" t="s">
        <v>14</v>
      </c>
      <c r="E322">
        <v>14</v>
      </c>
      <c r="F322">
        <f t="shared" ref="F322:F365" si="10">ROUND((E322-$J$6)/$J$11,2)</f>
        <v>-0.59</v>
      </c>
    </row>
    <row r="323" spans="1:6" x14ac:dyDescent="0.2">
      <c r="A323" t="s">
        <v>20</v>
      </c>
      <c r="B323">
        <v>180</v>
      </c>
      <c r="C323">
        <f t="shared" ref="C323:C386" si="11">ROUND((B323-$I$6)/$I$11,2)</f>
        <v>-0.53</v>
      </c>
      <c r="D323" t="s">
        <v>14</v>
      </c>
      <c r="E323">
        <v>15</v>
      </c>
      <c r="F323">
        <f t="shared" si="10"/>
        <v>-0.59</v>
      </c>
    </row>
    <row r="324" spans="1:6" x14ac:dyDescent="0.2">
      <c r="A324" t="s">
        <v>20</v>
      </c>
      <c r="B324">
        <v>180</v>
      </c>
      <c r="C324">
        <f t="shared" si="11"/>
        <v>-0.53</v>
      </c>
      <c r="D324" t="s">
        <v>14</v>
      </c>
      <c r="E324">
        <v>16</v>
      </c>
      <c r="F324">
        <f t="shared" si="10"/>
        <v>-0.59</v>
      </c>
    </row>
    <row r="325" spans="1:6" x14ac:dyDescent="0.2">
      <c r="A325" t="s">
        <v>20</v>
      </c>
      <c r="B325">
        <v>179</v>
      </c>
      <c r="C325">
        <f t="shared" si="11"/>
        <v>-0.53</v>
      </c>
      <c r="D325" t="s">
        <v>14</v>
      </c>
      <c r="E325">
        <v>17</v>
      </c>
      <c r="F325">
        <f t="shared" si="10"/>
        <v>-0.59</v>
      </c>
    </row>
    <row r="326" spans="1:6" x14ac:dyDescent="0.2">
      <c r="A326" t="s">
        <v>20</v>
      </c>
      <c r="B326">
        <v>176</v>
      </c>
      <c r="C326">
        <f t="shared" si="11"/>
        <v>-0.53</v>
      </c>
      <c r="D326" t="s">
        <v>14</v>
      </c>
      <c r="E326">
        <v>19</v>
      </c>
      <c r="F326">
        <f t="shared" si="10"/>
        <v>-0.59</v>
      </c>
    </row>
    <row r="327" spans="1:6" x14ac:dyDescent="0.2">
      <c r="A327" t="s">
        <v>20</v>
      </c>
      <c r="B327">
        <v>175</v>
      </c>
      <c r="C327">
        <f t="shared" si="11"/>
        <v>-0.53</v>
      </c>
      <c r="D327" t="s">
        <v>14</v>
      </c>
      <c r="E327">
        <v>22</v>
      </c>
      <c r="F327">
        <f t="shared" si="10"/>
        <v>-0.59</v>
      </c>
    </row>
    <row r="328" spans="1:6" x14ac:dyDescent="0.2">
      <c r="A328" t="s">
        <v>20</v>
      </c>
      <c r="B328">
        <v>174</v>
      </c>
      <c r="C328">
        <f t="shared" si="11"/>
        <v>-0.53</v>
      </c>
      <c r="D328" t="s">
        <v>14</v>
      </c>
      <c r="E328">
        <v>16</v>
      </c>
      <c r="F328">
        <f t="shared" si="10"/>
        <v>-0.59</v>
      </c>
    </row>
    <row r="329" spans="1:6" x14ac:dyDescent="0.2">
      <c r="A329" t="s">
        <v>20</v>
      </c>
      <c r="B329">
        <v>174</v>
      </c>
      <c r="C329">
        <f t="shared" si="11"/>
        <v>-0.53</v>
      </c>
      <c r="D329" t="s">
        <v>14</v>
      </c>
      <c r="E329">
        <v>15</v>
      </c>
      <c r="F329">
        <f t="shared" si="10"/>
        <v>-0.59</v>
      </c>
    </row>
    <row r="330" spans="1:6" x14ac:dyDescent="0.2">
      <c r="A330" t="s">
        <v>20</v>
      </c>
      <c r="B330">
        <v>173</v>
      </c>
      <c r="C330">
        <f t="shared" si="11"/>
        <v>-0.54</v>
      </c>
      <c r="D330" t="s">
        <v>14</v>
      </c>
      <c r="E330">
        <v>21</v>
      </c>
      <c r="F330">
        <f t="shared" si="10"/>
        <v>-0.59</v>
      </c>
    </row>
    <row r="331" spans="1:6" x14ac:dyDescent="0.2">
      <c r="A331" t="s">
        <v>20</v>
      </c>
      <c r="B331">
        <v>172</v>
      </c>
      <c r="C331">
        <f t="shared" si="11"/>
        <v>-0.54</v>
      </c>
      <c r="D331" t="s">
        <v>14</v>
      </c>
      <c r="E331">
        <v>21</v>
      </c>
      <c r="F331">
        <f t="shared" si="10"/>
        <v>-0.59</v>
      </c>
    </row>
    <row r="332" spans="1:6" x14ac:dyDescent="0.2">
      <c r="A332" t="s">
        <v>20</v>
      </c>
      <c r="B332">
        <v>170</v>
      </c>
      <c r="C332">
        <f t="shared" si="11"/>
        <v>-0.54</v>
      </c>
      <c r="D332" t="s">
        <v>14</v>
      </c>
      <c r="E332">
        <v>5</v>
      </c>
      <c r="F332">
        <f t="shared" si="10"/>
        <v>-0.6</v>
      </c>
    </row>
    <row r="333" spans="1:6" x14ac:dyDescent="0.2">
      <c r="A333" t="s">
        <v>20</v>
      </c>
      <c r="B333">
        <v>170</v>
      </c>
      <c r="C333">
        <f t="shared" si="11"/>
        <v>-0.54</v>
      </c>
      <c r="D333" t="s">
        <v>14</v>
      </c>
      <c r="E333">
        <v>12</v>
      </c>
      <c r="F333">
        <f t="shared" si="10"/>
        <v>-0.6</v>
      </c>
    </row>
    <row r="334" spans="1:6" x14ac:dyDescent="0.2">
      <c r="A334" t="s">
        <v>20</v>
      </c>
      <c r="B334">
        <v>170</v>
      </c>
      <c r="C334">
        <f t="shared" si="11"/>
        <v>-0.54</v>
      </c>
      <c r="D334" t="s">
        <v>14</v>
      </c>
      <c r="E334">
        <v>5</v>
      </c>
      <c r="F334">
        <f t="shared" si="10"/>
        <v>-0.6</v>
      </c>
    </row>
    <row r="335" spans="1:6" x14ac:dyDescent="0.2">
      <c r="A335" t="s">
        <v>20</v>
      </c>
      <c r="B335">
        <v>169</v>
      </c>
      <c r="C335">
        <f t="shared" si="11"/>
        <v>-0.54</v>
      </c>
      <c r="D335" t="s">
        <v>14</v>
      </c>
      <c r="E335">
        <v>13</v>
      </c>
      <c r="F335">
        <f t="shared" si="10"/>
        <v>-0.6</v>
      </c>
    </row>
    <row r="336" spans="1:6" x14ac:dyDescent="0.2">
      <c r="A336" t="s">
        <v>20</v>
      </c>
      <c r="B336">
        <v>168</v>
      </c>
      <c r="C336">
        <f t="shared" si="11"/>
        <v>-0.54</v>
      </c>
      <c r="D336" t="s">
        <v>14</v>
      </c>
      <c r="E336">
        <v>10</v>
      </c>
      <c r="F336">
        <f t="shared" si="10"/>
        <v>-0.6</v>
      </c>
    </row>
    <row r="337" spans="1:6" x14ac:dyDescent="0.2">
      <c r="A337" t="s">
        <v>20</v>
      </c>
      <c r="B337">
        <v>168</v>
      </c>
      <c r="C337">
        <f t="shared" si="11"/>
        <v>-0.54</v>
      </c>
      <c r="D337" t="s">
        <v>14</v>
      </c>
      <c r="E337">
        <v>7</v>
      </c>
      <c r="F337">
        <f t="shared" si="10"/>
        <v>-0.6</v>
      </c>
    </row>
    <row r="338" spans="1:6" x14ac:dyDescent="0.2">
      <c r="A338" t="s">
        <v>20</v>
      </c>
      <c r="B338">
        <v>166</v>
      </c>
      <c r="C338">
        <f t="shared" si="11"/>
        <v>-0.54</v>
      </c>
      <c r="D338" t="s">
        <v>14</v>
      </c>
      <c r="E338">
        <v>9</v>
      </c>
      <c r="F338">
        <f t="shared" si="10"/>
        <v>-0.6</v>
      </c>
    </row>
    <row r="339" spans="1:6" x14ac:dyDescent="0.2">
      <c r="A339" t="s">
        <v>20</v>
      </c>
      <c r="B339">
        <v>165</v>
      </c>
      <c r="C339">
        <f t="shared" si="11"/>
        <v>-0.54</v>
      </c>
      <c r="D339" t="s">
        <v>14</v>
      </c>
      <c r="E339">
        <v>10</v>
      </c>
      <c r="F339">
        <f t="shared" si="10"/>
        <v>-0.6</v>
      </c>
    </row>
    <row r="340" spans="1:6" x14ac:dyDescent="0.2">
      <c r="A340" t="s">
        <v>20</v>
      </c>
      <c r="B340">
        <v>165</v>
      </c>
      <c r="C340">
        <f t="shared" si="11"/>
        <v>-0.54</v>
      </c>
      <c r="D340" t="s">
        <v>14</v>
      </c>
      <c r="E340">
        <v>9</v>
      </c>
      <c r="F340">
        <f t="shared" si="10"/>
        <v>-0.6</v>
      </c>
    </row>
    <row r="341" spans="1:6" x14ac:dyDescent="0.2">
      <c r="A341" t="s">
        <v>20</v>
      </c>
      <c r="B341">
        <v>165</v>
      </c>
      <c r="C341">
        <f t="shared" si="11"/>
        <v>-0.54</v>
      </c>
      <c r="D341" t="s">
        <v>14</v>
      </c>
      <c r="E341">
        <v>10</v>
      </c>
      <c r="F341">
        <f t="shared" si="10"/>
        <v>-0.6</v>
      </c>
    </row>
    <row r="342" spans="1:6" x14ac:dyDescent="0.2">
      <c r="A342" t="s">
        <v>20</v>
      </c>
      <c r="B342">
        <v>165</v>
      </c>
      <c r="C342">
        <f t="shared" si="11"/>
        <v>-0.54</v>
      </c>
      <c r="D342" t="s">
        <v>14</v>
      </c>
      <c r="E342">
        <v>10</v>
      </c>
      <c r="F342">
        <f t="shared" si="10"/>
        <v>-0.6</v>
      </c>
    </row>
    <row r="343" spans="1:6" x14ac:dyDescent="0.2">
      <c r="A343" t="s">
        <v>20</v>
      </c>
      <c r="B343">
        <v>164</v>
      </c>
      <c r="C343">
        <f t="shared" si="11"/>
        <v>-0.54</v>
      </c>
      <c r="D343" t="s">
        <v>14</v>
      </c>
      <c r="E343">
        <v>6</v>
      </c>
      <c r="F343">
        <f t="shared" si="10"/>
        <v>-0.6</v>
      </c>
    </row>
    <row r="344" spans="1:6" x14ac:dyDescent="0.2">
      <c r="A344" t="s">
        <v>20</v>
      </c>
      <c r="B344">
        <v>164</v>
      </c>
      <c r="C344">
        <f t="shared" si="11"/>
        <v>-0.54</v>
      </c>
      <c r="D344" t="s">
        <v>14</v>
      </c>
      <c r="E344">
        <v>7</v>
      </c>
      <c r="F344">
        <f t="shared" si="10"/>
        <v>-0.6</v>
      </c>
    </row>
    <row r="345" spans="1:6" x14ac:dyDescent="0.2">
      <c r="A345" t="s">
        <v>20</v>
      </c>
      <c r="B345">
        <v>164</v>
      </c>
      <c r="C345">
        <f t="shared" si="11"/>
        <v>-0.54</v>
      </c>
      <c r="D345" t="s">
        <v>14</v>
      </c>
      <c r="E345">
        <v>12</v>
      </c>
      <c r="F345">
        <f t="shared" si="10"/>
        <v>-0.6</v>
      </c>
    </row>
    <row r="346" spans="1:6" x14ac:dyDescent="0.2">
      <c r="A346" t="s">
        <v>20</v>
      </c>
      <c r="B346">
        <v>164</v>
      </c>
      <c r="C346">
        <f t="shared" si="11"/>
        <v>-0.54</v>
      </c>
      <c r="D346" t="s">
        <v>14</v>
      </c>
      <c r="E346">
        <v>13</v>
      </c>
      <c r="F346">
        <f t="shared" si="10"/>
        <v>-0.6</v>
      </c>
    </row>
    <row r="347" spans="1:6" x14ac:dyDescent="0.2">
      <c r="A347" t="s">
        <v>20</v>
      </c>
      <c r="B347">
        <v>164</v>
      </c>
      <c r="C347">
        <f t="shared" si="11"/>
        <v>-0.54</v>
      </c>
      <c r="D347" t="s">
        <v>14</v>
      </c>
      <c r="E347">
        <v>0</v>
      </c>
      <c r="F347">
        <f t="shared" si="10"/>
        <v>-0.61</v>
      </c>
    </row>
    <row r="348" spans="1:6" x14ac:dyDescent="0.2">
      <c r="A348" t="s">
        <v>20</v>
      </c>
      <c r="B348">
        <v>163</v>
      </c>
      <c r="C348">
        <f t="shared" si="11"/>
        <v>-0.54</v>
      </c>
      <c r="D348" t="s">
        <v>14</v>
      </c>
      <c r="E348">
        <v>1</v>
      </c>
      <c r="F348">
        <f t="shared" si="10"/>
        <v>-0.61</v>
      </c>
    </row>
    <row r="349" spans="1:6" x14ac:dyDescent="0.2">
      <c r="A349" t="s">
        <v>20</v>
      </c>
      <c r="B349">
        <v>163</v>
      </c>
      <c r="C349">
        <f t="shared" si="11"/>
        <v>-0.54</v>
      </c>
      <c r="D349" t="s">
        <v>14</v>
      </c>
      <c r="E349">
        <v>1</v>
      </c>
      <c r="F349">
        <f t="shared" si="10"/>
        <v>-0.61</v>
      </c>
    </row>
    <row r="350" spans="1:6" x14ac:dyDescent="0.2">
      <c r="A350" t="s">
        <v>20</v>
      </c>
      <c r="B350">
        <v>161</v>
      </c>
      <c r="C350">
        <f t="shared" si="11"/>
        <v>-0.54</v>
      </c>
      <c r="D350" t="s">
        <v>14</v>
      </c>
      <c r="E350">
        <v>1</v>
      </c>
      <c r="F350">
        <f t="shared" si="10"/>
        <v>-0.61</v>
      </c>
    </row>
    <row r="351" spans="1:6" x14ac:dyDescent="0.2">
      <c r="A351" t="s">
        <v>20</v>
      </c>
      <c r="B351">
        <v>160</v>
      </c>
      <c r="C351">
        <f t="shared" si="11"/>
        <v>-0.55000000000000004</v>
      </c>
      <c r="D351" t="s">
        <v>14</v>
      </c>
      <c r="E351">
        <v>1</v>
      </c>
      <c r="F351">
        <f t="shared" si="10"/>
        <v>-0.61</v>
      </c>
    </row>
    <row r="352" spans="1:6" x14ac:dyDescent="0.2">
      <c r="A352" t="s">
        <v>20</v>
      </c>
      <c r="B352">
        <v>160</v>
      </c>
      <c r="C352">
        <f t="shared" si="11"/>
        <v>-0.55000000000000004</v>
      </c>
      <c r="D352" t="s">
        <v>14</v>
      </c>
      <c r="E352">
        <v>1</v>
      </c>
      <c r="F352">
        <f t="shared" si="10"/>
        <v>-0.61</v>
      </c>
    </row>
    <row r="353" spans="1:6" x14ac:dyDescent="0.2">
      <c r="A353" t="s">
        <v>20</v>
      </c>
      <c r="B353">
        <v>159</v>
      </c>
      <c r="C353">
        <f t="shared" si="11"/>
        <v>-0.55000000000000004</v>
      </c>
      <c r="D353" t="s">
        <v>14</v>
      </c>
      <c r="E353">
        <v>1</v>
      </c>
      <c r="F353">
        <f t="shared" si="10"/>
        <v>-0.61</v>
      </c>
    </row>
    <row r="354" spans="1:6" x14ac:dyDescent="0.2">
      <c r="A354" t="s">
        <v>20</v>
      </c>
      <c r="B354">
        <v>159</v>
      </c>
      <c r="C354">
        <f t="shared" si="11"/>
        <v>-0.55000000000000004</v>
      </c>
      <c r="D354" t="s">
        <v>14</v>
      </c>
      <c r="E354">
        <v>1</v>
      </c>
      <c r="F354">
        <f t="shared" si="10"/>
        <v>-0.61</v>
      </c>
    </row>
    <row r="355" spans="1:6" x14ac:dyDescent="0.2">
      <c r="A355" t="s">
        <v>20</v>
      </c>
      <c r="B355">
        <v>159</v>
      </c>
      <c r="C355">
        <f t="shared" si="11"/>
        <v>-0.55000000000000004</v>
      </c>
      <c r="D355" t="s">
        <v>14</v>
      </c>
      <c r="E355">
        <v>1</v>
      </c>
      <c r="F355">
        <f t="shared" si="10"/>
        <v>-0.61</v>
      </c>
    </row>
    <row r="356" spans="1:6" x14ac:dyDescent="0.2">
      <c r="A356" t="s">
        <v>20</v>
      </c>
      <c r="B356">
        <v>158</v>
      </c>
      <c r="C356">
        <f t="shared" si="11"/>
        <v>-0.55000000000000004</v>
      </c>
      <c r="D356" t="s">
        <v>14</v>
      </c>
      <c r="E356">
        <v>1</v>
      </c>
      <c r="F356">
        <f t="shared" si="10"/>
        <v>-0.61</v>
      </c>
    </row>
    <row r="357" spans="1:6" x14ac:dyDescent="0.2">
      <c r="A357" t="s">
        <v>20</v>
      </c>
      <c r="B357">
        <v>158</v>
      </c>
      <c r="C357">
        <f t="shared" si="11"/>
        <v>-0.55000000000000004</v>
      </c>
      <c r="D357" t="s">
        <v>14</v>
      </c>
      <c r="E357">
        <v>0</v>
      </c>
      <c r="F357">
        <f t="shared" si="10"/>
        <v>-0.61</v>
      </c>
    </row>
    <row r="358" spans="1:6" x14ac:dyDescent="0.2">
      <c r="A358" t="s">
        <v>20</v>
      </c>
      <c r="B358">
        <v>157</v>
      </c>
      <c r="C358">
        <f t="shared" si="11"/>
        <v>-0.55000000000000004</v>
      </c>
      <c r="D358" t="s">
        <v>14</v>
      </c>
      <c r="E358">
        <v>1</v>
      </c>
      <c r="F358">
        <f t="shared" si="10"/>
        <v>-0.61</v>
      </c>
    </row>
    <row r="359" spans="1:6" x14ac:dyDescent="0.2">
      <c r="A359" t="s">
        <v>20</v>
      </c>
      <c r="B359">
        <v>157</v>
      </c>
      <c r="C359">
        <f t="shared" si="11"/>
        <v>-0.55000000000000004</v>
      </c>
      <c r="D359" t="s">
        <v>14</v>
      </c>
      <c r="E359">
        <v>1</v>
      </c>
      <c r="F359">
        <f t="shared" si="10"/>
        <v>-0.61</v>
      </c>
    </row>
    <row r="360" spans="1:6" x14ac:dyDescent="0.2">
      <c r="A360" t="s">
        <v>20</v>
      </c>
      <c r="B360">
        <v>157</v>
      </c>
      <c r="C360">
        <f t="shared" si="11"/>
        <v>-0.55000000000000004</v>
      </c>
      <c r="D360" t="s">
        <v>14</v>
      </c>
      <c r="E360">
        <v>1</v>
      </c>
      <c r="F360">
        <f t="shared" si="10"/>
        <v>-0.61</v>
      </c>
    </row>
    <row r="361" spans="1:6" x14ac:dyDescent="0.2">
      <c r="A361" t="s">
        <v>20</v>
      </c>
      <c r="B361">
        <v>157</v>
      </c>
      <c r="C361">
        <f t="shared" si="11"/>
        <v>-0.55000000000000004</v>
      </c>
      <c r="D361" t="s">
        <v>14</v>
      </c>
      <c r="E361">
        <v>1</v>
      </c>
      <c r="F361">
        <f t="shared" si="10"/>
        <v>-0.61</v>
      </c>
    </row>
    <row r="362" spans="1:6" x14ac:dyDescent="0.2">
      <c r="A362" t="s">
        <v>20</v>
      </c>
      <c r="B362">
        <v>157</v>
      </c>
      <c r="C362">
        <f t="shared" si="11"/>
        <v>-0.55000000000000004</v>
      </c>
      <c r="D362" t="s">
        <v>14</v>
      </c>
      <c r="E362">
        <v>1</v>
      </c>
      <c r="F362">
        <f t="shared" si="10"/>
        <v>-0.61</v>
      </c>
    </row>
    <row r="363" spans="1:6" x14ac:dyDescent="0.2">
      <c r="A363" t="s">
        <v>20</v>
      </c>
      <c r="B363">
        <v>156</v>
      </c>
      <c r="C363">
        <f t="shared" si="11"/>
        <v>-0.55000000000000004</v>
      </c>
      <c r="D363" t="s">
        <v>14</v>
      </c>
      <c r="E363">
        <v>1</v>
      </c>
      <c r="F363">
        <f t="shared" si="10"/>
        <v>-0.61</v>
      </c>
    </row>
    <row r="364" spans="1:6" x14ac:dyDescent="0.2">
      <c r="A364" t="s">
        <v>20</v>
      </c>
      <c r="B364">
        <v>156</v>
      </c>
      <c r="C364">
        <f t="shared" si="11"/>
        <v>-0.55000000000000004</v>
      </c>
      <c r="D364" t="s">
        <v>14</v>
      </c>
      <c r="E364">
        <v>1</v>
      </c>
      <c r="F364">
        <f t="shared" si="10"/>
        <v>-0.61</v>
      </c>
    </row>
    <row r="365" spans="1:6" x14ac:dyDescent="0.2">
      <c r="A365" t="s">
        <v>20</v>
      </c>
      <c r="B365">
        <v>155</v>
      </c>
      <c r="C365">
        <f t="shared" si="11"/>
        <v>-0.55000000000000004</v>
      </c>
      <c r="D365" t="s">
        <v>14</v>
      </c>
      <c r="E365">
        <v>1</v>
      </c>
      <c r="F365">
        <f t="shared" si="10"/>
        <v>-0.61</v>
      </c>
    </row>
    <row r="366" spans="1:6" x14ac:dyDescent="0.2">
      <c r="A366" t="s">
        <v>20</v>
      </c>
      <c r="B366">
        <v>155</v>
      </c>
      <c r="C366">
        <f t="shared" si="11"/>
        <v>-0.55000000000000004</v>
      </c>
    </row>
    <row r="367" spans="1:6" x14ac:dyDescent="0.2">
      <c r="A367" t="s">
        <v>20</v>
      </c>
      <c r="B367">
        <v>155</v>
      </c>
      <c r="C367">
        <f t="shared" si="11"/>
        <v>-0.55000000000000004</v>
      </c>
    </row>
    <row r="368" spans="1:6" x14ac:dyDescent="0.2">
      <c r="A368" t="s">
        <v>20</v>
      </c>
      <c r="B368">
        <v>155</v>
      </c>
      <c r="C368">
        <f t="shared" si="11"/>
        <v>-0.55000000000000004</v>
      </c>
    </row>
    <row r="369" spans="1:3" x14ac:dyDescent="0.2">
      <c r="A369" t="s">
        <v>20</v>
      </c>
      <c r="B369">
        <v>154</v>
      </c>
      <c r="C369">
        <f t="shared" si="11"/>
        <v>-0.55000000000000004</v>
      </c>
    </row>
    <row r="370" spans="1:3" x14ac:dyDescent="0.2">
      <c r="A370" t="s">
        <v>20</v>
      </c>
      <c r="B370">
        <v>154</v>
      </c>
      <c r="C370">
        <f t="shared" si="11"/>
        <v>-0.55000000000000004</v>
      </c>
    </row>
    <row r="371" spans="1:3" x14ac:dyDescent="0.2">
      <c r="A371" t="s">
        <v>20</v>
      </c>
      <c r="B371">
        <v>154</v>
      </c>
      <c r="C371">
        <f t="shared" si="11"/>
        <v>-0.55000000000000004</v>
      </c>
    </row>
    <row r="372" spans="1:3" x14ac:dyDescent="0.2">
      <c r="A372" t="s">
        <v>20</v>
      </c>
      <c r="B372">
        <v>154</v>
      </c>
      <c r="C372">
        <f t="shared" si="11"/>
        <v>-0.55000000000000004</v>
      </c>
    </row>
    <row r="373" spans="1:3" x14ac:dyDescent="0.2">
      <c r="A373" t="s">
        <v>20</v>
      </c>
      <c r="B373">
        <v>150</v>
      </c>
      <c r="C373">
        <f t="shared" si="11"/>
        <v>-0.55000000000000004</v>
      </c>
    </row>
    <row r="374" spans="1:3" x14ac:dyDescent="0.2">
      <c r="A374" t="s">
        <v>20</v>
      </c>
      <c r="B374">
        <v>150</v>
      </c>
      <c r="C374">
        <f t="shared" si="11"/>
        <v>-0.55000000000000004</v>
      </c>
    </row>
    <row r="375" spans="1:3" x14ac:dyDescent="0.2">
      <c r="A375" t="s">
        <v>20</v>
      </c>
      <c r="B375">
        <v>149</v>
      </c>
      <c r="C375">
        <f t="shared" si="11"/>
        <v>-0.55000000000000004</v>
      </c>
    </row>
    <row r="376" spans="1:3" x14ac:dyDescent="0.2">
      <c r="A376" t="s">
        <v>20</v>
      </c>
      <c r="B376">
        <v>149</v>
      </c>
      <c r="C376">
        <f t="shared" si="11"/>
        <v>-0.55000000000000004</v>
      </c>
    </row>
    <row r="377" spans="1:3" x14ac:dyDescent="0.2">
      <c r="A377" t="s">
        <v>20</v>
      </c>
      <c r="B377">
        <v>148</v>
      </c>
      <c r="C377">
        <f t="shared" si="11"/>
        <v>-0.55000000000000004</v>
      </c>
    </row>
    <row r="378" spans="1:3" x14ac:dyDescent="0.2">
      <c r="A378" t="s">
        <v>20</v>
      </c>
      <c r="B378">
        <v>148</v>
      </c>
      <c r="C378">
        <f t="shared" si="11"/>
        <v>-0.55000000000000004</v>
      </c>
    </row>
    <row r="379" spans="1:3" x14ac:dyDescent="0.2">
      <c r="A379" t="s">
        <v>20</v>
      </c>
      <c r="B379">
        <v>147</v>
      </c>
      <c r="C379">
        <f t="shared" si="11"/>
        <v>-0.56000000000000005</v>
      </c>
    </row>
    <row r="380" spans="1:3" x14ac:dyDescent="0.2">
      <c r="A380" t="s">
        <v>20</v>
      </c>
      <c r="B380">
        <v>147</v>
      </c>
      <c r="C380">
        <f t="shared" si="11"/>
        <v>-0.56000000000000005</v>
      </c>
    </row>
    <row r="381" spans="1:3" x14ac:dyDescent="0.2">
      <c r="A381" t="s">
        <v>20</v>
      </c>
      <c r="B381">
        <v>147</v>
      </c>
      <c r="C381">
        <f t="shared" si="11"/>
        <v>-0.56000000000000005</v>
      </c>
    </row>
    <row r="382" spans="1:3" x14ac:dyDescent="0.2">
      <c r="A382" t="s">
        <v>20</v>
      </c>
      <c r="B382">
        <v>146</v>
      </c>
      <c r="C382">
        <f t="shared" si="11"/>
        <v>-0.56000000000000005</v>
      </c>
    </row>
    <row r="383" spans="1:3" x14ac:dyDescent="0.2">
      <c r="A383" t="s">
        <v>20</v>
      </c>
      <c r="B383">
        <v>144</v>
      </c>
      <c r="C383">
        <f t="shared" si="11"/>
        <v>-0.56000000000000005</v>
      </c>
    </row>
    <row r="384" spans="1:3" x14ac:dyDescent="0.2">
      <c r="A384" t="s">
        <v>20</v>
      </c>
      <c r="B384">
        <v>144</v>
      </c>
      <c r="C384">
        <f t="shared" si="11"/>
        <v>-0.56000000000000005</v>
      </c>
    </row>
    <row r="385" spans="1:3" x14ac:dyDescent="0.2">
      <c r="A385" t="s">
        <v>20</v>
      </c>
      <c r="B385">
        <v>144</v>
      </c>
      <c r="C385">
        <f t="shared" si="11"/>
        <v>-0.56000000000000005</v>
      </c>
    </row>
    <row r="386" spans="1:3" x14ac:dyDescent="0.2">
      <c r="A386" t="s">
        <v>20</v>
      </c>
      <c r="B386">
        <v>144</v>
      </c>
      <c r="C386">
        <f t="shared" si="11"/>
        <v>-0.56000000000000005</v>
      </c>
    </row>
    <row r="387" spans="1:3" x14ac:dyDescent="0.2">
      <c r="A387" t="s">
        <v>20</v>
      </c>
      <c r="B387">
        <v>143</v>
      </c>
      <c r="C387">
        <f t="shared" ref="C387:C450" si="12">ROUND((B387-$I$6)/$I$11,2)</f>
        <v>-0.56000000000000005</v>
      </c>
    </row>
    <row r="388" spans="1:3" x14ac:dyDescent="0.2">
      <c r="A388" t="s">
        <v>20</v>
      </c>
      <c r="B388">
        <v>142</v>
      </c>
      <c r="C388">
        <f t="shared" si="12"/>
        <v>-0.56000000000000005</v>
      </c>
    </row>
    <row r="389" spans="1:3" x14ac:dyDescent="0.2">
      <c r="A389" t="s">
        <v>20</v>
      </c>
      <c r="B389">
        <v>142</v>
      </c>
      <c r="C389">
        <f t="shared" si="12"/>
        <v>-0.56000000000000005</v>
      </c>
    </row>
    <row r="390" spans="1:3" x14ac:dyDescent="0.2">
      <c r="A390" t="s">
        <v>20</v>
      </c>
      <c r="B390">
        <v>142</v>
      </c>
      <c r="C390">
        <f t="shared" si="12"/>
        <v>-0.56000000000000005</v>
      </c>
    </row>
    <row r="391" spans="1:3" x14ac:dyDescent="0.2">
      <c r="A391" t="s">
        <v>20</v>
      </c>
      <c r="B391">
        <v>142</v>
      </c>
      <c r="C391">
        <f t="shared" si="12"/>
        <v>-0.56000000000000005</v>
      </c>
    </row>
    <row r="392" spans="1:3" x14ac:dyDescent="0.2">
      <c r="A392" t="s">
        <v>20</v>
      </c>
      <c r="B392">
        <v>140</v>
      </c>
      <c r="C392">
        <f t="shared" si="12"/>
        <v>-0.56000000000000005</v>
      </c>
    </row>
    <row r="393" spans="1:3" x14ac:dyDescent="0.2">
      <c r="A393" t="s">
        <v>20</v>
      </c>
      <c r="B393">
        <v>140</v>
      </c>
      <c r="C393">
        <f t="shared" si="12"/>
        <v>-0.56000000000000005</v>
      </c>
    </row>
    <row r="394" spans="1:3" x14ac:dyDescent="0.2">
      <c r="A394" t="s">
        <v>20</v>
      </c>
      <c r="B394">
        <v>140</v>
      </c>
      <c r="C394">
        <f t="shared" si="12"/>
        <v>-0.56000000000000005</v>
      </c>
    </row>
    <row r="395" spans="1:3" x14ac:dyDescent="0.2">
      <c r="A395" t="s">
        <v>20</v>
      </c>
      <c r="B395">
        <v>139</v>
      </c>
      <c r="C395">
        <f t="shared" si="12"/>
        <v>-0.56000000000000005</v>
      </c>
    </row>
    <row r="396" spans="1:3" x14ac:dyDescent="0.2">
      <c r="A396" t="s">
        <v>20</v>
      </c>
      <c r="B396">
        <v>139</v>
      </c>
      <c r="C396">
        <f t="shared" si="12"/>
        <v>-0.56000000000000005</v>
      </c>
    </row>
    <row r="397" spans="1:3" x14ac:dyDescent="0.2">
      <c r="A397" t="s">
        <v>20</v>
      </c>
      <c r="B397">
        <v>138</v>
      </c>
      <c r="C397">
        <f t="shared" si="12"/>
        <v>-0.56000000000000005</v>
      </c>
    </row>
    <row r="398" spans="1:3" x14ac:dyDescent="0.2">
      <c r="A398" t="s">
        <v>20</v>
      </c>
      <c r="B398">
        <v>138</v>
      </c>
      <c r="C398">
        <f t="shared" si="12"/>
        <v>-0.56000000000000005</v>
      </c>
    </row>
    <row r="399" spans="1:3" x14ac:dyDescent="0.2">
      <c r="A399" t="s">
        <v>20</v>
      </c>
      <c r="B399">
        <v>138</v>
      </c>
      <c r="C399">
        <f t="shared" si="12"/>
        <v>-0.56000000000000005</v>
      </c>
    </row>
    <row r="400" spans="1:3" x14ac:dyDescent="0.2">
      <c r="A400" t="s">
        <v>20</v>
      </c>
      <c r="B400">
        <v>137</v>
      </c>
      <c r="C400">
        <f t="shared" si="12"/>
        <v>-0.56000000000000005</v>
      </c>
    </row>
    <row r="401" spans="1:3" x14ac:dyDescent="0.2">
      <c r="A401" t="s">
        <v>20</v>
      </c>
      <c r="B401">
        <v>137</v>
      </c>
      <c r="C401">
        <f t="shared" si="12"/>
        <v>-0.56000000000000005</v>
      </c>
    </row>
    <row r="402" spans="1:3" x14ac:dyDescent="0.2">
      <c r="A402" t="s">
        <v>20</v>
      </c>
      <c r="B402">
        <v>136</v>
      </c>
      <c r="C402">
        <f t="shared" si="12"/>
        <v>-0.56000000000000005</v>
      </c>
    </row>
    <row r="403" spans="1:3" x14ac:dyDescent="0.2">
      <c r="A403" t="s">
        <v>20</v>
      </c>
      <c r="B403">
        <v>135</v>
      </c>
      <c r="C403">
        <f t="shared" si="12"/>
        <v>-0.56999999999999995</v>
      </c>
    </row>
    <row r="404" spans="1:3" x14ac:dyDescent="0.2">
      <c r="A404" t="s">
        <v>20</v>
      </c>
      <c r="B404">
        <v>135</v>
      </c>
      <c r="C404">
        <f t="shared" si="12"/>
        <v>-0.56999999999999995</v>
      </c>
    </row>
    <row r="405" spans="1:3" x14ac:dyDescent="0.2">
      <c r="A405" t="s">
        <v>20</v>
      </c>
      <c r="B405">
        <v>135</v>
      </c>
      <c r="C405">
        <f t="shared" si="12"/>
        <v>-0.56999999999999995</v>
      </c>
    </row>
    <row r="406" spans="1:3" x14ac:dyDescent="0.2">
      <c r="A406" t="s">
        <v>20</v>
      </c>
      <c r="B406">
        <v>134</v>
      </c>
      <c r="C406">
        <f t="shared" si="12"/>
        <v>-0.56999999999999995</v>
      </c>
    </row>
    <row r="407" spans="1:3" x14ac:dyDescent="0.2">
      <c r="A407" t="s">
        <v>20</v>
      </c>
      <c r="B407">
        <v>134</v>
      </c>
      <c r="C407">
        <f t="shared" si="12"/>
        <v>-0.56999999999999995</v>
      </c>
    </row>
    <row r="408" spans="1:3" x14ac:dyDescent="0.2">
      <c r="A408" t="s">
        <v>20</v>
      </c>
      <c r="B408">
        <v>134</v>
      </c>
      <c r="C408">
        <f t="shared" si="12"/>
        <v>-0.56999999999999995</v>
      </c>
    </row>
    <row r="409" spans="1:3" x14ac:dyDescent="0.2">
      <c r="A409" t="s">
        <v>20</v>
      </c>
      <c r="B409">
        <v>133</v>
      </c>
      <c r="C409">
        <f t="shared" si="12"/>
        <v>-0.56999999999999995</v>
      </c>
    </row>
    <row r="410" spans="1:3" x14ac:dyDescent="0.2">
      <c r="A410" t="s">
        <v>20</v>
      </c>
      <c r="B410">
        <v>133</v>
      </c>
      <c r="C410">
        <f t="shared" si="12"/>
        <v>-0.56999999999999995</v>
      </c>
    </row>
    <row r="411" spans="1:3" x14ac:dyDescent="0.2">
      <c r="A411" t="s">
        <v>20</v>
      </c>
      <c r="B411">
        <v>133</v>
      </c>
      <c r="C411">
        <f t="shared" si="12"/>
        <v>-0.56999999999999995</v>
      </c>
    </row>
    <row r="412" spans="1:3" x14ac:dyDescent="0.2">
      <c r="A412" t="s">
        <v>20</v>
      </c>
      <c r="B412">
        <v>132</v>
      </c>
      <c r="C412">
        <f t="shared" si="12"/>
        <v>-0.56999999999999995</v>
      </c>
    </row>
    <row r="413" spans="1:3" x14ac:dyDescent="0.2">
      <c r="A413" t="s">
        <v>20</v>
      </c>
      <c r="B413">
        <v>132</v>
      </c>
      <c r="C413">
        <f t="shared" si="12"/>
        <v>-0.56999999999999995</v>
      </c>
    </row>
    <row r="414" spans="1:3" x14ac:dyDescent="0.2">
      <c r="A414" t="s">
        <v>20</v>
      </c>
      <c r="B414">
        <v>132</v>
      </c>
      <c r="C414">
        <f t="shared" si="12"/>
        <v>-0.56999999999999995</v>
      </c>
    </row>
    <row r="415" spans="1:3" x14ac:dyDescent="0.2">
      <c r="A415" t="s">
        <v>20</v>
      </c>
      <c r="B415">
        <v>131</v>
      </c>
      <c r="C415">
        <f t="shared" si="12"/>
        <v>-0.56999999999999995</v>
      </c>
    </row>
    <row r="416" spans="1:3" x14ac:dyDescent="0.2">
      <c r="A416" t="s">
        <v>20</v>
      </c>
      <c r="B416">
        <v>131</v>
      </c>
      <c r="C416">
        <f t="shared" si="12"/>
        <v>-0.56999999999999995</v>
      </c>
    </row>
    <row r="417" spans="1:3" x14ac:dyDescent="0.2">
      <c r="A417" t="s">
        <v>20</v>
      </c>
      <c r="B417">
        <v>131</v>
      </c>
      <c r="C417">
        <f t="shared" si="12"/>
        <v>-0.56999999999999995</v>
      </c>
    </row>
    <row r="418" spans="1:3" x14ac:dyDescent="0.2">
      <c r="A418" t="s">
        <v>20</v>
      </c>
      <c r="B418">
        <v>131</v>
      </c>
      <c r="C418">
        <f t="shared" si="12"/>
        <v>-0.56999999999999995</v>
      </c>
    </row>
    <row r="419" spans="1:3" x14ac:dyDescent="0.2">
      <c r="A419" t="s">
        <v>20</v>
      </c>
      <c r="B419">
        <v>131</v>
      </c>
      <c r="C419">
        <f t="shared" si="12"/>
        <v>-0.56999999999999995</v>
      </c>
    </row>
    <row r="420" spans="1:3" x14ac:dyDescent="0.2">
      <c r="A420" t="s">
        <v>20</v>
      </c>
      <c r="B420">
        <v>130</v>
      </c>
      <c r="C420">
        <f t="shared" si="12"/>
        <v>-0.56999999999999995</v>
      </c>
    </row>
    <row r="421" spans="1:3" x14ac:dyDescent="0.2">
      <c r="A421" t="s">
        <v>20</v>
      </c>
      <c r="B421">
        <v>130</v>
      </c>
      <c r="C421">
        <f t="shared" si="12"/>
        <v>-0.56999999999999995</v>
      </c>
    </row>
    <row r="422" spans="1:3" x14ac:dyDescent="0.2">
      <c r="A422" t="s">
        <v>20</v>
      </c>
      <c r="B422">
        <v>129</v>
      </c>
      <c r="C422">
        <f t="shared" si="12"/>
        <v>-0.56999999999999995</v>
      </c>
    </row>
    <row r="423" spans="1:3" x14ac:dyDescent="0.2">
      <c r="A423" t="s">
        <v>20</v>
      </c>
      <c r="B423">
        <v>129</v>
      </c>
      <c r="C423">
        <f t="shared" si="12"/>
        <v>-0.56999999999999995</v>
      </c>
    </row>
    <row r="424" spans="1:3" x14ac:dyDescent="0.2">
      <c r="A424" t="s">
        <v>20</v>
      </c>
      <c r="B424">
        <v>128</v>
      </c>
      <c r="C424">
        <f t="shared" si="12"/>
        <v>-0.56999999999999995</v>
      </c>
    </row>
    <row r="425" spans="1:3" x14ac:dyDescent="0.2">
      <c r="A425" t="s">
        <v>20</v>
      </c>
      <c r="B425">
        <v>128</v>
      </c>
      <c r="C425">
        <f t="shared" si="12"/>
        <v>-0.56999999999999995</v>
      </c>
    </row>
    <row r="426" spans="1:3" x14ac:dyDescent="0.2">
      <c r="A426" t="s">
        <v>20</v>
      </c>
      <c r="B426">
        <v>127</v>
      </c>
      <c r="C426">
        <f t="shared" si="12"/>
        <v>-0.56999999999999995</v>
      </c>
    </row>
    <row r="427" spans="1:3" x14ac:dyDescent="0.2">
      <c r="A427" t="s">
        <v>20</v>
      </c>
      <c r="B427">
        <v>127</v>
      </c>
      <c r="C427">
        <f t="shared" si="12"/>
        <v>-0.56999999999999995</v>
      </c>
    </row>
    <row r="428" spans="1:3" x14ac:dyDescent="0.2">
      <c r="A428" t="s">
        <v>20</v>
      </c>
      <c r="B428">
        <v>126</v>
      </c>
      <c r="C428">
        <f t="shared" si="12"/>
        <v>-0.56999999999999995</v>
      </c>
    </row>
    <row r="429" spans="1:3" x14ac:dyDescent="0.2">
      <c r="A429" t="s">
        <v>20</v>
      </c>
      <c r="B429">
        <v>126</v>
      </c>
      <c r="C429">
        <f t="shared" si="12"/>
        <v>-0.56999999999999995</v>
      </c>
    </row>
    <row r="430" spans="1:3" x14ac:dyDescent="0.2">
      <c r="A430" t="s">
        <v>20</v>
      </c>
      <c r="B430">
        <v>126</v>
      </c>
      <c r="C430">
        <f t="shared" si="12"/>
        <v>-0.56999999999999995</v>
      </c>
    </row>
    <row r="431" spans="1:3" x14ac:dyDescent="0.2">
      <c r="A431" t="s">
        <v>20</v>
      </c>
      <c r="B431">
        <v>126</v>
      </c>
      <c r="C431">
        <f t="shared" si="12"/>
        <v>-0.56999999999999995</v>
      </c>
    </row>
    <row r="432" spans="1:3" x14ac:dyDescent="0.2">
      <c r="A432" t="s">
        <v>20</v>
      </c>
      <c r="B432">
        <v>126</v>
      </c>
      <c r="C432">
        <f t="shared" si="12"/>
        <v>-0.56999999999999995</v>
      </c>
    </row>
    <row r="433" spans="1:3" x14ac:dyDescent="0.2">
      <c r="A433" t="s">
        <v>20</v>
      </c>
      <c r="B433">
        <v>125</v>
      </c>
      <c r="C433">
        <f t="shared" si="12"/>
        <v>-0.56999999999999995</v>
      </c>
    </row>
    <row r="434" spans="1:3" x14ac:dyDescent="0.2">
      <c r="A434" t="s">
        <v>20</v>
      </c>
      <c r="B434">
        <v>123</v>
      </c>
      <c r="C434">
        <f t="shared" si="12"/>
        <v>-0.56999999999999995</v>
      </c>
    </row>
    <row r="435" spans="1:3" x14ac:dyDescent="0.2">
      <c r="A435" t="s">
        <v>20</v>
      </c>
      <c r="B435">
        <v>123</v>
      </c>
      <c r="C435">
        <f t="shared" si="12"/>
        <v>-0.56999999999999995</v>
      </c>
    </row>
    <row r="436" spans="1:3" x14ac:dyDescent="0.2">
      <c r="A436" t="s">
        <v>20</v>
      </c>
      <c r="B436">
        <v>123</v>
      </c>
      <c r="C436">
        <f t="shared" si="12"/>
        <v>-0.56999999999999995</v>
      </c>
    </row>
    <row r="437" spans="1:3" x14ac:dyDescent="0.2">
      <c r="A437" t="s">
        <v>20</v>
      </c>
      <c r="B437">
        <v>122</v>
      </c>
      <c r="C437">
        <f t="shared" si="12"/>
        <v>-0.57999999999999996</v>
      </c>
    </row>
    <row r="438" spans="1:3" x14ac:dyDescent="0.2">
      <c r="A438" t="s">
        <v>20</v>
      </c>
      <c r="B438">
        <v>122</v>
      </c>
      <c r="C438">
        <f t="shared" si="12"/>
        <v>-0.57999999999999996</v>
      </c>
    </row>
    <row r="439" spans="1:3" x14ac:dyDescent="0.2">
      <c r="A439" t="s">
        <v>20</v>
      </c>
      <c r="B439">
        <v>122</v>
      </c>
      <c r="C439">
        <f t="shared" si="12"/>
        <v>-0.57999999999999996</v>
      </c>
    </row>
    <row r="440" spans="1:3" x14ac:dyDescent="0.2">
      <c r="A440" t="s">
        <v>20</v>
      </c>
      <c r="B440">
        <v>122</v>
      </c>
      <c r="C440">
        <f t="shared" si="12"/>
        <v>-0.57999999999999996</v>
      </c>
    </row>
    <row r="441" spans="1:3" x14ac:dyDescent="0.2">
      <c r="A441" t="s">
        <v>20</v>
      </c>
      <c r="B441">
        <v>121</v>
      </c>
      <c r="C441">
        <f t="shared" si="12"/>
        <v>-0.57999999999999996</v>
      </c>
    </row>
    <row r="442" spans="1:3" x14ac:dyDescent="0.2">
      <c r="A442" t="s">
        <v>20</v>
      </c>
      <c r="B442">
        <v>121</v>
      </c>
      <c r="C442">
        <f t="shared" si="12"/>
        <v>-0.57999999999999996</v>
      </c>
    </row>
    <row r="443" spans="1:3" x14ac:dyDescent="0.2">
      <c r="A443" t="s">
        <v>20</v>
      </c>
      <c r="B443">
        <v>121</v>
      </c>
      <c r="C443">
        <f t="shared" si="12"/>
        <v>-0.57999999999999996</v>
      </c>
    </row>
    <row r="444" spans="1:3" x14ac:dyDescent="0.2">
      <c r="A444" t="s">
        <v>20</v>
      </c>
      <c r="B444">
        <v>119</v>
      </c>
      <c r="C444">
        <f t="shared" si="12"/>
        <v>-0.57999999999999996</v>
      </c>
    </row>
    <row r="445" spans="1:3" x14ac:dyDescent="0.2">
      <c r="A445" t="s">
        <v>20</v>
      </c>
      <c r="B445">
        <v>117</v>
      </c>
      <c r="C445">
        <f t="shared" si="12"/>
        <v>-0.57999999999999996</v>
      </c>
    </row>
    <row r="446" spans="1:3" x14ac:dyDescent="0.2">
      <c r="A446" t="s">
        <v>20</v>
      </c>
      <c r="B446">
        <v>117</v>
      </c>
      <c r="C446">
        <f t="shared" si="12"/>
        <v>-0.57999999999999996</v>
      </c>
    </row>
    <row r="447" spans="1:3" x14ac:dyDescent="0.2">
      <c r="A447" t="s">
        <v>20</v>
      </c>
      <c r="B447">
        <v>116</v>
      </c>
      <c r="C447">
        <f t="shared" si="12"/>
        <v>-0.57999999999999996</v>
      </c>
    </row>
    <row r="448" spans="1:3" x14ac:dyDescent="0.2">
      <c r="A448" t="s">
        <v>20</v>
      </c>
      <c r="B448">
        <v>116</v>
      </c>
      <c r="C448">
        <f t="shared" si="12"/>
        <v>-0.57999999999999996</v>
      </c>
    </row>
    <row r="449" spans="1:3" x14ac:dyDescent="0.2">
      <c r="A449" t="s">
        <v>20</v>
      </c>
      <c r="B449">
        <v>115</v>
      </c>
      <c r="C449">
        <f t="shared" si="12"/>
        <v>-0.57999999999999996</v>
      </c>
    </row>
    <row r="450" spans="1:3" x14ac:dyDescent="0.2">
      <c r="A450" t="s">
        <v>20</v>
      </c>
      <c r="B450">
        <v>114</v>
      </c>
      <c r="C450">
        <f t="shared" si="12"/>
        <v>-0.57999999999999996</v>
      </c>
    </row>
    <row r="451" spans="1:3" x14ac:dyDescent="0.2">
      <c r="A451" t="s">
        <v>20</v>
      </c>
      <c r="B451">
        <v>114</v>
      </c>
      <c r="C451">
        <f t="shared" ref="C451:C514" si="13">ROUND((B451-$I$6)/$I$11,2)</f>
        <v>-0.57999999999999996</v>
      </c>
    </row>
    <row r="452" spans="1:3" x14ac:dyDescent="0.2">
      <c r="A452" t="s">
        <v>20</v>
      </c>
      <c r="B452">
        <v>114</v>
      </c>
      <c r="C452">
        <f t="shared" si="13"/>
        <v>-0.57999999999999996</v>
      </c>
    </row>
    <row r="453" spans="1:3" x14ac:dyDescent="0.2">
      <c r="A453" t="s">
        <v>20</v>
      </c>
      <c r="B453">
        <v>113</v>
      </c>
      <c r="C453">
        <f t="shared" si="13"/>
        <v>-0.57999999999999996</v>
      </c>
    </row>
    <row r="454" spans="1:3" x14ac:dyDescent="0.2">
      <c r="A454" t="s">
        <v>20</v>
      </c>
      <c r="B454">
        <v>113</v>
      </c>
      <c r="C454">
        <f t="shared" si="13"/>
        <v>-0.57999999999999996</v>
      </c>
    </row>
    <row r="455" spans="1:3" x14ac:dyDescent="0.2">
      <c r="A455" t="s">
        <v>20</v>
      </c>
      <c r="B455">
        <v>112</v>
      </c>
      <c r="C455">
        <f t="shared" si="13"/>
        <v>-0.57999999999999996</v>
      </c>
    </row>
    <row r="456" spans="1:3" x14ac:dyDescent="0.2">
      <c r="A456" t="s">
        <v>20</v>
      </c>
      <c r="B456">
        <v>112</v>
      </c>
      <c r="C456">
        <f t="shared" si="13"/>
        <v>-0.57999999999999996</v>
      </c>
    </row>
    <row r="457" spans="1:3" x14ac:dyDescent="0.2">
      <c r="A457" t="s">
        <v>20</v>
      </c>
      <c r="B457">
        <v>112</v>
      </c>
      <c r="C457">
        <f t="shared" si="13"/>
        <v>-0.57999999999999996</v>
      </c>
    </row>
    <row r="458" spans="1:3" x14ac:dyDescent="0.2">
      <c r="A458" t="s">
        <v>20</v>
      </c>
      <c r="B458">
        <v>111</v>
      </c>
      <c r="C458">
        <f t="shared" si="13"/>
        <v>-0.57999999999999996</v>
      </c>
    </row>
    <row r="459" spans="1:3" x14ac:dyDescent="0.2">
      <c r="A459" t="s">
        <v>20</v>
      </c>
      <c r="B459">
        <v>110</v>
      </c>
      <c r="C459">
        <f t="shared" si="13"/>
        <v>-0.57999999999999996</v>
      </c>
    </row>
    <row r="460" spans="1:3" x14ac:dyDescent="0.2">
      <c r="A460" t="s">
        <v>20</v>
      </c>
      <c r="B460">
        <v>110</v>
      </c>
      <c r="C460">
        <f t="shared" si="13"/>
        <v>-0.57999999999999996</v>
      </c>
    </row>
    <row r="461" spans="1:3" x14ac:dyDescent="0.2">
      <c r="A461" t="s">
        <v>20</v>
      </c>
      <c r="B461">
        <v>110</v>
      </c>
      <c r="C461">
        <f t="shared" si="13"/>
        <v>-0.57999999999999996</v>
      </c>
    </row>
    <row r="462" spans="1:3" x14ac:dyDescent="0.2">
      <c r="A462" t="s">
        <v>20</v>
      </c>
      <c r="B462">
        <v>110</v>
      </c>
      <c r="C462">
        <f t="shared" si="13"/>
        <v>-0.57999999999999996</v>
      </c>
    </row>
    <row r="463" spans="1:3" x14ac:dyDescent="0.2">
      <c r="A463" t="s">
        <v>20</v>
      </c>
      <c r="B463">
        <v>107</v>
      </c>
      <c r="C463">
        <f t="shared" si="13"/>
        <v>-0.59</v>
      </c>
    </row>
    <row r="464" spans="1:3" x14ac:dyDescent="0.2">
      <c r="A464" t="s">
        <v>20</v>
      </c>
      <c r="B464">
        <v>107</v>
      </c>
      <c r="C464">
        <f t="shared" si="13"/>
        <v>-0.59</v>
      </c>
    </row>
    <row r="465" spans="1:3" x14ac:dyDescent="0.2">
      <c r="A465" t="s">
        <v>20</v>
      </c>
      <c r="B465">
        <v>107</v>
      </c>
      <c r="C465">
        <f t="shared" si="13"/>
        <v>-0.59</v>
      </c>
    </row>
    <row r="466" spans="1:3" x14ac:dyDescent="0.2">
      <c r="A466" t="s">
        <v>20</v>
      </c>
      <c r="B466">
        <v>107</v>
      </c>
      <c r="C466">
        <f t="shared" si="13"/>
        <v>-0.59</v>
      </c>
    </row>
    <row r="467" spans="1:3" x14ac:dyDescent="0.2">
      <c r="A467" t="s">
        <v>20</v>
      </c>
      <c r="B467">
        <v>107</v>
      </c>
      <c r="C467">
        <f t="shared" si="13"/>
        <v>-0.59</v>
      </c>
    </row>
    <row r="468" spans="1:3" x14ac:dyDescent="0.2">
      <c r="A468" t="s">
        <v>20</v>
      </c>
      <c r="B468">
        <v>106</v>
      </c>
      <c r="C468">
        <f t="shared" si="13"/>
        <v>-0.59</v>
      </c>
    </row>
    <row r="469" spans="1:3" x14ac:dyDescent="0.2">
      <c r="A469" t="s">
        <v>20</v>
      </c>
      <c r="B469">
        <v>106</v>
      </c>
      <c r="C469">
        <f t="shared" si="13"/>
        <v>-0.59</v>
      </c>
    </row>
    <row r="470" spans="1:3" x14ac:dyDescent="0.2">
      <c r="A470" t="s">
        <v>20</v>
      </c>
      <c r="B470">
        <v>105</v>
      </c>
      <c r="C470">
        <f t="shared" si="13"/>
        <v>-0.59</v>
      </c>
    </row>
    <row r="471" spans="1:3" x14ac:dyDescent="0.2">
      <c r="A471" t="s">
        <v>20</v>
      </c>
      <c r="B471">
        <v>103</v>
      </c>
      <c r="C471">
        <f t="shared" si="13"/>
        <v>-0.59</v>
      </c>
    </row>
    <row r="472" spans="1:3" x14ac:dyDescent="0.2">
      <c r="A472" t="s">
        <v>20</v>
      </c>
      <c r="B472">
        <v>103</v>
      </c>
      <c r="C472">
        <f t="shared" si="13"/>
        <v>-0.59</v>
      </c>
    </row>
    <row r="473" spans="1:3" x14ac:dyDescent="0.2">
      <c r="A473" t="s">
        <v>20</v>
      </c>
      <c r="B473">
        <v>102</v>
      </c>
      <c r="C473">
        <f t="shared" si="13"/>
        <v>-0.59</v>
      </c>
    </row>
    <row r="474" spans="1:3" x14ac:dyDescent="0.2">
      <c r="A474" t="s">
        <v>20</v>
      </c>
      <c r="B474">
        <v>102</v>
      </c>
      <c r="C474">
        <f t="shared" si="13"/>
        <v>-0.59</v>
      </c>
    </row>
    <row r="475" spans="1:3" x14ac:dyDescent="0.2">
      <c r="A475" t="s">
        <v>20</v>
      </c>
      <c r="B475">
        <v>101</v>
      </c>
      <c r="C475">
        <f t="shared" si="13"/>
        <v>-0.59</v>
      </c>
    </row>
    <row r="476" spans="1:3" x14ac:dyDescent="0.2">
      <c r="A476" t="s">
        <v>20</v>
      </c>
      <c r="B476">
        <v>101</v>
      </c>
      <c r="C476">
        <f t="shared" si="13"/>
        <v>-0.59</v>
      </c>
    </row>
    <row r="477" spans="1:3" x14ac:dyDescent="0.2">
      <c r="A477" t="s">
        <v>20</v>
      </c>
      <c r="B477">
        <v>100</v>
      </c>
      <c r="C477">
        <f t="shared" si="13"/>
        <v>-0.59</v>
      </c>
    </row>
    <row r="478" spans="1:3" x14ac:dyDescent="0.2">
      <c r="A478" t="s">
        <v>20</v>
      </c>
      <c r="B478">
        <v>100</v>
      </c>
      <c r="C478">
        <f t="shared" si="13"/>
        <v>-0.59</v>
      </c>
    </row>
    <row r="479" spans="1:3" x14ac:dyDescent="0.2">
      <c r="A479" t="s">
        <v>20</v>
      </c>
      <c r="B479">
        <v>98</v>
      </c>
      <c r="C479">
        <f t="shared" si="13"/>
        <v>-0.59</v>
      </c>
    </row>
    <row r="480" spans="1:3" x14ac:dyDescent="0.2">
      <c r="A480" t="s">
        <v>20</v>
      </c>
      <c r="B480">
        <v>98</v>
      </c>
      <c r="C480">
        <f t="shared" si="13"/>
        <v>-0.59</v>
      </c>
    </row>
    <row r="481" spans="1:3" x14ac:dyDescent="0.2">
      <c r="A481" t="s">
        <v>20</v>
      </c>
      <c r="B481">
        <v>97</v>
      </c>
      <c r="C481">
        <f t="shared" si="13"/>
        <v>-0.6</v>
      </c>
    </row>
    <row r="482" spans="1:3" x14ac:dyDescent="0.2">
      <c r="A482" t="s">
        <v>20</v>
      </c>
      <c r="B482">
        <v>96</v>
      </c>
      <c r="C482">
        <f t="shared" si="13"/>
        <v>-0.6</v>
      </c>
    </row>
    <row r="483" spans="1:3" x14ac:dyDescent="0.2">
      <c r="A483" t="s">
        <v>20</v>
      </c>
      <c r="B483">
        <v>96</v>
      </c>
      <c r="C483">
        <f t="shared" si="13"/>
        <v>-0.6</v>
      </c>
    </row>
    <row r="484" spans="1:3" x14ac:dyDescent="0.2">
      <c r="A484" t="s">
        <v>20</v>
      </c>
      <c r="B484">
        <v>96</v>
      </c>
      <c r="C484">
        <f t="shared" si="13"/>
        <v>-0.6</v>
      </c>
    </row>
    <row r="485" spans="1:3" x14ac:dyDescent="0.2">
      <c r="A485" t="s">
        <v>20</v>
      </c>
      <c r="B485">
        <v>95</v>
      </c>
      <c r="C485">
        <f t="shared" si="13"/>
        <v>-0.6</v>
      </c>
    </row>
    <row r="486" spans="1:3" x14ac:dyDescent="0.2">
      <c r="A486" t="s">
        <v>20</v>
      </c>
      <c r="B486">
        <v>94</v>
      </c>
      <c r="C486">
        <f t="shared" si="13"/>
        <v>-0.6</v>
      </c>
    </row>
    <row r="487" spans="1:3" x14ac:dyDescent="0.2">
      <c r="A487" t="s">
        <v>20</v>
      </c>
      <c r="B487">
        <v>94</v>
      </c>
      <c r="C487">
        <f t="shared" si="13"/>
        <v>-0.6</v>
      </c>
    </row>
    <row r="488" spans="1:3" x14ac:dyDescent="0.2">
      <c r="A488" t="s">
        <v>20</v>
      </c>
      <c r="B488">
        <v>94</v>
      </c>
      <c r="C488">
        <f t="shared" si="13"/>
        <v>-0.6</v>
      </c>
    </row>
    <row r="489" spans="1:3" x14ac:dyDescent="0.2">
      <c r="A489" t="s">
        <v>20</v>
      </c>
      <c r="B489">
        <v>93</v>
      </c>
      <c r="C489">
        <f t="shared" si="13"/>
        <v>-0.6</v>
      </c>
    </row>
    <row r="490" spans="1:3" x14ac:dyDescent="0.2">
      <c r="A490" t="s">
        <v>20</v>
      </c>
      <c r="B490">
        <v>92</v>
      </c>
      <c r="C490">
        <f t="shared" si="13"/>
        <v>-0.6</v>
      </c>
    </row>
    <row r="491" spans="1:3" x14ac:dyDescent="0.2">
      <c r="A491" t="s">
        <v>20</v>
      </c>
      <c r="B491">
        <v>92</v>
      </c>
      <c r="C491">
        <f t="shared" si="13"/>
        <v>-0.6</v>
      </c>
    </row>
    <row r="492" spans="1:3" x14ac:dyDescent="0.2">
      <c r="A492" t="s">
        <v>20</v>
      </c>
      <c r="B492">
        <v>92</v>
      </c>
      <c r="C492">
        <f t="shared" si="13"/>
        <v>-0.6</v>
      </c>
    </row>
    <row r="493" spans="1:3" x14ac:dyDescent="0.2">
      <c r="A493" t="s">
        <v>20</v>
      </c>
      <c r="B493">
        <v>92</v>
      </c>
      <c r="C493">
        <f t="shared" si="13"/>
        <v>-0.6</v>
      </c>
    </row>
    <row r="494" spans="1:3" x14ac:dyDescent="0.2">
      <c r="A494" t="s">
        <v>20</v>
      </c>
      <c r="B494">
        <v>92</v>
      </c>
      <c r="C494">
        <f t="shared" si="13"/>
        <v>-0.6</v>
      </c>
    </row>
    <row r="495" spans="1:3" x14ac:dyDescent="0.2">
      <c r="A495" t="s">
        <v>20</v>
      </c>
      <c r="B495">
        <v>91</v>
      </c>
      <c r="C495">
        <f t="shared" si="13"/>
        <v>-0.6</v>
      </c>
    </row>
    <row r="496" spans="1:3" x14ac:dyDescent="0.2">
      <c r="A496" t="s">
        <v>20</v>
      </c>
      <c r="B496">
        <v>89</v>
      </c>
      <c r="C496">
        <f t="shared" si="13"/>
        <v>-0.6</v>
      </c>
    </row>
    <row r="497" spans="1:3" x14ac:dyDescent="0.2">
      <c r="A497" t="s">
        <v>20</v>
      </c>
      <c r="B497">
        <v>89</v>
      </c>
      <c r="C497">
        <f t="shared" si="13"/>
        <v>-0.6</v>
      </c>
    </row>
    <row r="498" spans="1:3" x14ac:dyDescent="0.2">
      <c r="A498" t="s">
        <v>20</v>
      </c>
      <c r="B498">
        <v>88</v>
      </c>
      <c r="C498">
        <f t="shared" si="13"/>
        <v>-0.6</v>
      </c>
    </row>
    <row r="499" spans="1:3" x14ac:dyDescent="0.2">
      <c r="A499" t="s">
        <v>20</v>
      </c>
      <c r="B499">
        <v>88</v>
      </c>
      <c r="C499">
        <f t="shared" si="13"/>
        <v>-0.6</v>
      </c>
    </row>
    <row r="500" spans="1:3" x14ac:dyDescent="0.2">
      <c r="A500" t="s">
        <v>20</v>
      </c>
      <c r="B500">
        <v>88</v>
      </c>
      <c r="C500">
        <f t="shared" si="13"/>
        <v>-0.6</v>
      </c>
    </row>
    <row r="501" spans="1:3" x14ac:dyDescent="0.2">
      <c r="A501" t="s">
        <v>20</v>
      </c>
      <c r="B501">
        <v>88</v>
      </c>
      <c r="C501">
        <f t="shared" si="13"/>
        <v>-0.6</v>
      </c>
    </row>
    <row r="502" spans="1:3" x14ac:dyDescent="0.2">
      <c r="A502" t="s">
        <v>20</v>
      </c>
      <c r="B502">
        <v>87</v>
      </c>
      <c r="C502">
        <f t="shared" si="13"/>
        <v>-0.6</v>
      </c>
    </row>
    <row r="503" spans="1:3" x14ac:dyDescent="0.2">
      <c r="A503" t="s">
        <v>20</v>
      </c>
      <c r="B503">
        <v>87</v>
      </c>
      <c r="C503">
        <f t="shared" si="13"/>
        <v>-0.6</v>
      </c>
    </row>
    <row r="504" spans="1:3" x14ac:dyDescent="0.2">
      <c r="A504" t="s">
        <v>20</v>
      </c>
      <c r="B504">
        <v>87</v>
      </c>
      <c r="C504">
        <f t="shared" si="13"/>
        <v>-0.6</v>
      </c>
    </row>
    <row r="505" spans="1:3" x14ac:dyDescent="0.2">
      <c r="A505" t="s">
        <v>20</v>
      </c>
      <c r="B505">
        <v>86</v>
      </c>
      <c r="C505">
        <f t="shared" si="13"/>
        <v>-0.6</v>
      </c>
    </row>
    <row r="506" spans="1:3" x14ac:dyDescent="0.2">
      <c r="A506" t="s">
        <v>20</v>
      </c>
      <c r="B506">
        <v>86</v>
      </c>
      <c r="C506">
        <f t="shared" si="13"/>
        <v>-0.6</v>
      </c>
    </row>
    <row r="507" spans="1:3" x14ac:dyDescent="0.2">
      <c r="A507" t="s">
        <v>20</v>
      </c>
      <c r="B507">
        <v>86</v>
      </c>
      <c r="C507">
        <f t="shared" si="13"/>
        <v>-0.6</v>
      </c>
    </row>
    <row r="508" spans="1:3" x14ac:dyDescent="0.2">
      <c r="A508" t="s">
        <v>20</v>
      </c>
      <c r="B508">
        <v>85</v>
      </c>
      <c r="C508">
        <f t="shared" si="13"/>
        <v>-0.6</v>
      </c>
    </row>
    <row r="509" spans="1:3" x14ac:dyDescent="0.2">
      <c r="A509" t="s">
        <v>20</v>
      </c>
      <c r="B509">
        <v>85</v>
      </c>
      <c r="C509">
        <f t="shared" si="13"/>
        <v>-0.6</v>
      </c>
    </row>
    <row r="510" spans="1:3" x14ac:dyDescent="0.2">
      <c r="A510" t="s">
        <v>20</v>
      </c>
      <c r="B510">
        <v>85</v>
      </c>
      <c r="C510">
        <f t="shared" si="13"/>
        <v>-0.6</v>
      </c>
    </row>
    <row r="511" spans="1:3" x14ac:dyDescent="0.2">
      <c r="A511" t="s">
        <v>20</v>
      </c>
      <c r="B511">
        <v>85</v>
      </c>
      <c r="C511">
        <f t="shared" si="13"/>
        <v>-0.6</v>
      </c>
    </row>
    <row r="512" spans="1:3" x14ac:dyDescent="0.2">
      <c r="A512" t="s">
        <v>20</v>
      </c>
      <c r="B512">
        <v>85</v>
      </c>
      <c r="C512">
        <f t="shared" si="13"/>
        <v>-0.6</v>
      </c>
    </row>
    <row r="513" spans="1:3" x14ac:dyDescent="0.2">
      <c r="A513" t="s">
        <v>20</v>
      </c>
      <c r="B513">
        <v>85</v>
      </c>
      <c r="C513">
        <f t="shared" si="13"/>
        <v>-0.6</v>
      </c>
    </row>
    <row r="514" spans="1:3" x14ac:dyDescent="0.2">
      <c r="A514" t="s">
        <v>20</v>
      </c>
      <c r="B514">
        <v>84</v>
      </c>
      <c r="C514">
        <f t="shared" si="13"/>
        <v>-0.61</v>
      </c>
    </row>
    <row r="515" spans="1:3" x14ac:dyDescent="0.2">
      <c r="A515" t="s">
        <v>20</v>
      </c>
      <c r="B515">
        <v>84</v>
      </c>
      <c r="C515">
        <f t="shared" ref="C515:C566" si="14">ROUND((B515-$I$6)/$I$11,2)</f>
        <v>-0.61</v>
      </c>
    </row>
    <row r="516" spans="1:3" x14ac:dyDescent="0.2">
      <c r="A516" t="s">
        <v>20</v>
      </c>
      <c r="B516">
        <v>83</v>
      </c>
      <c r="C516">
        <f t="shared" si="14"/>
        <v>-0.61</v>
      </c>
    </row>
    <row r="517" spans="1:3" x14ac:dyDescent="0.2">
      <c r="A517" t="s">
        <v>20</v>
      </c>
      <c r="B517">
        <v>83</v>
      </c>
      <c r="C517">
        <f t="shared" si="14"/>
        <v>-0.61</v>
      </c>
    </row>
    <row r="518" spans="1:3" x14ac:dyDescent="0.2">
      <c r="A518" t="s">
        <v>20</v>
      </c>
      <c r="B518">
        <v>82</v>
      </c>
      <c r="C518">
        <f t="shared" si="14"/>
        <v>-0.61</v>
      </c>
    </row>
    <row r="519" spans="1:3" x14ac:dyDescent="0.2">
      <c r="A519" t="s">
        <v>20</v>
      </c>
      <c r="B519">
        <v>82</v>
      </c>
      <c r="C519">
        <f t="shared" si="14"/>
        <v>-0.61</v>
      </c>
    </row>
    <row r="520" spans="1:3" x14ac:dyDescent="0.2">
      <c r="A520" t="s">
        <v>20</v>
      </c>
      <c r="B520">
        <v>81</v>
      </c>
      <c r="C520">
        <f t="shared" si="14"/>
        <v>-0.61</v>
      </c>
    </row>
    <row r="521" spans="1:3" x14ac:dyDescent="0.2">
      <c r="A521" t="s">
        <v>20</v>
      </c>
      <c r="B521">
        <v>80</v>
      </c>
      <c r="C521">
        <f t="shared" si="14"/>
        <v>-0.61</v>
      </c>
    </row>
    <row r="522" spans="1:3" x14ac:dyDescent="0.2">
      <c r="A522" t="s">
        <v>20</v>
      </c>
      <c r="B522">
        <v>80</v>
      </c>
      <c r="C522">
        <f t="shared" si="14"/>
        <v>-0.61</v>
      </c>
    </row>
    <row r="523" spans="1:3" x14ac:dyDescent="0.2">
      <c r="A523" t="s">
        <v>20</v>
      </c>
      <c r="B523">
        <v>80</v>
      </c>
      <c r="C523">
        <f t="shared" si="14"/>
        <v>-0.61</v>
      </c>
    </row>
    <row r="524" spans="1:3" x14ac:dyDescent="0.2">
      <c r="A524" t="s">
        <v>20</v>
      </c>
      <c r="B524">
        <v>80</v>
      </c>
      <c r="C524">
        <f t="shared" si="14"/>
        <v>-0.61</v>
      </c>
    </row>
    <row r="525" spans="1:3" x14ac:dyDescent="0.2">
      <c r="A525" t="s">
        <v>20</v>
      </c>
      <c r="B525">
        <v>80</v>
      </c>
      <c r="C525">
        <f t="shared" si="14"/>
        <v>-0.61</v>
      </c>
    </row>
    <row r="526" spans="1:3" x14ac:dyDescent="0.2">
      <c r="A526" t="s">
        <v>20</v>
      </c>
      <c r="B526">
        <v>80</v>
      </c>
      <c r="C526">
        <f t="shared" si="14"/>
        <v>-0.61</v>
      </c>
    </row>
    <row r="527" spans="1:3" x14ac:dyDescent="0.2">
      <c r="A527" t="s">
        <v>20</v>
      </c>
      <c r="B527">
        <v>78</v>
      </c>
      <c r="C527">
        <f t="shared" si="14"/>
        <v>-0.61</v>
      </c>
    </row>
    <row r="528" spans="1:3" x14ac:dyDescent="0.2">
      <c r="A528" t="s">
        <v>20</v>
      </c>
      <c r="B528">
        <v>78</v>
      </c>
      <c r="C528">
        <f t="shared" si="14"/>
        <v>-0.61</v>
      </c>
    </row>
    <row r="529" spans="1:3" x14ac:dyDescent="0.2">
      <c r="A529" t="s">
        <v>20</v>
      </c>
      <c r="B529">
        <v>76</v>
      </c>
      <c r="C529">
        <f t="shared" si="14"/>
        <v>-0.61</v>
      </c>
    </row>
    <row r="530" spans="1:3" x14ac:dyDescent="0.2">
      <c r="A530" t="s">
        <v>20</v>
      </c>
      <c r="B530">
        <v>76</v>
      </c>
      <c r="C530">
        <f t="shared" si="14"/>
        <v>-0.61</v>
      </c>
    </row>
    <row r="531" spans="1:3" x14ac:dyDescent="0.2">
      <c r="A531" t="s">
        <v>20</v>
      </c>
      <c r="B531">
        <v>72</v>
      </c>
      <c r="C531">
        <f t="shared" si="14"/>
        <v>-0.61</v>
      </c>
    </row>
    <row r="532" spans="1:3" x14ac:dyDescent="0.2">
      <c r="A532" t="s">
        <v>20</v>
      </c>
      <c r="B532">
        <v>71</v>
      </c>
      <c r="C532">
        <f t="shared" si="14"/>
        <v>-0.62</v>
      </c>
    </row>
    <row r="533" spans="1:3" x14ac:dyDescent="0.2">
      <c r="A533" t="s">
        <v>20</v>
      </c>
      <c r="B533">
        <v>70</v>
      </c>
      <c r="C533">
        <f t="shared" si="14"/>
        <v>-0.62</v>
      </c>
    </row>
    <row r="534" spans="1:3" x14ac:dyDescent="0.2">
      <c r="A534" t="s">
        <v>20</v>
      </c>
      <c r="B534">
        <v>69</v>
      </c>
      <c r="C534">
        <f t="shared" si="14"/>
        <v>-0.62</v>
      </c>
    </row>
    <row r="535" spans="1:3" x14ac:dyDescent="0.2">
      <c r="A535" t="s">
        <v>20</v>
      </c>
      <c r="B535">
        <v>69</v>
      </c>
      <c r="C535">
        <f t="shared" si="14"/>
        <v>-0.62</v>
      </c>
    </row>
    <row r="536" spans="1:3" x14ac:dyDescent="0.2">
      <c r="A536" t="s">
        <v>20</v>
      </c>
      <c r="B536">
        <v>68</v>
      </c>
      <c r="C536">
        <f t="shared" si="14"/>
        <v>-0.62</v>
      </c>
    </row>
    <row r="537" spans="1:3" x14ac:dyDescent="0.2">
      <c r="A537" t="s">
        <v>20</v>
      </c>
      <c r="B537">
        <v>67</v>
      </c>
      <c r="C537">
        <f t="shared" si="14"/>
        <v>-0.62</v>
      </c>
    </row>
    <row r="538" spans="1:3" x14ac:dyDescent="0.2">
      <c r="A538" t="s">
        <v>20</v>
      </c>
      <c r="B538">
        <v>65</v>
      </c>
      <c r="C538">
        <f t="shared" si="14"/>
        <v>-0.62</v>
      </c>
    </row>
    <row r="539" spans="1:3" x14ac:dyDescent="0.2">
      <c r="A539" t="s">
        <v>20</v>
      </c>
      <c r="B539">
        <v>65</v>
      </c>
      <c r="C539">
        <f t="shared" si="14"/>
        <v>-0.62</v>
      </c>
    </row>
    <row r="540" spans="1:3" x14ac:dyDescent="0.2">
      <c r="A540" t="s">
        <v>20</v>
      </c>
      <c r="B540">
        <v>64</v>
      </c>
      <c r="C540">
        <f t="shared" si="14"/>
        <v>-0.62</v>
      </c>
    </row>
    <row r="541" spans="1:3" x14ac:dyDescent="0.2">
      <c r="A541" t="s">
        <v>20</v>
      </c>
      <c r="B541">
        <v>62</v>
      </c>
      <c r="C541">
        <f t="shared" si="14"/>
        <v>-0.62</v>
      </c>
    </row>
    <row r="542" spans="1:3" x14ac:dyDescent="0.2">
      <c r="A542" t="s">
        <v>20</v>
      </c>
      <c r="B542">
        <v>59</v>
      </c>
      <c r="C542">
        <f t="shared" si="14"/>
        <v>-0.63</v>
      </c>
    </row>
    <row r="543" spans="1:3" x14ac:dyDescent="0.2">
      <c r="A543" t="s">
        <v>20</v>
      </c>
      <c r="B543">
        <v>56</v>
      </c>
      <c r="C543">
        <f t="shared" si="14"/>
        <v>-0.63</v>
      </c>
    </row>
    <row r="544" spans="1:3" x14ac:dyDescent="0.2">
      <c r="A544" t="s">
        <v>20</v>
      </c>
      <c r="B544">
        <v>55</v>
      </c>
      <c r="C544">
        <f t="shared" si="14"/>
        <v>-0.63</v>
      </c>
    </row>
    <row r="545" spans="1:3" x14ac:dyDescent="0.2">
      <c r="A545" t="s">
        <v>20</v>
      </c>
      <c r="B545">
        <v>54</v>
      </c>
      <c r="C545">
        <f t="shared" si="14"/>
        <v>-0.63</v>
      </c>
    </row>
    <row r="546" spans="1:3" x14ac:dyDescent="0.2">
      <c r="A546" t="s">
        <v>20</v>
      </c>
      <c r="B546">
        <v>53</v>
      </c>
      <c r="C546">
        <f t="shared" si="14"/>
        <v>-0.63</v>
      </c>
    </row>
    <row r="547" spans="1:3" x14ac:dyDescent="0.2">
      <c r="A547" t="s">
        <v>20</v>
      </c>
      <c r="B547">
        <v>53</v>
      </c>
      <c r="C547">
        <f t="shared" si="14"/>
        <v>-0.63</v>
      </c>
    </row>
    <row r="548" spans="1:3" x14ac:dyDescent="0.2">
      <c r="A548" t="s">
        <v>20</v>
      </c>
      <c r="B548">
        <v>52</v>
      </c>
      <c r="C548">
        <f t="shared" si="14"/>
        <v>-0.63</v>
      </c>
    </row>
    <row r="549" spans="1:3" x14ac:dyDescent="0.2">
      <c r="A549" t="s">
        <v>20</v>
      </c>
      <c r="B549">
        <v>50</v>
      </c>
      <c r="C549">
        <f t="shared" si="14"/>
        <v>-0.63</v>
      </c>
    </row>
    <row r="550" spans="1:3" x14ac:dyDescent="0.2">
      <c r="A550" t="s">
        <v>20</v>
      </c>
      <c r="B550">
        <v>50</v>
      </c>
      <c r="C550">
        <f t="shared" si="14"/>
        <v>-0.63</v>
      </c>
    </row>
    <row r="551" spans="1:3" x14ac:dyDescent="0.2">
      <c r="A551" t="s">
        <v>20</v>
      </c>
      <c r="B551">
        <v>50</v>
      </c>
      <c r="C551">
        <f t="shared" si="14"/>
        <v>-0.63</v>
      </c>
    </row>
    <row r="552" spans="1:3" x14ac:dyDescent="0.2">
      <c r="A552" t="s">
        <v>20</v>
      </c>
      <c r="B552">
        <v>48</v>
      </c>
      <c r="C552">
        <f t="shared" si="14"/>
        <v>-0.63</v>
      </c>
    </row>
    <row r="553" spans="1:3" x14ac:dyDescent="0.2">
      <c r="A553" t="s">
        <v>20</v>
      </c>
      <c r="B553">
        <v>48</v>
      </c>
      <c r="C553">
        <f t="shared" si="14"/>
        <v>-0.63</v>
      </c>
    </row>
    <row r="554" spans="1:3" x14ac:dyDescent="0.2">
      <c r="A554" t="s">
        <v>20</v>
      </c>
      <c r="B554">
        <v>48</v>
      </c>
      <c r="C554">
        <f t="shared" si="14"/>
        <v>-0.63</v>
      </c>
    </row>
    <row r="555" spans="1:3" x14ac:dyDescent="0.2">
      <c r="A555" t="s">
        <v>20</v>
      </c>
      <c r="B555">
        <v>43</v>
      </c>
      <c r="C555">
        <f t="shared" si="14"/>
        <v>-0.64</v>
      </c>
    </row>
    <row r="556" spans="1:3" x14ac:dyDescent="0.2">
      <c r="A556" t="s">
        <v>20</v>
      </c>
      <c r="B556">
        <v>43</v>
      </c>
      <c r="C556">
        <f t="shared" si="14"/>
        <v>-0.64</v>
      </c>
    </row>
    <row r="557" spans="1:3" x14ac:dyDescent="0.2">
      <c r="A557" t="s">
        <v>20</v>
      </c>
      <c r="B557">
        <v>42</v>
      </c>
      <c r="C557">
        <f t="shared" si="14"/>
        <v>-0.64</v>
      </c>
    </row>
    <row r="558" spans="1:3" x14ac:dyDescent="0.2">
      <c r="A558" t="s">
        <v>20</v>
      </c>
      <c r="B558">
        <v>41</v>
      </c>
      <c r="C558">
        <f t="shared" si="14"/>
        <v>-0.64</v>
      </c>
    </row>
    <row r="559" spans="1:3" x14ac:dyDescent="0.2">
      <c r="A559" t="s">
        <v>20</v>
      </c>
      <c r="B559">
        <v>41</v>
      </c>
      <c r="C559">
        <f t="shared" si="14"/>
        <v>-0.64</v>
      </c>
    </row>
    <row r="560" spans="1:3" x14ac:dyDescent="0.2">
      <c r="A560" t="s">
        <v>20</v>
      </c>
      <c r="B560">
        <v>40</v>
      </c>
      <c r="C560">
        <f t="shared" si="14"/>
        <v>-0.64</v>
      </c>
    </row>
    <row r="561" spans="1:3" x14ac:dyDescent="0.2">
      <c r="A561" t="s">
        <v>20</v>
      </c>
      <c r="B561">
        <v>34</v>
      </c>
      <c r="C561">
        <f t="shared" si="14"/>
        <v>-0.64</v>
      </c>
    </row>
    <row r="562" spans="1:3" x14ac:dyDescent="0.2">
      <c r="A562" t="s">
        <v>20</v>
      </c>
      <c r="B562">
        <v>32</v>
      </c>
      <c r="C562">
        <f t="shared" si="14"/>
        <v>-0.65</v>
      </c>
    </row>
    <row r="563" spans="1:3" x14ac:dyDescent="0.2">
      <c r="A563" t="s">
        <v>20</v>
      </c>
      <c r="B563">
        <v>32</v>
      </c>
      <c r="C563">
        <f t="shared" si="14"/>
        <v>-0.65</v>
      </c>
    </row>
    <row r="564" spans="1:3" x14ac:dyDescent="0.2">
      <c r="A564" t="s">
        <v>20</v>
      </c>
      <c r="B564">
        <v>27</v>
      </c>
      <c r="C564">
        <f t="shared" si="14"/>
        <v>-0.65</v>
      </c>
    </row>
    <row r="565" spans="1:3" x14ac:dyDescent="0.2">
      <c r="A565" t="s">
        <v>20</v>
      </c>
      <c r="B565">
        <v>26</v>
      </c>
      <c r="C565">
        <f t="shared" si="14"/>
        <v>-0.65</v>
      </c>
    </row>
    <row r="566" spans="1:3" x14ac:dyDescent="0.2">
      <c r="A566" t="s">
        <v>20</v>
      </c>
      <c r="B566">
        <v>16</v>
      </c>
      <c r="C566">
        <f t="shared" si="14"/>
        <v>-0.66</v>
      </c>
    </row>
  </sheetData>
  <conditionalFormatting sqref="A2:A566">
    <cfRule type="aboveAverage" dxfId="19" priority="10"/>
  </conditionalFormatting>
  <conditionalFormatting sqref="A2:A566">
    <cfRule type="containsText" dxfId="18" priority="6" operator="containsText" text="live">
      <formula>NOT(ISERROR(SEARCH("live",A2)))</formula>
    </cfRule>
    <cfRule type="containsText" dxfId="17" priority="7" operator="containsText" text="canceled">
      <formula>NOT(ISERROR(SEARCH("canceled",A2)))</formula>
    </cfRule>
    <cfRule type="containsText" dxfId="16" priority="8" operator="containsText" text="successful">
      <formula>NOT(ISERROR(SEARCH("successful",A2)))</formula>
    </cfRule>
    <cfRule type="containsText" dxfId="15" priority="9" operator="containsText" text="failed">
      <formula>NOT(ISERROR(SEARCH("failed",A2)))</formula>
    </cfRule>
  </conditionalFormatting>
  <conditionalFormatting sqref="D2:D365">
    <cfRule type="aboveAverage" dxfId="14" priority="5"/>
  </conditionalFormatting>
  <conditionalFormatting sqref="D2:D365">
    <cfRule type="containsText" dxfId="13" priority="1" operator="containsText" text="live">
      <formula>NOT(ISERROR(SEARCH("live",D2)))</formula>
    </cfRule>
    <cfRule type="containsText" dxfId="12" priority="2" operator="containsText" text="canceled">
      <formula>NOT(ISERROR(SEARCH("canceled",D2)))</formula>
    </cfRule>
    <cfRule type="containsText" dxfId="11" priority="3" operator="containsText" text="successful">
      <formula>NOT(ISERROR(SEARCH("successful",D2)))</formula>
    </cfRule>
    <cfRule type="containsText" dxfId="1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7F98-F3FB-9D4F-B867-9C6744F3D65B}">
  <dimension ref="A4:I17"/>
  <sheetViews>
    <sheetView workbookViewId="0">
      <selection activeCell="E31" sqref="E31"/>
    </sheetView>
  </sheetViews>
  <sheetFormatPr baseColWidth="10" defaultRowHeight="16" x14ac:dyDescent="0.2"/>
  <cols>
    <col min="1" max="1" width="22.6640625" bestFit="1" customWidth="1"/>
    <col min="2" max="2" width="15.5" bestFit="1" customWidth="1"/>
    <col min="3" max="5" width="8.1640625" bestFit="1" customWidth="1"/>
    <col min="6" max="6" width="7.1640625" bestFit="1" customWidth="1"/>
    <col min="7" max="7" width="8.1640625" bestFit="1" customWidth="1"/>
    <col min="8" max="8" width="9.1640625" bestFit="1" customWidth="1"/>
    <col min="9" max="9" width="10.83203125" bestFit="1" customWidth="1"/>
    <col min="10" max="11" width="8.1640625" bestFit="1" customWidth="1"/>
    <col min="12" max="12" width="7.1640625" bestFit="1" customWidth="1"/>
    <col min="13" max="13" width="10.83203125" bestFit="1" customWidth="1"/>
    <col min="14" max="805" width="15.5" bestFit="1" customWidth="1"/>
    <col min="806" max="807" width="10.83203125" bestFit="1" customWidth="1"/>
    <col min="808" max="808" width="5.33203125" bestFit="1" customWidth="1"/>
    <col min="809" max="809" width="5.1640625" bestFit="1" customWidth="1"/>
    <col min="810" max="810" width="7.83203125" bestFit="1" customWidth="1"/>
    <col min="811" max="811" width="8.33203125" bestFit="1" customWidth="1"/>
    <col min="812" max="812" width="10.33203125" bestFit="1" customWidth="1"/>
    <col min="813" max="813" width="7.33203125" bestFit="1" customWidth="1"/>
    <col min="814" max="814" width="9.33203125" bestFit="1" customWidth="1"/>
    <col min="815" max="815" width="8.33203125" bestFit="1" customWidth="1"/>
    <col min="816" max="816" width="10.33203125" bestFit="1" customWidth="1"/>
    <col min="817" max="817" width="8.33203125" bestFit="1" customWidth="1"/>
    <col min="818" max="818" width="10.33203125" bestFit="1" customWidth="1"/>
    <col min="819" max="819" width="8.33203125" bestFit="1" customWidth="1"/>
    <col min="820" max="820" width="10.33203125" bestFit="1" customWidth="1"/>
    <col min="821" max="821" width="8.33203125" bestFit="1" customWidth="1"/>
    <col min="822" max="822" width="10.33203125" bestFit="1" customWidth="1"/>
    <col min="823" max="823" width="8.33203125" bestFit="1" customWidth="1"/>
    <col min="824" max="824" width="10.33203125" bestFit="1" customWidth="1"/>
    <col min="825" max="825" width="5.33203125" bestFit="1" customWidth="1"/>
    <col min="826" max="826" width="5.1640625" bestFit="1" customWidth="1"/>
    <col min="827" max="827" width="7.83203125" bestFit="1" customWidth="1"/>
    <col min="828" max="828" width="8.33203125" bestFit="1" customWidth="1"/>
    <col min="829" max="829" width="10.33203125" bestFit="1" customWidth="1"/>
    <col min="830" max="830" width="8.33203125" bestFit="1" customWidth="1"/>
    <col min="831" max="831" width="10.33203125" bestFit="1" customWidth="1"/>
    <col min="832" max="832" width="7.33203125" bestFit="1" customWidth="1"/>
    <col min="833" max="833" width="9.33203125" bestFit="1" customWidth="1"/>
    <col min="834" max="834" width="8.33203125" bestFit="1" customWidth="1"/>
    <col min="835" max="835" width="10.33203125" bestFit="1" customWidth="1"/>
    <col min="836" max="836" width="8.33203125" bestFit="1" customWidth="1"/>
    <col min="837" max="837" width="10.33203125" bestFit="1" customWidth="1"/>
    <col min="838" max="838" width="8.33203125" bestFit="1" customWidth="1"/>
    <col min="839" max="839" width="10.33203125" bestFit="1" customWidth="1"/>
    <col min="840" max="840" width="8.33203125" bestFit="1" customWidth="1"/>
    <col min="841" max="841" width="10.33203125" bestFit="1" customWidth="1"/>
    <col min="842" max="842" width="8.33203125" bestFit="1" customWidth="1"/>
    <col min="843" max="843" width="10.33203125" bestFit="1" customWidth="1"/>
    <col min="844" max="844" width="8.33203125" bestFit="1" customWidth="1"/>
    <col min="845" max="845" width="5.1640625" bestFit="1" customWidth="1"/>
    <col min="846" max="846" width="10.33203125" bestFit="1" customWidth="1"/>
    <col min="847" max="847" width="8.33203125" bestFit="1" customWidth="1"/>
    <col min="848" max="848" width="10.33203125" bestFit="1" customWidth="1"/>
    <col min="849" max="849" width="8.33203125" bestFit="1" customWidth="1"/>
    <col min="850" max="850" width="5.1640625" bestFit="1" customWidth="1"/>
    <col min="851" max="851" width="10.33203125" bestFit="1" customWidth="1"/>
    <col min="852" max="852" width="8.33203125" bestFit="1" customWidth="1"/>
    <col min="853" max="853" width="10.33203125" bestFit="1" customWidth="1"/>
    <col min="854" max="854" width="8.33203125" bestFit="1" customWidth="1"/>
    <col min="855" max="855" width="10.33203125" bestFit="1" customWidth="1"/>
    <col min="856" max="856" width="8.33203125" bestFit="1" customWidth="1"/>
    <col min="857" max="857" width="10.33203125" bestFit="1" customWidth="1"/>
    <col min="858" max="858" width="8.33203125" bestFit="1" customWidth="1"/>
    <col min="859" max="859" width="10.33203125" bestFit="1" customWidth="1"/>
    <col min="860" max="860" width="8.33203125" bestFit="1" customWidth="1"/>
    <col min="861" max="861" width="10.33203125" bestFit="1" customWidth="1"/>
    <col min="862" max="862" width="8.33203125" bestFit="1" customWidth="1"/>
    <col min="863" max="863" width="10.33203125" bestFit="1" customWidth="1"/>
    <col min="864" max="864" width="8.33203125" bestFit="1" customWidth="1"/>
    <col min="865" max="865" width="10.33203125" bestFit="1" customWidth="1"/>
    <col min="866" max="866" width="8.33203125" bestFit="1" customWidth="1"/>
    <col min="867" max="867" width="10.33203125" bestFit="1" customWidth="1"/>
    <col min="868" max="868" width="8.33203125" bestFit="1" customWidth="1"/>
    <col min="869" max="869" width="10.33203125" bestFit="1" customWidth="1"/>
    <col min="870" max="870" width="8.33203125" bestFit="1" customWidth="1"/>
    <col min="871" max="872" width="5.1640625" bestFit="1" customWidth="1"/>
    <col min="873" max="873" width="10.33203125" bestFit="1" customWidth="1"/>
    <col min="874" max="874" width="5.33203125" bestFit="1" customWidth="1"/>
    <col min="875" max="875" width="7.83203125" bestFit="1" customWidth="1"/>
    <col min="876" max="876" width="8.33203125" bestFit="1" customWidth="1"/>
    <col min="877" max="877" width="10.33203125" bestFit="1" customWidth="1"/>
    <col min="878" max="878" width="8.33203125" bestFit="1" customWidth="1"/>
    <col min="879" max="879" width="10.33203125" bestFit="1" customWidth="1"/>
    <col min="880" max="880" width="8.33203125" bestFit="1" customWidth="1"/>
    <col min="881" max="881" width="10.33203125" bestFit="1" customWidth="1"/>
    <col min="882" max="882" width="8.33203125" bestFit="1" customWidth="1"/>
    <col min="883" max="883" width="10.33203125" bestFit="1" customWidth="1"/>
    <col min="884" max="884" width="8.33203125" bestFit="1" customWidth="1"/>
    <col min="885" max="885" width="10.33203125" bestFit="1" customWidth="1"/>
    <col min="886" max="886" width="8.33203125" bestFit="1" customWidth="1"/>
    <col min="887" max="887" width="10.33203125" bestFit="1" customWidth="1"/>
    <col min="888" max="888" width="8.33203125" bestFit="1" customWidth="1"/>
    <col min="889" max="889" width="10.33203125" bestFit="1" customWidth="1"/>
    <col min="890" max="890" width="8.33203125" bestFit="1" customWidth="1"/>
    <col min="891" max="891" width="10.33203125" bestFit="1" customWidth="1"/>
    <col min="892" max="892" width="8.33203125" bestFit="1" customWidth="1"/>
    <col min="893" max="893" width="10.33203125" bestFit="1" customWidth="1"/>
    <col min="894" max="894" width="8.33203125" bestFit="1" customWidth="1"/>
    <col min="895" max="895" width="5.1640625" bestFit="1" customWidth="1"/>
    <col min="896" max="896" width="10.33203125" bestFit="1" customWidth="1"/>
    <col min="897" max="897" width="8.33203125" bestFit="1" customWidth="1"/>
    <col min="898" max="898" width="10.33203125" bestFit="1" customWidth="1"/>
    <col min="899" max="899" width="8.33203125" bestFit="1" customWidth="1"/>
    <col min="900" max="900" width="10.33203125" bestFit="1" customWidth="1"/>
    <col min="901" max="901" width="8.33203125" bestFit="1" customWidth="1"/>
    <col min="902" max="902" width="10.33203125" bestFit="1" customWidth="1"/>
    <col min="903" max="903" width="7.33203125" bestFit="1" customWidth="1"/>
    <col min="904" max="904" width="9.33203125" bestFit="1" customWidth="1"/>
    <col min="905" max="905" width="7.33203125" bestFit="1" customWidth="1"/>
    <col min="906" max="906" width="9.33203125" bestFit="1" customWidth="1"/>
    <col min="907" max="907" width="8.33203125" bestFit="1" customWidth="1"/>
    <col min="908" max="908" width="10.33203125" bestFit="1" customWidth="1"/>
    <col min="909" max="909" width="8.33203125" bestFit="1" customWidth="1"/>
    <col min="910" max="910" width="10.33203125" bestFit="1" customWidth="1"/>
    <col min="911" max="911" width="8.33203125" bestFit="1" customWidth="1"/>
    <col min="912" max="912" width="10.33203125" bestFit="1" customWidth="1"/>
    <col min="913" max="913" width="8.33203125" bestFit="1" customWidth="1"/>
    <col min="914" max="914" width="10.33203125" bestFit="1" customWidth="1"/>
    <col min="915" max="915" width="8.33203125" bestFit="1" customWidth="1"/>
    <col min="916" max="916" width="10.33203125" bestFit="1" customWidth="1"/>
    <col min="917" max="917" width="8.33203125" bestFit="1" customWidth="1"/>
    <col min="918" max="918" width="10.33203125" bestFit="1" customWidth="1"/>
    <col min="919" max="919" width="8.33203125" bestFit="1" customWidth="1"/>
    <col min="920" max="920" width="10.33203125" bestFit="1" customWidth="1"/>
    <col min="921" max="921" width="8.33203125" bestFit="1" customWidth="1"/>
    <col min="922" max="922" width="10.33203125" bestFit="1" customWidth="1"/>
    <col min="923" max="923" width="8.33203125" bestFit="1" customWidth="1"/>
    <col min="924" max="924" width="10.33203125" bestFit="1" customWidth="1"/>
    <col min="925" max="925" width="7.33203125" bestFit="1" customWidth="1"/>
    <col min="926" max="926" width="9.33203125" bestFit="1" customWidth="1"/>
    <col min="927" max="927" width="8.33203125" bestFit="1" customWidth="1"/>
    <col min="928" max="928" width="10.33203125" bestFit="1" customWidth="1"/>
    <col min="929" max="929" width="8.33203125" bestFit="1" customWidth="1"/>
    <col min="930" max="930" width="10.33203125" bestFit="1" customWidth="1"/>
    <col min="931" max="931" width="8.33203125" bestFit="1" customWidth="1"/>
    <col min="932" max="932" width="10.33203125" bestFit="1" customWidth="1"/>
    <col min="933" max="933" width="8.33203125" bestFit="1" customWidth="1"/>
    <col min="934" max="934" width="10.33203125" bestFit="1" customWidth="1"/>
    <col min="935" max="935" width="5.33203125" bestFit="1" customWidth="1"/>
    <col min="936" max="936" width="7.83203125" bestFit="1" customWidth="1"/>
    <col min="937" max="937" width="8.33203125" bestFit="1" customWidth="1"/>
    <col min="938" max="938" width="10.33203125" bestFit="1" customWidth="1"/>
    <col min="939" max="939" width="8.33203125" bestFit="1" customWidth="1"/>
    <col min="940" max="940" width="10.33203125" bestFit="1" customWidth="1"/>
    <col min="941" max="941" width="8.33203125" bestFit="1" customWidth="1"/>
    <col min="942" max="942" width="10.33203125" bestFit="1" customWidth="1"/>
    <col min="943" max="943" width="8.33203125" bestFit="1" customWidth="1"/>
    <col min="944" max="944" width="10.33203125" bestFit="1" customWidth="1"/>
    <col min="945" max="945" width="7.33203125" bestFit="1" customWidth="1"/>
    <col min="946" max="946" width="9.33203125" bestFit="1" customWidth="1"/>
    <col min="947" max="947" width="8.33203125" bestFit="1" customWidth="1"/>
    <col min="948" max="948" width="10.33203125" bestFit="1" customWidth="1"/>
    <col min="949" max="949" width="8.33203125" bestFit="1" customWidth="1"/>
    <col min="950" max="950" width="10.33203125" bestFit="1" customWidth="1"/>
    <col min="951" max="951" width="8.33203125" bestFit="1" customWidth="1"/>
    <col min="952" max="952" width="10.33203125" bestFit="1" customWidth="1"/>
    <col min="953" max="953" width="8.33203125" bestFit="1" customWidth="1"/>
    <col min="954" max="954" width="10.33203125" bestFit="1" customWidth="1"/>
    <col min="955" max="955" width="8.33203125" bestFit="1" customWidth="1"/>
    <col min="956" max="956" width="10.33203125" bestFit="1" customWidth="1"/>
    <col min="957" max="957" width="8.33203125" bestFit="1" customWidth="1"/>
    <col min="958" max="958" width="10.33203125" bestFit="1" customWidth="1"/>
    <col min="959" max="959" width="8.33203125" bestFit="1" customWidth="1"/>
    <col min="960" max="960" width="5.1640625" bestFit="1" customWidth="1"/>
    <col min="961" max="961" width="10.33203125" bestFit="1" customWidth="1"/>
    <col min="962" max="962" width="8.33203125" bestFit="1" customWidth="1"/>
    <col min="963" max="963" width="10.33203125" bestFit="1" customWidth="1"/>
    <col min="964" max="964" width="8.33203125" bestFit="1" customWidth="1"/>
    <col min="965" max="965" width="10.33203125" bestFit="1" customWidth="1"/>
    <col min="966" max="966" width="5.33203125" bestFit="1" customWidth="1"/>
    <col min="967" max="967" width="7.83203125" bestFit="1" customWidth="1"/>
    <col min="968" max="968" width="8.33203125" bestFit="1" customWidth="1"/>
    <col min="969" max="969" width="10.33203125" bestFit="1" customWidth="1"/>
    <col min="970" max="970" width="8.33203125" bestFit="1" customWidth="1"/>
    <col min="971" max="971" width="10.33203125" bestFit="1" customWidth="1"/>
    <col min="972" max="972" width="8.33203125" bestFit="1" customWidth="1"/>
    <col min="973" max="973" width="10.33203125" bestFit="1" customWidth="1"/>
    <col min="974" max="974" width="8.33203125" bestFit="1" customWidth="1"/>
    <col min="975" max="975" width="10.33203125" bestFit="1" customWidth="1"/>
    <col min="976" max="976" width="7.33203125" bestFit="1" customWidth="1"/>
    <col min="977" max="977" width="9.33203125" bestFit="1" customWidth="1"/>
    <col min="978" max="978" width="5.33203125" bestFit="1" customWidth="1"/>
    <col min="979" max="979" width="5.1640625" bestFit="1" customWidth="1"/>
    <col min="980" max="980" width="7.83203125" bestFit="1" customWidth="1"/>
    <col min="981" max="981" width="8.33203125" bestFit="1" customWidth="1"/>
    <col min="982" max="982" width="10.33203125" bestFit="1" customWidth="1"/>
    <col min="983" max="983" width="8.33203125" bestFit="1" customWidth="1"/>
    <col min="984" max="984" width="10.33203125" bestFit="1" customWidth="1"/>
    <col min="985" max="985" width="8.33203125" bestFit="1" customWidth="1"/>
    <col min="986" max="986" width="10.33203125" bestFit="1" customWidth="1"/>
    <col min="987" max="987" width="8.33203125" bestFit="1" customWidth="1"/>
    <col min="988" max="988" width="10.33203125" bestFit="1" customWidth="1"/>
    <col min="989" max="989" width="8.33203125" bestFit="1" customWidth="1"/>
    <col min="990" max="990" width="10.33203125" bestFit="1" customWidth="1"/>
    <col min="991" max="991" width="8.33203125" bestFit="1" customWidth="1"/>
    <col min="992" max="992" width="10.33203125" bestFit="1" customWidth="1"/>
    <col min="993" max="993" width="8.33203125" bestFit="1" customWidth="1"/>
    <col min="994" max="994" width="10.33203125" bestFit="1" customWidth="1"/>
    <col min="995" max="995" width="8.33203125" bestFit="1" customWidth="1"/>
    <col min="996" max="996" width="10.33203125" bestFit="1" customWidth="1"/>
    <col min="997" max="997" width="8.33203125" bestFit="1" customWidth="1"/>
    <col min="998" max="998" width="10.33203125" bestFit="1" customWidth="1"/>
    <col min="999" max="999" width="8.33203125" bestFit="1" customWidth="1"/>
    <col min="1000" max="1000" width="10.33203125" bestFit="1" customWidth="1"/>
    <col min="1001" max="1001" width="8.33203125" bestFit="1" customWidth="1"/>
    <col min="1002" max="1002" width="10.33203125" bestFit="1" customWidth="1"/>
    <col min="1003" max="1003" width="8.33203125" bestFit="1" customWidth="1"/>
    <col min="1004" max="1004" width="10.33203125" bestFit="1" customWidth="1"/>
    <col min="1005" max="1005" width="8.33203125" bestFit="1" customWidth="1"/>
    <col min="1006" max="1006" width="10.33203125" bestFit="1" customWidth="1"/>
    <col min="1007" max="1007" width="7.33203125" bestFit="1" customWidth="1"/>
    <col min="1008" max="1008" width="9.33203125" bestFit="1" customWidth="1"/>
    <col min="1009" max="1009" width="8.33203125" bestFit="1" customWidth="1"/>
    <col min="1010" max="1010" width="10.33203125" bestFit="1" customWidth="1"/>
    <col min="1011" max="1011" width="8.33203125" bestFit="1" customWidth="1"/>
    <col min="1012" max="1012" width="5.1640625" bestFit="1" customWidth="1"/>
    <col min="1013" max="1013" width="10.33203125" bestFit="1" customWidth="1"/>
    <col min="1014" max="1014" width="8.33203125" bestFit="1" customWidth="1"/>
    <col min="1015" max="1015" width="10.33203125" bestFit="1" customWidth="1"/>
    <col min="1016" max="1016" width="8.33203125" bestFit="1" customWidth="1"/>
    <col min="1017" max="1017" width="10.33203125" bestFit="1" customWidth="1"/>
    <col min="1018" max="1018" width="8.33203125" bestFit="1" customWidth="1"/>
    <col min="1019" max="1019" width="10.33203125" bestFit="1" customWidth="1"/>
    <col min="1020" max="1020" width="8.33203125" bestFit="1" customWidth="1"/>
    <col min="1021" max="1021" width="10.33203125" bestFit="1" customWidth="1"/>
    <col min="1022" max="1022" width="8.33203125" bestFit="1" customWidth="1"/>
    <col min="1023" max="1023" width="10.33203125" bestFit="1" customWidth="1"/>
    <col min="1024" max="1024" width="8.33203125" bestFit="1" customWidth="1"/>
    <col min="1025" max="1025" width="10.33203125" bestFit="1" customWidth="1"/>
    <col min="1026" max="1026" width="8.33203125" bestFit="1" customWidth="1"/>
    <col min="1027" max="1027" width="10.33203125" bestFit="1" customWidth="1"/>
    <col min="1028" max="1028" width="8.33203125" bestFit="1" customWidth="1"/>
    <col min="1029" max="1029" width="10.33203125" bestFit="1" customWidth="1"/>
    <col min="1030" max="1030" width="8.33203125" bestFit="1" customWidth="1"/>
    <col min="1031" max="1031" width="5.1640625" bestFit="1" customWidth="1"/>
    <col min="1032" max="1032" width="10.33203125" bestFit="1" customWidth="1"/>
    <col min="1033" max="1033" width="8.33203125" bestFit="1" customWidth="1"/>
    <col min="1034" max="1034" width="10.33203125" bestFit="1" customWidth="1"/>
    <col min="1035" max="1035" width="8.33203125" bestFit="1" customWidth="1"/>
    <col min="1036" max="1036" width="10.33203125" bestFit="1" customWidth="1"/>
    <col min="1037" max="1037" width="8.33203125" bestFit="1" customWidth="1"/>
    <col min="1038" max="1038" width="10.33203125" bestFit="1" customWidth="1"/>
    <col min="1039" max="1039" width="8.33203125" bestFit="1" customWidth="1"/>
    <col min="1040" max="1040" width="10.33203125" bestFit="1" customWidth="1"/>
    <col min="1041" max="1041" width="8.33203125" bestFit="1" customWidth="1"/>
    <col min="1042" max="1042" width="10.33203125" bestFit="1" customWidth="1"/>
    <col min="1043" max="1043" width="8.33203125" bestFit="1" customWidth="1"/>
    <col min="1044" max="1044" width="10.33203125" bestFit="1" customWidth="1"/>
    <col min="1045" max="1045" width="8.33203125" bestFit="1" customWidth="1"/>
    <col min="1046" max="1046" width="10.33203125" bestFit="1" customWidth="1"/>
    <col min="1047" max="1047" width="8.33203125" bestFit="1" customWidth="1"/>
    <col min="1048" max="1048" width="10.33203125" bestFit="1" customWidth="1"/>
    <col min="1049" max="1049" width="8.33203125" bestFit="1" customWidth="1"/>
    <col min="1050" max="1050" width="5.1640625" bestFit="1" customWidth="1"/>
    <col min="1051" max="1051" width="10.33203125" bestFit="1" customWidth="1"/>
    <col min="1052" max="1052" width="8.33203125" bestFit="1" customWidth="1"/>
    <col min="1053" max="1053" width="10.33203125" bestFit="1" customWidth="1"/>
    <col min="1054" max="1054" width="5.33203125" bestFit="1" customWidth="1"/>
    <col min="1055" max="1055" width="7.83203125" bestFit="1" customWidth="1"/>
    <col min="1056" max="1056" width="8.33203125" bestFit="1" customWidth="1"/>
    <col min="1057" max="1057" width="10.33203125" bestFit="1" customWidth="1"/>
    <col min="1058" max="1058" width="8.33203125" bestFit="1" customWidth="1"/>
    <col min="1059" max="1059" width="10.33203125" bestFit="1" customWidth="1"/>
    <col min="1060" max="1060" width="8.33203125" bestFit="1" customWidth="1"/>
    <col min="1061" max="1061" width="10.33203125" bestFit="1" customWidth="1"/>
    <col min="1062" max="1062" width="8.33203125" bestFit="1" customWidth="1"/>
    <col min="1063" max="1063" width="10.33203125" bestFit="1" customWidth="1"/>
    <col min="1064" max="1064" width="8.33203125" bestFit="1" customWidth="1"/>
    <col min="1065" max="1065" width="10.33203125" bestFit="1" customWidth="1"/>
    <col min="1066" max="1066" width="8.33203125" bestFit="1" customWidth="1"/>
    <col min="1067" max="1067" width="10.33203125" bestFit="1" customWidth="1"/>
    <col min="1068" max="1068" width="8.33203125" bestFit="1" customWidth="1"/>
    <col min="1069" max="1069" width="10.33203125" bestFit="1" customWidth="1"/>
    <col min="1070" max="1070" width="8.33203125" bestFit="1" customWidth="1"/>
    <col min="1071" max="1071" width="10.33203125" bestFit="1" customWidth="1"/>
    <col min="1072" max="1072" width="8.33203125" bestFit="1" customWidth="1"/>
    <col min="1073" max="1073" width="10.33203125" bestFit="1" customWidth="1"/>
    <col min="1074" max="1074" width="8.33203125" bestFit="1" customWidth="1"/>
    <col min="1075" max="1075" width="10.33203125" bestFit="1" customWidth="1"/>
    <col min="1076" max="1076" width="8.33203125" bestFit="1" customWidth="1"/>
    <col min="1077" max="1077" width="10.33203125" bestFit="1" customWidth="1"/>
    <col min="1078" max="1078" width="7.33203125" bestFit="1" customWidth="1"/>
    <col min="1079" max="1079" width="9.33203125" bestFit="1" customWidth="1"/>
    <col min="1080" max="1080" width="8.33203125" bestFit="1" customWidth="1"/>
    <col min="1081" max="1081" width="10.33203125" bestFit="1" customWidth="1"/>
    <col min="1082" max="1082" width="8.33203125" bestFit="1" customWidth="1"/>
    <col min="1083" max="1083" width="10.33203125" bestFit="1" customWidth="1"/>
    <col min="1084" max="1084" width="8.33203125" bestFit="1" customWidth="1"/>
    <col min="1085" max="1085" width="10.33203125" bestFit="1" customWidth="1"/>
    <col min="1086" max="1086" width="8.33203125" bestFit="1" customWidth="1"/>
    <col min="1087" max="1087" width="10.33203125" bestFit="1" customWidth="1"/>
    <col min="1088" max="1088" width="8.33203125" bestFit="1" customWidth="1"/>
    <col min="1089" max="1089" width="5.1640625" bestFit="1" customWidth="1"/>
    <col min="1090" max="1090" width="10.33203125" bestFit="1" customWidth="1"/>
    <col min="1091" max="1091" width="8.33203125" bestFit="1" customWidth="1"/>
    <col min="1092" max="1092" width="10.33203125" bestFit="1" customWidth="1"/>
    <col min="1093" max="1093" width="8.33203125" bestFit="1" customWidth="1"/>
    <col min="1094" max="1094" width="10.33203125" bestFit="1" customWidth="1"/>
    <col min="1095" max="1095" width="8.33203125" bestFit="1" customWidth="1"/>
    <col min="1096" max="1096" width="10.33203125" bestFit="1" customWidth="1"/>
    <col min="1097" max="1097" width="8.33203125" bestFit="1" customWidth="1"/>
    <col min="1098" max="1098" width="10.33203125" bestFit="1" customWidth="1"/>
    <col min="1099" max="1099" width="8.33203125" bestFit="1" customWidth="1"/>
    <col min="1100" max="1100" width="10.33203125" bestFit="1" customWidth="1"/>
    <col min="1101" max="1101" width="8.33203125" bestFit="1" customWidth="1"/>
    <col min="1102" max="1102" width="10.33203125" bestFit="1" customWidth="1"/>
    <col min="1103" max="1103" width="8.33203125" bestFit="1" customWidth="1"/>
    <col min="1104" max="1104" width="10.33203125" bestFit="1" customWidth="1"/>
    <col min="1105" max="1105" width="8.33203125" bestFit="1" customWidth="1"/>
    <col min="1106" max="1106" width="10.33203125" bestFit="1" customWidth="1"/>
    <col min="1107" max="1107" width="8.33203125" bestFit="1" customWidth="1"/>
    <col min="1108" max="1108" width="10.33203125" bestFit="1" customWidth="1"/>
    <col min="1109" max="1109" width="5.33203125" bestFit="1" customWidth="1"/>
    <col min="1110" max="1110" width="5.1640625" bestFit="1" customWidth="1"/>
    <col min="1111" max="1111" width="7.83203125" bestFit="1" customWidth="1"/>
    <col min="1112" max="1112" width="8.33203125" bestFit="1" customWidth="1"/>
    <col min="1113" max="1114" width="5.1640625" bestFit="1" customWidth="1"/>
    <col min="1115" max="1115" width="10.33203125" bestFit="1" customWidth="1"/>
    <col min="1116" max="1116" width="8.33203125" bestFit="1" customWidth="1"/>
    <col min="1117" max="1117" width="5.1640625" bestFit="1" customWidth="1"/>
    <col min="1118" max="1118" width="10.33203125" bestFit="1" customWidth="1"/>
    <col min="1119" max="1119" width="8.33203125" bestFit="1" customWidth="1"/>
    <col min="1120" max="1120" width="10.33203125" bestFit="1" customWidth="1"/>
    <col min="1121" max="1121" width="7.33203125" bestFit="1" customWidth="1"/>
    <col min="1122" max="1122" width="9.33203125" bestFit="1" customWidth="1"/>
    <col min="1123" max="1123" width="8.33203125" bestFit="1" customWidth="1"/>
    <col min="1124" max="1124" width="10.33203125" bestFit="1" customWidth="1"/>
    <col min="1125" max="1125" width="8.33203125" bestFit="1" customWidth="1"/>
    <col min="1126" max="1126" width="10.33203125" bestFit="1" customWidth="1"/>
    <col min="1127" max="1127" width="8.33203125" bestFit="1" customWidth="1"/>
    <col min="1128" max="1128" width="10.33203125" bestFit="1" customWidth="1"/>
    <col min="1129" max="1129" width="8.33203125" bestFit="1" customWidth="1"/>
    <col min="1130" max="1130" width="10.33203125" bestFit="1" customWidth="1"/>
    <col min="1131" max="1131" width="8.33203125" bestFit="1" customWidth="1"/>
    <col min="1132" max="1132" width="10.33203125" bestFit="1" customWidth="1"/>
    <col min="1133" max="1133" width="5.33203125" bestFit="1" customWidth="1"/>
    <col min="1134" max="1134" width="7.83203125" bestFit="1" customWidth="1"/>
    <col min="1135" max="1135" width="8.33203125" bestFit="1" customWidth="1"/>
    <col min="1136" max="1136" width="10.33203125" bestFit="1" customWidth="1"/>
    <col min="1137" max="1137" width="8.33203125" bestFit="1" customWidth="1"/>
    <col min="1138" max="1138" width="10.33203125" bestFit="1" customWidth="1"/>
    <col min="1139" max="1139" width="8.33203125" bestFit="1" customWidth="1"/>
    <col min="1140" max="1140" width="10.33203125" bestFit="1" customWidth="1"/>
    <col min="1141" max="1141" width="8.33203125" bestFit="1" customWidth="1"/>
    <col min="1142" max="1142" width="10.33203125" bestFit="1" customWidth="1"/>
    <col min="1143" max="1143" width="8.33203125" bestFit="1" customWidth="1"/>
    <col min="1144" max="1144" width="10.33203125" bestFit="1" customWidth="1"/>
    <col min="1145" max="1145" width="8.33203125" bestFit="1" customWidth="1"/>
    <col min="1146" max="1146" width="10.33203125" bestFit="1" customWidth="1"/>
    <col min="1147" max="1147" width="8.33203125" bestFit="1" customWidth="1"/>
    <col min="1148" max="1148" width="10.33203125" bestFit="1" customWidth="1"/>
    <col min="1149" max="1149" width="5.33203125" bestFit="1" customWidth="1"/>
    <col min="1150" max="1150" width="7.83203125" bestFit="1" customWidth="1"/>
    <col min="1151" max="1151" width="8.33203125" bestFit="1" customWidth="1"/>
    <col min="1152" max="1152" width="5.1640625" bestFit="1" customWidth="1"/>
    <col min="1153" max="1153" width="10.33203125" bestFit="1" customWidth="1"/>
    <col min="1154" max="1154" width="8.33203125" bestFit="1" customWidth="1"/>
    <col min="1155" max="1155" width="10.33203125" bestFit="1" customWidth="1"/>
    <col min="1156" max="1156" width="8.33203125" bestFit="1" customWidth="1"/>
    <col min="1157" max="1157" width="10.33203125" bestFit="1" customWidth="1"/>
    <col min="1158" max="1158" width="8.33203125" bestFit="1" customWidth="1"/>
    <col min="1159" max="1159" width="10.33203125" bestFit="1" customWidth="1"/>
    <col min="1160" max="1160" width="8.33203125" bestFit="1" customWidth="1"/>
    <col min="1161" max="1161" width="10.33203125" bestFit="1" customWidth="1"/>
    <col min="1162" max="1162" width="8.33203125" bestFit="1" customWidth="1"/>
    <col min="1163" max="1163" width="10.33203125" bestFit="1" customWidth="1"/>
    <col min="1164" max="1164" width="5.33203125" bestFit="1" customWidth="1"/>
    <col min="1165" max="1165" width="7.83203125" bestFit="1" customWidth="1"/>
    <col min="1166" max="1166" width="8.33203125" bestFit="1" customWidth="1"/>
    <col min="1167" max="1168" width="5.1640625" bestFit="1" customWidth="1"/>
    <col min="1169" max="1169" width="10.33203125" bestFit="1" customWidth="1"/>
    <col min="1170" max="1170" width="8.33203125" bestFit="1" customWidth="1"/>
    <col min="1171" max="1171" width="10.33203125" bestFit="1" customWidth="1"/>
    <col min="1172" max="1172" width="8.33203125" bestFit="1" customWidth="1"/>
    <col min="1173" max="1173" width="10.33203125" bestFit="1" customWidth="1"/>
    <col min="1174" max="1174" width="8.33203125" bestFit="1" customWidth="1"/>
    <col min="1175" max="1175" width="10.33203125" bestFit="1" customWidth="1"/>
    <col min="1176" max="1176" width="8.33203125" bestFit="1" customWidth="1"/>
    <col min="1177" max="1177" width="10.33203125" bestFit="1" customWidth="1"/>
    <col min="1178" max="1178" width="8.33203125" bestFit="1" customWidth="1"/>
    <col min="1179" max="1179" width="10.33203125" bestFit="1" customWidth="1"/>
    <col min="1180" max="1180" width="8.33203125" bestFit="1" customWidth="1"/>
    <col min="1181" max="1181" width="10.33203125" bestFit="1" customWidth="1"/>
    <col min="1182" max="1182" width="8.33203125" bestFit="1" customWidth="1"/>
    <col min="1183" max="1183" width="10.33203125" bestFit="1" customWidth="1"/>
    <col min="1184" max="1184" width="8.33203125" bestFit="1" customWidth="1"/>
    <col min="1185" max="1185" width="10.33203125" bestFit="1" customWidth="1"/>
    <col min="1186" max="1186" width="8.33203125" bestFit="1" customWidth="1"/>
    <col min="1187" max="1187" width="10.33203125" bestFit="1" customWidth="1"/>
    <col min="1188" max="1188" width="8.33203125" bestFit="1" customWidth="1"/>
    <col min="1189" max="1189" width="5.1640625" bestFit="1" customWidth="1"/>
    <col min="1190" max="1190" width="10.33203125" bestFit="1" customWidth="1"/>
    <col min="1191" max="1191" width="8.33203125" bestFit="1" customWidth="1"/>
    <col min="1192" max="1192" width="10.33203125" bestFit="1" customWidth="1"/>
    <col min="1193" max="1193" width="5.33203125" bestFit="1" customWidth="1"/>
    <col min="1194" max="1194" width="5.1640625" bestFit="1" customWidth="1"/>
    <col min="1195" max="1195" width="7.83203125" bestFit="1" customWidth="1"/>
    <col min="1196" max="1196" width="8.33203125" bestFit="1" customWidth="1"/>
    <col min="1197" max="1197" width="10.33203125" bestFit="1" customWidth="1"/>
    <col min="1198" max="1198" width="8.33203125" bestFit="1" customWidth="1"/>
    <col min="1199" max="1199" width="10.33203125" bestFit="1" customWidth="1"/>
    <col min="1200" max="1200" width="8.33203125" bestFit="1" customWidth="1"/>
    <col min="1201" max="1201" width="5.1640625" bestFit="1" customWidth="1"/>
    <col min="1202" max="1202" width="10.33203125" bestFit="1" customWidth="1"/>
    <col min="1203" max="1203" width="8.33203125" bestFit="1" customWidth="1"/>
    <col min="1204" max="1204" width="10.33203125" bestFit="1" customWidth="1"/>
    <col min="1205" max="1205" width="8.33203125" bestFit="1" customWidth="1"/>
    <col min="1206" max="1206" width="10.33203125" bestFit="1" customWidth="1"/>
    <col min="1207" max="1207" width="8.33203125" bestFit="1" customWidth="1"/>
    <col min="1208" max="1208" width="10.33203125" bestFit="1" customWidth="1"/>
    <col min="1209" max="1209" width="8.33203125" bestFit="1" customWidth="1"/>
    <col min="1210" max="1210" width="10.33203125" bestFit="1" customWidth="1"/>
    <col min="1211" max="1211" width="8.33203125" bestFit="1" customWidth="1"/>
    <col min="1212" max="1212" width="10.33203125" bestFit="1" customWidth="1"/>
    <col min="1213" max="1213" width="8.33203125" bestFit="1" customWidth="1"/>
    <col min="1214" max="1214" width="10.33203125" bestFit="1" customWidth="1"/>
    <col min="1215" max="1215" width="5.33203125" bestFit="1" customWidth="1"/>
    <col min="1216" max="1216" width="7.83203125" bestFit="1" customWidth="1"/>
    <col min="1217" max="1217" width="8.33203125" bestFit="1" customWidth="1"/>
    <col min="1218" max="1218" width="10.33203125" bestFit="1" customWidth="1"/>
    <col min="1219" max="1219" width="8.33203125" bestFit="1" customWidth="1"/>
    <col min="1220" max="1220" width="10.33203125" bestFit="1" customWidth="1"/>
    <col min="1221" max="1221" width="8.33203125" bestFit="1" customWidth="1"/>
    <col min="1222" max="1222" width="10.33203125" bestFit="1" customWidth="1"/>
    <col min="1223" max="1223" width="8.33203125" bestFit="1" customWidth="1"/>
    <col min="1224" max="1224" width="10.33203125" bestFit="1" customWidth="1"/>
    <col min="1225" max="1225" width="8.33203125" bestFit="1" customWidth="1"/>
    <col min="1226" max="1226" width="10.33203125" bestFit="1" customWidth="1"/>
    <col min="1227" max="1227" width="8.33203125" bestFit="1" customWidth="1"/>
    <col min="1228" max="1228" width="10.33203125" bestFit="1" customWidth="1"/>
    <col min="1229" max="1229" width="8.33203125" bestFit="1" customWidth="1"/>
    <col min="1230" max="1230" width="10.33203125" bestFit="1" customWidth="1"/>
    <col min="1231" max="1231" width="8.33203125" bestFit="1" customWidth="1"/>
    <col min="1232" max="1232" width="10.33203125" bestFit="1" customWidth="1"/>
    <col min="1233" max="1233" width="8.33203125" bestFit="1" customWidth="1"/>
    <col min="1234" max="1234" width="10.33203125" bestFit="1" customWidth="1"/>
    <col min="1235" max="1235" width="8.33203125" bestFit="1" customWidth="1"/>
    <col min="1236" max="1236" width="10.33203125" bestFit="1" customWidth="1"/>
    <col min="1237" max="1237" width="5.33203125" bestFit="1" customWidth="1"/>
    <col min="1238" max="1238" width="5.1640625" bestFit="1" customWidth="1"/>
    <col min="1239" max="1239" width="7.83203125" bestFit="1" customWidth="1"/>
    <col min="1240" max="1240" width="8.33203125" bestFit="1" customWidth="1"/>
    <col min="1241" max="1241" width="10.33203125" bestFit="1" customWidth="1"/>
    <col min="1242" max="1242" width="8.33203125" bestFit="1" customWidth="1"/>
    <col min="1243" max="1243" width="10.33203125" bestFit="1" customWidth="1"/>
    <col min="1244" max="1244" width="8.33203125" bestFit="1" customWidth="1"/>
    <col min="1245" max="1245" width="10.33203125" bestFit="1" customWidth="1"/>
    <col min="1246" max="1246" width="8.33203125" bestFit="1" customWidth="1"/>
    <col min="1247" max="1247" width="10.33203125" bestFit="1" customWidth="1"/>
    <col min="1248" max="1248" width="8.33203125" bestFit="1" customWidth="1"/>
    <col min="1249" max="1249" width="5.1640625" bestFit="1" customWidth="1"/>
    <col min="1250" max="1250" width="10.33203125" bestFit="1" customWidth="1"/>
    <col min="1251" max="1251" width="8.33203125" bestFit="1" customWidth="1"/>
    <col min="1252" max="1252" width="5.1640625" bestFit="1" customWidth="1"/>
    <col min="1253" max="1253" width="10.33203125" bestFit="1" customWidth="1"/>
    <col min="1254" max="1254" width="8.33203125" bestFit="1" customWidth="1"/>
    <col min="1255" max="1255" width="10.33203125" bestFit="1" customWidth="1"/>
    <col min="1256" max="1256" width="8.33203125" bestFit="1" customWidth="1"/>
    <col min="1257" max="1257" width="10.33203125" bestFit="1" customWidth="1"/>
    <col min="1258" max="1258" width="8.33203125" bestFit="1" customWidth="1"/>
    <col min="1259" max="1259" width="10.33203125" bestFit="1" customWidth="1"/>
    <col min="1260" max="1260" width="8.33203125" bestFit="1" customWidth="1"/>
    <col min="1261" max="1261" width="10.33203125" bestFit="1" customWidth="1"/>
    <col min="1262" max="1262" width="8.33203125" bestFit="1" customWidth="1"/>
    <col min="1263" max="1263" width="10.33203125" bestFit="1" customWidth="1"/>
    <col min="1264" max="1264" width="8.33203125" bestFit="1" customWidth="1"/>
    <col min="1265" max="1265" width="10.33203125" bestFit="1" customWidth="1"/>
    <col min="1266" max="1266" width="8.33203125" bestFit="1" customWidth="1"/>
    <col min="1267" max="1267" width="10.33203125" bestFit="1" customWidth="1"/>
    <col min="1268" max="1268" width="8.33203125" bestFit="1" customWidth="1"/>
    <col min="1269" max="1269" width="10.33203125" bestFit="1" customWidth="1"/>
    <col min="1270" max="1270" width="8.33203125" bestFit="1" customWidth="1"/>
    <col min="1271" max="1271" width="10.33203125" bestFit="1" customWidth="1"/>
    <col min="1272" max="1272" width="8.33203125" bestFit="1" customWidth="1"/>
    <col min="1273" max="1273" width="10.33203125" bestFit="1" customWidth="1"/>
    <col min="1274" max="1274" width="8.33203125" bestFit="1" customWidth="1"/>
    <col min="1275" max="1275" width="10.33203125" bestFit="1" customWidth="1"/>
    <col min="1276" max="1276" width="8.33203125" bestFit="1" customWidth="1"/>
    <col min="1277" max="1277" width="10.33203125" bestFit="1" customWidth="1"/>
    <col min="1278" max="1278" width="8.33203125" bestFit="1" customWidth="1"/>
    <col min="1279" max="1279" width="10.33203125" bestFit="1" customWidth="1"/>
    <col min="1280" max="1280" width="8.33203125" bestFit="1" customWidth="1"/>
    <col min="1281" max="1281" width="10.33203125" bestFit="1" customWidth="1"/>
    <col min="1282" max="1282" width="8.33203125" bestFit="1" customWidth="1"/>
    <col min="1283" max="1283" width="10.33203125" bestFit="1" customWidth="1"/>
    <col min="1284" max="1284" width="8.33203125" bestFit="1" customWidth="1"/>
    <col min="1285" max="1285" width="5.1640625" bestFit="1" customWidth="1"/>
    <col min="1286" max="1286" width="10.33203125" bestFit="1" customWidth="1"/>
    <col min="1287" max="1287" width="8.33203125" bestFit="1" customWidth="1"/>
    <col min="1288" max="1288" width="10.33203125" bestFit="1" customWidth="1"/>
    <col min="1289" max="1289" width="8.33203125" bestFit="1" customWidth="1"/>
    <col min="1290" max="1291" width="5.1640625" bestFit="1" customWidth="1"/>
    <col min="1292" max="1292" width="10.33203125" bestFit="1" customWidth="1"/>
    <col min="1293" max="1293" width="5.33203125" bestFit="1" customWidth="1"/>
    <col min="1294" max="1294" width="7.83203125" bestFit="1" customWidth="1"/>
    <col min="1295" max="1295" width="8.33203125" bestFit="1" customWidth="1"/>
    <col min="1296" max="1296" width="10.33203125" bestFit="1" customWidth="1"/>
    <col min="1297" max="1297" width="8.33203125" bestFit="1" customWidth="1"/>
    <col min="1298" max="1298" width="10.33203125" bestFit="1" customWidth="1"/>
    <col min="1299" max="1299" width="7.33203125" bestFit="1" customWidth="1"/>
    <col min="1300" max="1300" width="9.33203125" bestFit="1" customWidth="1"/>
    <col min="1301" max="1301" width="8.33203125" bestFit="1" customWidth="1"/>
    <col min="1302" max="1302" width="10.33203125" bestFit="1" customWidth="1"/>
    <col min="1303" max="1303" width="8.33203125" bestFit="1" customWidth="1"/>
    <col min="1304" max="1304" width="10.33203125" bestFit="1" customWidth="1"/>
    <col min="1305" max="1305" width="8.33203125" bestFit="1" customWidth="1"/>
    <col min="1306" max="1306" width="10.33203125" bestFit="1" customWidth="1"/>
    <col min="1307" max="1307" width="8.33203125" bestFit="1" customWidth="1"/>
    <col min="1308" max="1308" width="10.33203125" bestFit="1" customWidth="1"/>
    <col min="1309" max="1309" width="8.33203125" bestFit="1" customWidth="1"/>
    <col min="1310" max="1310" width="10.33203125" bestFit="1" customWidth="1"/>
    <col min="1311" max="1311" width="8.33203125" bestFit="1" customWidth="1"/>
    <col min="1312" max="1312" width="10.33203125" bestFit="1" customWidth="1"/>
    <col min="1313" max="1313" width="8.33203125" bestFit="1" customWidth="1"/>
    <col min="1314" max="1314" width="10.33203125" bestFit="1" customWidth="1"/>
    <col min="1315" max="1315" width="8.33203125" bestFit="1" customWidth="1"/>
    <col min="1316" max="1316" width="10.33203125" bestFit="1" customWidth="1"/>
    <col min="1317" max="1317" width="8.33203125" bestFit="1" customWidth="1"/>
    <col min="1318" max="1318" width="10.33203125" bestFit="1" customWidth="1"/>
    <col min="1319" max="1319" width="8.33203125" bestFit="1" customWidth="1"/>
    <col min="1320" max="1320" width="10.33203125" bestFit="1" customWidth="1"/>
    <col min="1321" max="1321" width="8.33203125" bestFit="1" customWidth="1"/>
    <col min="1322" max="1322" width="5.1640625" bestFit="1" customWidth="1"/>
    <col min="1323" max="1323" width="10.33203125" bestFit="1" customWidth="1"/>
    <col min="1324" max="1324" width="8.33203125" bestFit="1" customWidth="1"/>
    <col min="1325" max="1325" width="10.33203125" bestFit="1" customWidth="1"/>
    <col min="1326" max="1326" width="8.33203125" bestFit="1" customWidth="1"/>
    <col min="1327" max="1327" width="10.33203125" bestFit="1" customWidth="1"/>
    <col min="1328" max="1328" width="8.33203125" bestFit="1" customWidth="1"/>
    <col min="1329" max="1329" width="10.33203125" bestFit="1" customWidth="1"/>
    <col min="1330" max="1330" width="8.33203125" bestFit="1" customWidth="1"/>
    <col min="1331" max="1331" width="10.33203125" bestFit="1" customWidth="1"/>
    <col min="1332" max="1332" width="8.33203125" bestFit="1" customWidth="1"/>
    <col min="1333" max="1333" width="10.33203125" bestFit="1" customWidth="1"/>
    <col min="1334" max="1334" width="8.33203125" bestFit="1" customWidth="1"/>
    <col min="1335" max="1335" width="10.33203125" bestFit="1" customWidth="1"/>
    <col min="1336" max="1336" width="8.33203125" bestFit="1" customWidth="1"/>
    <col min="1337" max="1337" width="10.33203125" bestFit="1" customWidth="1"/>
    <col min="1338" max="1338" width="8.33203125" bestFit="1" customWidth="1"/>
    <col min="1339" max="1339" width="10.33203125" bestFit="1" customWidth="1"/>
    <col min="1340" max="1340" width="8.33203125" bestFit="1" customWidth="1"/>
    <col min="1341" max="1341" width="10.33203125" bestFit="1" customWidth="1"/>
    <col min="1342" max="1342" width="8.33203125" bestFit="1" customWidth="1"/>
    <col min="1343" max="1343" width="10.33203125" bestFit="1" customWidth="1"/>
    <col min="1344" max="1344" width="8.33203125" bestFit="1" customWidth="1"/>
    <col min="1345" max="1345" width="10.33203125" bestFit="1" customWidth="1"/>
    <col min="1346" max="1346" width="8.33203125" bestFit="1" customWidth="1"/>
    <col min="1347" max="1347" width="10.33203125" bestFit="1" customWidth="1"/>
    <col min="1348" max="1348" width="8.33203125" bestFit="1" customWidth="1"/>
    <col min="1349" max="1349" width="10.33203125" bestFit="1" customWidth="1"/>
    <col min="1350" max="1350" width="8.33203125" bestFit="1" customWidth="1"/>
    <col min="1351" max="1351" width="10.33203125" bestFit="1" customWidth="1"/>
    <col min="1352" max="1352" width="7.33203125" bestFit="1" customWidth="1"/>
    <col min="1353" max="1353" width="9.33203125" bestFit="1" customWidth="1"/>
    <col min="1354" max="1354" width="7.33203125" bestFit="1" customWidth="1"/>
    <col min="1355" max="1355" width="9.33203125" bestFit="1" customWidth="1"/>
    <col min="1356" max="1356" width="8.33203125" bestFit="1" customWidth="1"/>
    <col min="1357" max="1357" width="10.33203125" bestFit="1" customWidth="1"/>
    <col min="1358" max="1358" width="8.33203125" bestFit="1" customWidth="1"/>
    <col min="1359" max="1359" width="10.33203125" bestFit="1" customWidth="1"/>
    <col min="1360" max="1360" width="5.33203125" bestFit="1" customWidth="1"/>
    <col min="1361" max="1361" width="7.83203125" bestFit="1" customWidth="1"/>
    <col min="1362" max="1362" width="8.33203125" bestFit="1" customWidth="1"/>
    <col min="1363" max="1363" width="10.33203125" bestFit="1" customWidth="1"/>
    <col min="1364" max="1364" width="8.33203125" bestFit="1" customWidth="1"/>
    <col min="1365" max="1365" width="10.33203125" bestFit="1" customWidth="1"/>
    <col min="1366" max="1366" width="8.33203125" bestFit="1" customWidth="1"/>
    <col min="1367" max="1367" width="10.33203125" bestFit="1" customWidth="1"/>
    <col min="1368" max="1368" width="8.33203125" bestFit="1" customWidth="1"/>
    <col min="1369" max="1369" width="10.33203125" bestFit="1" customWidth="1"/>
    <col min="1370" max="1370" width="8.33203125" bestFit="1" customWidth="1"/>
    <col min="1371" max="1371" width="10.33203125" bestFit="1" customWidth="1"/>
    <col min="1372" max="1372" width="8.33203125" bestFit="1" customWidth="1"/>
    <col min="1373" max="1373" width="10.33203125" bestFit="1" customWidth="1"/>
    <col min="1374" max="1374" width="8.33203125" bestFit="1" customWidth="1"/>
    <col min="1375" max="1375" width="10.33203125" bestFit="1" customWidth="1"/>
    <col min="1376" max="1376" width="8.33203125" bestFit="1" customWidth="1"/>
    <col min="1377" max="1377" width="10.33203125" bestFit="1" customWidth="1"/>
    <col min="1378" max="1378" width="8.33203125" bestFit="1" customWidth="1"/>
    <col min="1379" max="1379" width="10.33203125" bestFit="1" customWidth="1"/>
    <col min="1380" max="1380" width="8.33203125" bestFit="1" customWidth="1"/>
    <col min="1381" max="1381" width="10.33203125" bestFit="1" customWidth="1"/>
    <col min="1382" max="1382" width="8.33203125" bestFit="1" customWidth="1"/>
    <col min="1383" max="1383" width="10.33203125" bestFit="1" customWidth="1"/>
    <col min="1384" max="1384" width="8.33203125" bestFit="1" customWidth="1"/>
    <col min="1385" max="1385" width="10.33203125" bestFit="1" customWidth="1"/>
    <col min="1386" max="1386" width="8.33203125" bestFit="1" customWidth="1"/>
    <col min="1387" max="1387" width="10.33203125" bestFit="1" customWidth="1"/>
    <col min="1388" max="1388" width="8.33203125" bestFit="1" customWidth="1"/>
    <col min="1389" max="1389" width="10.33203125" bestFit="1" customWidth="1"/>
    <col min="1390" max="1390" width="5.33203125" bestFit="1" customWidth="1"/>
    <col min="1391" max="1391" width="7.83203125" bestFit="1" customWidth="1"/>
    <col min="1392" max="1392" width="8.33203125" bestFit="1" customWidth="1"/>
    <col min="1393" max="1393" width="10.33203125" bestFit="1" customWidth="1"/>
    <col min="1394" max="1394" width="8.33203125" bestFit="1" customWidth="1"/>
    <col min="1395" max="1395" width="10.33203125" bestFit="1" customWidth="1"/>
    <col min="1396" max="1396" width="8.33203125" bestFit="1" customWidth="1"/>
    <col min="1397" max="1397" width="10.33203125" bestFit="1" customWidth="1"/>
    <col min="1398" max="1398" width="8.33203125" bestFit="1" customWidth="1"/>
    <col min="1399" max="1399" width="10.33203125" bestFit="1" customWidth="1"/>
    <col min="1400" max="1400" width="8.33203125" bestFit="1" customWidth="1"/>
    <col min="1401" max="1401" width="10.33203125" bestFit="1" customWidth="1"/>
    <col min="1402" max="1402" width="8.33203125" bestFit="1" customWidth="1"/>
    <col min="1403" max="1403" width="10.33203125" bestFit="1" customWidth="1"/>
    <col min="1404" max="1404" width="8.33203125" bestFit="1" customWidth="1"/>
    <col min="1405" max="1405" width="10.33203125" bestFit="1" customWidth="1"/>
    <col min="1406" max="1406" width="8.33203125" bestFit="1" customWidth="1"/>
    <col min="1407" max="1407" width="10.33203125" bestFit="1" customWidth="1"/>
    <col min="1408" max="1408" width="8.33203125" bestFit="1" customWidth="1"/>
    <col min="1409" max="1409" width="10.33203125" bestFit="1" customWidth="1"/>
    <col min="1410" max="1410" width="8.33203125" bestFit="1" customWidth="1"/>
    <col min="1411" max="1411" width="10.33203125" bestFit="1" customWidth="1"/>
    <col min="1412" max="1412" width="7.33203125" bestFit="1" customWidth="1"/>
    <col min="1413" max="1413" width="9.33203125" bestFit="1" customWidth="1"/>
    <col min="1414" max="1414" width="8.33203125" bestFit="1" customWidth="1"/>
    <col min="1415" max="1415" width="10.33203125" bestFit="1" customWidth="1"/>
    <col min="1416" max="1416" width="8.33203125" bestFit="1" customWidth="1"/>
    <col min="1417" max="1417" width="10.33203125" bestFit="1" customWidth="1"/>
    <col min="1418" max="1418" width="8.33203125" bestFit="1" customWidth="1"/>
    <col min="1419" max="1419" width="10.33203125" bestFit="1" customWidth="1"/>
    <col min="1420" max="1420" width="7.33203125" bestFit="1" customWidth="1"/>
    <col min="1421" max="1421" width="9.33203125" bestFit="1" customWidth="1"/>
    <col min="1422" max="1422" width="8.33203125" bestFit="1" customWidth="1"/>
    <col min="1423" max="1423" width="10.33203125" bestFit="1" customWidth="1"/>
    <col min="1424" max="1424" width="8.33203125" bestFit="1" customWidth="1"/>
    <col min="1425" max="1425" width="10.33203125" bestFit="1" customWidth="1"/>
    <col min="1426" max="1426" width="8.33203125" bestFit="1" customWidth="1"/>
    <col min="1427" max="1427" width="10.33203125" bestFit="1" customWidth="1"/>
    <col min="1428" max="1428" width="8.33203125" bestFit="1" customWidth="1"/>
    <col min="1429" max="1429" width="10.33203125" bestFit="1" customWidth="1"/>
    <col min="1430" max="1430" width="8.33203125" bestFit="1" customWidth="1"/>
    <col min="1431" max="1431" width="10.33203125" bestFit="1" customWidth="1"/>
    <col min="1432" max="1432" width="8.33203125" bestFit="1" customWidth="1"/>
    <col min="1433" max="1433" width="10.33203125" bestFit="1" customWidth="1"/>
    <col min="1434" max="1434" width="8.33203125" bestFit="1" customWidth="1"/>
    <col min="1435" max="1435" width="10.33203125" bestFit="1" customWidth="1"/>
    <col min="1436" max="1436" width="8.33203125" bestFit="1" customWidth="1"/>
    <col min="1437" max="1437" width="10.33203125" bestFit="1" customWidth="1"/>
    <col min="1438" max="1438" width="8.33203125" bestFit="1" customWidth="1"/>
    <col min="1439" max="1439" width="10.33203125" bestFit="1" customWidth="1"/>
    <col min="1440" max="1440" width="8.33203125" bestFit="1" customWidth="1"/>
    <col min="1441" max="1441" width="10.33203125" bestFit="1" customWidth="1"/>
    <col min="1442" max="1442" width="8.33203125" bestFit="1" customWidth="1"/>
    <col min="1443" max="1443" width="5.1640625" bestFit="1" customWidth="1"/>
    <col min="1444" max="1444" width="10.33203125" bestFit="1" customWidth="1"/>
    <col min="1445" max="1445" width="8.33203125" bestFit="1" customWidth="1"/>
    <col min="1446" max="1446" width="10.33203125" bestFit="1" customWidth="1"/>
    <col min="1447" max="1447" width="8.33203125" bestFit="1" customWidth="1"/>
    <col min="1448" max="1448" width="10.33203125" bestFit="1" customWidth="1"/>
    <col min="1449" max="1449" width="8.33203125" bestFit="1" customWidth="1"/>
    <col min="1450" max="1450" width="10.33203125" bestFit="1" customWidth="1"/>
    <col min="1451" max="1451" width="8.33203125" bestFit="1" customWidth="1"/>
    <col min="1452" max="1452" width="10.33203125" bestFit="1" customWidth="1"/>
    <col min="1453" max="1453" width="8.33203125" bestFit="1" customWidth="1"/>
    <col min="1454" max="1454" width="10.33203125" bestFit="1" customWidth="1"/>
    <col min="1455" max="1455" width="8.33203125" bestFit="1" customWidth="1"/>
    <col min="1456" max="1456" width="10.33203125" bestFit="1" customWidth="1"/>
    <col min="1457" max="1457" width="8.33203125" bestFit="1" customWidth="1"/>
    <col min="1458" max="1458" width="10.33203125" bestFit="1" customWidth="1"/>
    <col min="1459" max="1459" width="8.33203125" bestFit="1" customWidth="1"/>
    <col min="1460" max="1460" width="10.33203125" bestFit="1" customWidth="1"/>
    <col min="1461" max="1461" width="5.33203125" bestFit="1" customWidth="1"/>
    <col min="1462" max="1462" width="7.83203125" bestFit="1" customWidth="1"/>
    <col min="1463" max="1463" width="8.33203125" bestFit="1" customWidth="1"/>
    <col min="1464" max="1464" width="10.33203125" bestFit="1" customWidth="1"/>
    <col min="1465" max="1465" width="8.33203125" bestFit="1" customWidth="1"/>
    <col min="1466" max="1466" width="10.33203125" bestFit="1" customWidth="1"/>
    <col min="1467" max="1467" width="7.33203125" bestFit="1" customWidth="1"/>
    <col min="1468" max="1468" width="9.33203125" bestFit="1" customWidth="1"/>
    <col min="1469" max="1469" width="8.33203125" bestFit="1" customWidth="1"/>
    <col min="1470" max="1470" width="10.33203125" bestFit="1" customWidth="1"/>
    <col min="1471" max="1471" width="8.33203125" bestFit="1" customWidth="1"/>
    <col min="1472" max="1472" width="10.33203125" bestFit="1" customWidth="1"/>
    <col min="1473" max="1473" width="7.33203125" bestFit="1" customWidth="1"/>
    <col min="1474" max="1474" width="9.33203125" bestFit="1" customWidth="1"/>
    <col min="1475" max="1475" width="8.33203125" bestFit="1" customWidth="1"/>
    <col min="1476" max="1476" width="10.33203125" bestFit="1" customWidth="1"/>
    <col min="1477" max="1477" width="8.33203125" bestFit="1" customWidth="1"/>
    <col min="1478" max="1478" width="10.33203125" bestFit="1" customWidth="1"/>
    <col min="1479" max="1479" width="8.33203125" bestFit="1" customWidth="1"/>
    <col min="1480" max="1480" width="10.33203125" bestFit="1" customWidth="1"/>
    <col min="1481" max="1481" width="8.33203125" bestFit="1" customWidth="1"/>
    <col min="1482" max="1482" width="10.33203125" bestFit="1" customWidth="1"/>
    <col min="1483" max="1483" width="9.33203125" bestFit="1" customWidth="1"/>
    <col min="1484" max="1484" width="11.33203125" bestFit="1" customWidth="1"/>
    <col min="1485" max="1485" width="9.33203125" bestFit="1" customWidth="1"/>
    <col min="1486" max="1486" width="11.33203125" bestFit="1" customWidth="1"/>
    <col min="1487" max="1487" width="9.33203125" bestFit="1" customWidth="1"/>
    <col min="1488" max="1488" width="11.33203125" bestFit="1" customWidth="1"/>
    <col min="1489" max="1489" width="9.33203125" bestFit="1" customWidth="1"/>
    <col min="1490" max="1490" width="11.33203125" bestFit="1" customWidth="1"/>
    <col min="1491" max="1491" width="9.33203125" bestFit="1" customWidth="1"/>
    <col min="1492" max="1492" width="5.1640625" bestFit="1" customWidth="1"/>
    <col min="1493" max="1493" width="11.33203125" bestFit="1" customWidth="1"/>
    <col min="1494" max="1494" width="9.33203125" bestFit="1" customWidth="1"/>
    <col min="1495" max="1495" width="11.33203125" bestFit="1" customWidth="1"/>
    <col min="1496" max="1496" width="8.33203125" bestFit="1" customWidth="1"/>
    <col min="1497" max="1497" width="10.33203125" bestFit="1" customWidth="1"/>
    <col min="1498" max="1498" width="9.33203125" bestFit="1" customWidth="1"/>
    <col min="1499" max="1499" width="11.33203125" bestFit="1" customWidth="1"/>
    <col min="1500" max="1500" width="9.33203125" bestFit="1" customWidth="1"/>
    <col min="1501" max="1501" width="11.33203125" bestFit="1" customWidth="1"/>
    <col min="1502" max="1502" width="8.33203125" bestFit="1" customWidth="1"/>
    <col min="1503" max="1503" width="10.33203125" bestFit="1" customWidth="1"/>
    <col min="1504" max="1504" width="9.33203125" bestFit="1" customWidth="1"/>
    <col min="1505" max="1505" width="11.33203125" bestFit="1" customWidth="1"/>
    <col min="1506" max="1506" width="9.33203125" bestFit="1" customWidth="1"/>
    <col min="1507" max="1507" width="11.33203125" bestFit="1" customWidth="1"/>
    <col min="1508" max="1508" width="9.33203125" bestFit="1" customWidth="1"/>
    <col min="1509" max="1509" width="11.33203125" bestFit="1" customWidth="1"/>
    <col min="1510" max="1510" width="9.33203125" bestFit="1" customWidth="1"/>
    <col min="1511" max="1511" width="11.33203125" bestFit="1" customWidth="1"/>
    <col min="1512" max="1512" width="9.33203125" bestFit="1" customWidth="1"/>
    <col min="1513" max="1513" width="11.33203125" bestFit="1" customWidth="1"/>
    <col min="1514" max="1514" width="9.33203125" bestFit="1" customWidth="1"/>
    <col min="1515" max="1515" width="11.33203125" bestFit="1" customWidth="1"/>
    <col min="1516" max="1516" width="9.33203125" bestFit="1" customWidth="1"/>
    <col min="1517" max="1517" width="11.33203125" bestFit="1" customWidth="1"/>
    <col min="1518" max="1518" width="9.33203125" bestFit="1" customWidth="1"/>
    <col min="1519" max="1519" width="11.33203125" bestFit="1" customWidth="1"/>
    <col min="1520" max="1520" width="9.33203125" bestFit="1" customWidth="1"/>
    <col min="1521" max="1521" width="11.33203125" bestFit="1" customWidth="1"/>
    <col min="1522" max="1522" width="9.33203125" bestFit="1" customWidth="1"/>
    <col min="1523" max="1523" width="11.33203125" bestFit="1" customWidth="1"/>
    <col min="1524" max="1524" width="9.33203125" bestFit="1" customWidth="1"/>
    <col min="1525" max="1526" width="5.1640625" bestFit="1" customWidth="1"/>
    <col min="1527" max="1527" width="11.33203125" bestFit="1" customWidth="1"/>
    <col min="1528" max="1528" width="9.33203125" bestFit="1" customWidth="1"/>
    <col min="1529" max="1529" width="11.33203125" bestFit="1" customWidth="1"/>
    <col min="1530" max="1530" width="9.33203125" bestFit="1" customWidth="1"/>
    <col min="1531" max="1531" width="5.1640625" bestFit="1" customWidth="1"/>
    <col min="1532" max="1532" width="11.33203125" bestFit="1" customWidth="1"/>
    <col min="1533" max="1533" width="9.33203125" bestFit="1" customWidth="1"/>
    <col min="1534" max="1534" width="11.33203125" bestFit="1" customWidth="1"/>
    <col min="1535" max="1535" width="9.33203125" bestFit="1" customWidth="1"/>
    <col min="1536" max="1536" width="11.33203125" bestFit="1" customWidth="1"/>
    <col min="1537" max="1537" width="9.33203125" bestFit="1" customWidth="1"/>
    <col min="1538" max="1538" width="11.33203125" bestFit="1" customWidth="1"/>
    <col min="1539" max="1539" width="9.33203125" bestFit="1" customWidth="1"/>
    <col min="1540" max="1540" width="11.33203125" bestFit="1" customWidth="1"/>
    <col min="1541" max="1541" width="8.33203125" bestFit="1" customWidth="1"/>
    <col min="1542" max="1542" width="5.1640625" bestFit="1" customWidth="1"/>
    <col min="1543" max="1543" width="10.33203125" bestFit="1" customWidth="1"/>
    <col min="1544" max="1544" width="9.33203125" bestFit="1" customWidth="1"/>
    <col min="1545" max="1545" width="11.33203125" bestFit="1" customWidth="1"/>
    <col min="1546" max="1546" width="9.33203125" bestFit="1" customWidth="1"/>
    <col min="1547" max="1547" width="11.33203125" bestFit="1" customWidth="1"/>
    <col min="1548" max="1548" width="9.33203125" bestFit="1" customWidth="1"/>
    <col min="1549" max="1549" width="11.33203125" bestFit="1" customWidth="1"/>
    <col min="1550" max="1550" width="9.33203125" bestFit="1" customWidth="1"/>
    <col min="1551" max="1551" width="11.33203125" bestFit="1" customWidth="1"/>
    <col min="1552" max="1552" width="9.33203125" bestFit="1" customWidth="1"/>
    <col min="1553" max="1553" width="11.33203125" bestFit="1" customWidth="1"/>
    <col min="1554" max="1554" width="9.33203125" bestFit="1" customWidth="1"/>
    <col min="1555" max="1555" width="11.33203125" bestFit="1" customWidth="1"/>
    <col min="1556" max="1556" width="9.33203125" bestFit="1" customWidth="1"/>
    <col min="1557" max="1557" width="11.33203125" bestFit="1" customWidth="1"/>
    <col min="1558" max="1558" width="9.33203125" bestFit="1" customWidth="1"/>
    <col min="1559" max="1559" width="11.33203125" bestFit="1" customWidth="1"/>
    <col min="1560" max="1560" width="8.33203125" bestFit="1" customWidth="1"/>
    <col min="1561" max="1561" width="10.33203125" bestFit="1" customWidth="1"/>
    <col min="1562" max="1562" width="9.33203125" bestFit="1" customWidth="1"/>
    <col min="1563" max="1563" width="11.33203125" bestFit="1" customWidth="1"/>
    <col min="1564" max="1564" width="9.33203125" bestFit="1" customWidth="1"/>
    <col min="1565" max="1565" width="11.33203125" bestFit="1" customWidth="1"/>
    <col min="1566" max="1566" width="8.33203125" bestFit="1" customWidth="1"/>
    <col min="1567" max="1567" width="10.33203125" bestFit="1" customWidth="1"/>
    <col min="1568" max="1568" width="9.33203125" bestFit="1" customWidth="1"/>
    <col min="1569" max="1569" width="11.33203125" bestFit="1" customWidth="1"/>
    <col min="1570" max="1570" width="9.33203125" bestFit="1" customWidth="1"/>
    <col min="1571" max="1571" width="11.33203125" bestFit="1" customWidth="1"/>
    <col min="1572" max="1572" width="9.33203125" bestFit="1" customWidth="1"/>
    <col min="1573" max="1573" width="5.1640625" bestFit="1" customWidth="1"/>
    <col min="1574" max="1574" width="11.33203125" bestFit="1" customWidth="1"/>
    <col min="1575" max="1575" width="9.33203125" bestFit="1" customWidth="1"/>
    <col min="1576" max="1576" width="11.33203125" bestFit="1" customWidth="1"/>
    <col min="1577" max="1577" width="9.33203125" bestFit="1" customWidth="1"/>
    <col min="1578" max="1578" width="11.33203125" bestFit="1" customWidth="1"/>
    <col min="1579" max="1579" width="9.33203125" bestFit="1" customWidth="1"/>
    <col min="1580" max="1580" width="5.1640625" bestFit="1" customWidth="1"/>
    <col min="1581" max="1581" width="11.33203125" bestFit="1" customWidth="1"/>
    <col min="1582" max="1582" width="9.33203125" bestFit="1" customWidth="1"/>
    <col min="1583" max="1583" width="11.33203125" bestFit="1" customWidth="1"/>
    <col min="1584" max="1584" width="9.33203125" bestFit="1" customWidth="1"/>
    <col min="1585" max="1585" width="11.33203125" bestFit="1" customWidth="1"/>
    <col min="1586" max="1586" width="8.33203125" bestFit="1" customWidth="1"/>
    <col min="1587" max="1587" width="10.33203125" bestFit="1" customWidth="1"/>
    <col min="1588" max="1588" width="9.33203125" bestFit="1" customWidth="1"/>
    <col min="1589" max="1589" width="11.33203125" bestFit="1" customWidth="1"/>
    <col min="1590" max="1590" width="9.33203125" bestFit="1" customWidth="1"/>
    <col min="1591" max="1591" width="11.33203125" bestFit="1" customWidth="1"/>
    <col min="1592" max="1592" width="9.33203125" bestFit="1" customWidth="1"/>
    <col min="1593" max="1593" width="11.33203125" bestFit="1" customWidth="1"/>
    <col min="1594" max="1594" width="8.33203125" bestFit="1" customWidth="1"/>
    <col min="1595" max="1595" width="10.33203125" bestFit="1" customWidth="1"/>
    <col min="1596" max="1596" width="9.33203125" bestFit="1" customWidth="1"/>
    <col min="1597" max="1597" width="11.33203125" bestFit="1" customWidth="1"/>
    <col min="1598" max="1598" width="9.33203125" bestFit="1" customWidth="1"/>
    <col min="1599" max="1599" width="11.33203125" bestFit="1" customWidth="1"/>
    <col min="1600" max="1600" width="9.33203125" bestFit="1" customWidth="1"/>
    <col min="1601" max="1601" width="11.33203125" bestFit="1" customWidth="1"/>
    <col min="1602" max="1602" width="9.33203125" bestFit="1" customWidth="1"/>
    <col min="1603" max="1603" width="5.1640625" bestFit="1" customWidth="1"/>
    <col min="1604" max="1604" width="11.33203125" bestFit="1" customWidth="1"/>
    <col min="1605" max="1605" width="9.33203125" bestFit="1" customWidth="1"/>
    <col min="1606" max="1606" width="11.33203125" bestFit="1" customWidth="1"/>
    <col min="1607" max="1607" width="6.33203125" bestFit="1" customWidth="1"/>
    <col min="1608" max="1608" width="8.83203125" bestFit="1" customWidth="1"/>
    <col min="1609" max="1609" width="9.33203125" bestFit="1" customWidth="1"/>
    <col min="1610" max="1610" width="11.33203125" bestFit="1" customWidth="1"/>
    <col min="1611" max="1611" width="9.33203125" bestFit="1" customWidth="1"/>
    <col min="1612" max="1612" width="11.33203125" bestFit="1" customWidth="1"/>
    <col min="1613" max="1613" width="9.33203125" bestFit="1" customWidth="1"/>
    <col min="1614" max="1614" width="11.33203125" bestFit="1" customWidth="1"/>
    <col min="1615" max="1615" width="9.33203125" bestFit="1" customWidth="1"/>
    <col min="1616" max="1616" width="5.1640625" bestFit="1" customWidth="1"/>
    <col min="1617" max="1617" width="11.33203125" bestFit="1" customWidth="1"/>
    <col min="1618" max="1618" width="9.33203125" bestFit="1" customWidth="1"/>
    <col min="1619" max="1619" width="11.33203125" bestFit="1" customWidth="1"/>
    <col min="1620" max="1620" width="9.33203125" bestFit="1" customWidth="1"/>
    <col min="1621" max="1621" width="11.33203125" bestFit="1" customWidth="1"/>
    <col min="1622" max="1622" width="9.33203125" bestFit="1" customWidth="1"/>
    <col min="1623" max="1623" width="11.33203125" bestFit="1" customWidth="1"/>
    <col min="1624" max="1624" width="9.33203125" bestFit="1" customWidth="1"/>
    <col min="1625" max="1625" width="11.33203125" bestFit="1" customWidth="1"/>
    <col min="1626" max="1626" width="9.33203125" bestFit="1" customWidth="1"/>
    <col min="1627" max="1627" width="11.33203125" bestFit="1" customWidth="1"/>
    <col min="1628" max="1628" width="9.33203125" bestFit="1" customWidth="1"/>
    <col min="1629" max="1629" width="11.33203125" bestFit="1" customWidth="1"/>
    <col min="1630" max="1630" width="9.33203125" bestFit="1" customWidth="1"/>
    <col min="1631" max="1631" width="11.33203125" bestFit="1" customWidth="1"/>
    <col min="1632" max="1632" width="9.33203125" bestFit="1" customWidth="1"/>
    <col min="1633" max="1633" width="11.33203125" bestFit="1" customWidth="1"/>
    <col min="1634" max="1634" width="9.33203125" bestFit="1" customWidth="1"/>
    <col min="1635" max="1635" width="11.33203125" bestFit="1" customWidth="1"/>
    <col min="1636" max="1636" width="9.33203125" bestFit="1" customWidth="1"/>
    <col min="1637" max="1638" width="5.1640625" bestFit="1" customWidth="1"/>
    <col min="1639" max="1639" width="11.33203125" bestFit="1" customWidth="1"/>
    <col min="1640" max="1640" width="9.33203125" bestFit="1" customWidth="1"/>
    <col min="1641" max="1641" width="11.33203125" bestFit="1" customWidth="1"/>
    <col min="1642" max="1642" width="9.33203125" bestFit="1" customWidth="1"/>
    <col min="1643" max="1643" width="11.33203125" bestFit="1" customWidth="1"/>
    <col min="1644" max="1644" width="9.33203125" bestFit="1" customWidth="1"/>
    <col min="1645" max="1645" width="11.33203125" bestFit="1" customWidth="1"/>
    <col min="1646" max="1646" width="9.33203125" bestFit="1" customWidth="1"/>
    <col min="1647" max="1647" width="11.33203125" bestFit="1" customWidth="1"/>
    <col min="1648" max="1648" width="9.33203125" bestFit="1" customWidth="1"/>
    <col min="1649" max="1649" width="11.33203125" bestFit="1" customWidth="1"/>
    <col min="1650" max="1650" width="9.33203125" bestFit="1" customWidth="1"/>
    <col min="1651" max="1651" width="11.33203125" bestFit="1" customWidth="1"/>
    <col min="1652" max="1652" width="9.33203125" bestFit="1" customWidth="1"/>
    <col min="1653" max="1653" width="11.33203125" bestFit="1" customWidth="1"/>
    <col min="1654" max="1654" width="8.33203125" bestFit="1" customWidth="1"/>
    <col min="1655" max="1655" width="10.33203125" bestFit="1" customWidth="1"/>
    <col min="1656" max="1656" width="8.33203125" bestFit="1" customWidth="1"/>
    <col min="1657" max="1657" width="10.33203125" bestFit="1" customWidth="1"/>
    <col min="1658" max="1658" width="9.33203125" bestFit="1" customWidth="1"/>
    <col min="1659" max="1659" width="11.33203125" bestFit="1" customWidth="1"/>
    <col min="1660" max="1660" width="9.33203125" bestFit="1" customWidth="1"/>
    <col min="1661" max="1661" width="11.33203125" bestFit="1" customWidth="1"/>
    <col min="1662" max="1662" width="9.33203125" bestFit="1" customWidth="1"/>
    <col min="1663" max="1663" width="11.33203125" bestFit="1" customWidth="1"/>
    <col min="1664" max="1664" width="9.33203125" bestFit="1" customWidth="1"/>
    <col min="1665" max="1665" width="11.33203125" bestFit="1" customWidth="1"/>
    <col min="1666" max="1666" width="9.33203125" bestFit="1" customWidth="1"/>
    <col min="1667" max="1667" width="11.33203125" bestFit="1" customWidth="1"/>
    <col min="1668" max="1668" width="9.33203125" bestFit="1" customWidth="1"/>
    <col min="1669" max="1669" width="11.33203125" bestFit="1" customWidth="1"/>
    <col min="1670" max="1670" width="9.33203125" bestFit="1" customWidth="1"/>
    <col min="1671" max="1671" width="11.33203125" bestFit="1" customWidth="1"/>
    <col min="1672" max="1672" width="9.33203125" bestFit="1" customWidth="1"/>
    <col min="1673" max="1673" width="11.33203125" bestFit="1" customWidth="1"/>
    <col min="1674" max="1674" width="9.33203125" bestFit="1" customWidth="1"/>
    <col min="1675" max="1675" width="11.33203125" bestFit="1" customWidth="1"/>
    <col min="1676" max="1676" width="9.33203125" bestFit="1" customWidth="1"/>
    <col min="1677" max="1677" width="11.33203125" bestFit="1" customWidth="1"/>
    <col min="1678" max="1678" width="9.33203125" bestFit="1" customWidth="1"/>
    <col min="1679" max="1679" width="11.33203125" bestFit="1" customWidth="1"/>
    <col min="1680" max="1680" width="9.33203125" bestFit="1" customWidth="1"/>
    <col min="1681" max="1681" width="11.33203125" bestFit="1" customWidth="1"/>
    <col min="1682" max="1682" width="9.33203125" bestFit="1" customWidth="1"/>
    <col min="1683" max="1683" width="11.33203125" bestFit="1" customWidth="1"/>
    <col min="1684" max="1684" width="9.33203125" bestFit="1" customWidth="1"/>
    <col min="1685" max="1685" width="11.33203125" bestFit="1" customWidth="1"/>
    <col min="1686" max="1686" width="9.33203125" bestFit="1" customWidth="1"/>
    <col min="1687" max="1687" width="11.33203125" bestFit="1" customWidth="1"/>
    <col min="1688" max="1688" width="6.33203125" bestFit="1" customWidth="1"/>
    <col min="1689" max="1689" width="8.83203125" bestFit="1" customWidth="1"/>
    <col min="1690" max="1690" width="9.33203125" bestFit="1" customWidth="1"/>
    <col min="1691" max="1691" width="11.33203125" bestFit="1" customWidth="1"/>
    <col min="1692" max="1692" width="9.33203125" bestFit="1" customWidth="1"/>
    <col min="1693" max="1693" width="11.33203125" bestFit="1" customWidth="1"/>
    <col min="1694" max="1694" width="9.33203125" bestFit="1" customWidth="1"/>
    <col min="1695" max="1695" width="11.33203125" bestFit="1" customWidth="1"/>
    <col min="1696" max="1696" width="9.33203125" bestFit="1" customWidth="1"/>
    <col min="1697" max="1697" width="11.33203125" bestFit="1" customWidth="1"/>
    <col min="1698" max="1698" width="9.33203125" bestFit="1" customWidth="1"/>
    <col min="1699" max="1699" width="11.33203125" bestFit="1" customWidth="1"/>
    <col min="1700" max="1700" width="9.33203125" bestFit="1" customWidth="1"/>
    <col min="1701" max="1701" width="11.33203125" bestFit="1" customWidth="1"/>
    <col min="1702" max="1702" width="9.33203125" bestFit="1" customWidth="1"/>
    <col min="1703" max="1703" width="11.33203125" bestFit="1" customWidth="1"/>
    <col min="1704" max="1704" width="9.33203125" bestFit="1" customWidth="1"/>
    <col min="1705" max="1705" width="11.33203125" bestFit="1" customWidth="1"/>
    <col min="1706" max="1706" width="9.33203125" bestFit="1" customWidth="1"/>
    <col min="1707" max="1707" width="11.33203125" bestFit="1" customWidth="1"/>
    <col min="1708" max="1708" width="9.33203125" bestFit="1" customWidth="1"/>
    <col min="1709" max="1709" width="11.33203125" bestFit="1" customWidth="1"/>
    <col min="1710" max="1710" width="9.33203125" bestFit="1" customWidth="1"/>
    <col min="1711" max="1711" width="5.1640625" bestFit="1" customWidth="1"/>
    <col min="1712" max="1712" width="11.33203125" bestFit="1" customWidth="1"/>
    <col min="1713" max="1713" width="9.33203125" bestFit="1" customWidth="1"/>
    <col min="1714" max="1714" width="11.33203125" bestFit="1" customWidth="1"/>
    <col min="1715" max="1715" width="9.33203125" bestFit="1" customWidth="1"/>
    <col min="1716" max="1716" width="11.33203125" bestFit="1" customWidth="1"/>
    <col min="1717" max="1717" width="6.33203125" bestFit="1" customWidth="1"/>
    <col min="1718" max="1718" width="8.83203125" bestFit="1" customWidth="1"/>
    <col min="1719" max="1719" width="9.33203125" bestFit="1" customWidth="1"/>
    <col min="1720" max="1720" width="11.33203125" bestFit="1" customWidth="1"/>
    <col min="1721" max="1721" width="9.33203125" bestFit="1" customWidth="1"/>
    <col min="1722" max="1722" width="5.1640625" bestFit="1" customWidth="1"/>
    <col min="1723" max="1723" width="11.33203125" bestFit="1" customWidth="1"/>
    <col min="1724" max="1724" width="9.33203125" bestFit="1" customWidth="1"/>
    <col min="1725" max="1725" width="11.33203125" bestFit="1" customWidth="1"/>
    <col min="1726" max="1726" width="9.33203125" bestFit="1" customWidth="1"/>
    <col min="1727" max="1727" width="11.33203125" bestFit="1" customWidth="1"/>
    <col min="1728" max="1728" width="9.33203125" bestFit="1" customWidth="1"/>
    <col min="1729" max="1729" width="11.33203125" bestFit="1" customWidth="1"/>
    <col min="1730" max="1730" width="9.33203125" bestFit="1" customWidth="1"/>
    <col min="1731" max="1731" width="11.33203125" bestFit="1" customWidth="1"/>
    <col min="1732" max="1732" width="9.33203125" bestFit="1" customWidth="1"/>
    <col min="1733" max="1733" width="11.33203125" bestFit="1" customWidth="1"/>
    <col min="1734" max="1734" width="9.33203125" bestFit="1" customWidth="1"/>
    <col min="1735" max="1735" width="5.1640625" bestFit="1" customWidth="1"/>
    <col min="1736" max="1736" width="11.33203125" bestFit="1" customWidth="1"/>
    <col min="1737" max="1737" width="9.33203125" bestFit="1" customWidth="1"/>
    <col min="1738" max="1738" width="5.1640625" bestFit="1" customWidth="1"/>
    <col min="1739" max="1739" width="11.33203125" bestFit="1" customWidth="1"/>
    <col min="1740" max="1740" width="9.33203125" bestFit="1" customWidth="1"/>
    <col min="1741" max="1741" width="11.33203125" bestFit="1" customWidth="1"/>
    <col min="1742" max="1742" width="9.33203125" bestFit="1" customWidth="1"/>
    <col min="1743" max="1743" width="11.33203125" bestFit="1" customWidth="1"/>
    <col min="1744" max="1744" width="6.33203125" bestFit="1" customWidth="1"/>
    <col min="1745" max="1745" width="8.83203125" bestFit="1" customWidth="1"/>
    <col min="1746" max="1746" width="9.33203125" bestFit="1" customWidth="1"/>
    <col min="1747" max="1747" width="11.33203125" bestFit="1" customWidth="1"/>
    <col min="1748" max="1748" width="9.33203125" bestFit="1" customWidth="1"/>
    <col min="1749" max="1749" width="11.33203125" bestFit="1" customWidth="1"/>
    <col min="1750" max="1750" width="9.33203125" bestFit="1" customWidth="1"/>
    <col min="1751" max="1751" width="11.33203125" bestFit="1" customWidth="1"/>
    <col min="1752" max="1752" width="9.33203125" bestFit="1" customWidth="1"/>
    <col min="1753" max="1753" width="11.33203125" bestFit="1" customWidth="1"/>
    <col min="1754" max="1754" width="8.33203125" bestFit="1" customWidth="1"/>
    <col min="1755" max="1755" width="10.33203125" bestFit="1" customWidth="1"/>
    <col min="1756" max="1756" width="9.33203125" bestFit="1" customWidth="1"/>
    <col min="1757" max="1757" width="11.33203125" bestFit="1" customWidth="1"/>
    <col min="1758" max="1758" width="9.33203125" bestFit="1" customWidth="1"/>
    <col min="1759" max="1759" width="11.33203125" bestFit="1" customWidth="1"/>
    <col min="1760" max="1760" width="9.33203125" bestFit="1" customWidth="1"/>
    <col min="1761" max="1761" width="11.33203125" bestFit="1" customWidth="1"/>
    <col min="1762" max="1762" width="9.33203125" bestFit="1" customWidth="1"/>
    <col min="1763" max="1763" width="11.33203125" bestFit="1" customWidth="1"/>
    <col min="1764" max="1764" width="9.33203125" bestFit="1" customWidth="1"/>
    <col min="1765" max="1765" width="11.33203125" bestFit="1" customWidth="1"/>
    <col min="1766" max="1766" width="9.33203125" bestFit="1" customWidth="1"/>
    <col min="1767" max="1767" width="11.33203125" bestFit="1" customWidth="1"/>
    <col min="1768" max="1768" width="9.33203125" bestFit="1" customWidth="1"/>
    <col min="1769" max="1769" width="11.33203125" bestFit="1" customWidth="1"/>
    <col min="1770" max="1770" width="9.33203125" bestFit="1" customWidth="1"/>
    <col min="1771" max="1771" width="11.33203125" bestFit="1" customWidth="1"/>
    <col min="1772" max="1772" width="9.33203125" bestFit="1" customWidth="1"/>
    <col min="1773" max="1773" width="11.33203125" bestFit="1" customWidth="1"/>
  </cols>
  <sheetData>
    <row r="4" spans="1:9" x14ac:dyDescent="0.2">
      <c r="A4" s="5" t="s">
        <v>2130</v>
      </c>
      <c r="B4" s="5" t="s">
        <v>2069</v>
      </c>
    </row>
    <row r="5" spans="1:9" x14ac:dyDescent="0.2">
      <c r="A5" s="5" t="s">
        <v>2067</v>
      </c>
      <c r="B5" t="s">
        <v>26</v>
      </c>
      <c r="C5" t="s">
        <v>15</v>
      </c>
      <c r="D5" t="s">
        <v>98</v>
      </c>
      <c r="E5" t="s">
        <v>36</v>
      </c>
      <c r="F5" t="s">
        <v>40</v>
      </c>
      <c r="G5" t="s">
        <v>107</v>
      </c>
      <c r="H5" t="s">
        <v>21</v>
      </c>
      <c r="I5" t="s">
        <v>2068</v>
      </c>
    </row>
    <row r="6" spans="1:9" x14ac:dyDescent="0.2">
      <c r="A6" s="6" t="s">
        <v>2119</v>
      </c>
      <c r="B6">
        <v>81.98</v>
      </c>
      <c r="C6">
        <v>247.04000000000002</v>
      </c>
      <c r="D6">
        <v>280.8</v>
      </c>
      <c r="E6">
        <v>31</v>
      </c>
      <c r="F6">
        <v>304.08999999999997</v>
      </c>
      <c r="G6">
        <v>451.64</v>
      </c>
      <c r="H6">
        <v>5843.1200000000017</v>
      </c>
      <c r="I6">
        <v>7239.6700000000019</v>
      </c>
    </row>
    <row r="7" spans="1:9" x14ac:dyDescent="0.2">
      <c r="A7" s="6" t="s">
        <v>2120</v>
      </c>
      <c r="B7">
        <v>499.02</v>
      </c>
      <c r="C7">
        <v>458.12999999999994</v>
      </c>
      <c r="D7">
        <v>209.88</v>
      </c>
      <c r="E7">
        <v>92.99</v>
      </c>
      <c r="F7">
        <v>297.87</v>
      </c>
      <c r="G7">
        <v>124.82</v>
      </c>
      <c r="H7">
        <v>5038.8299999999981</v>
      </c>
      <c r="I7">
        <v>6721.5399999999981</v>
      </c>
    </row>
    <row r="8" spans="1:9" x14ac:dyDescent="0.2">
      <c r="A8" s="6" t="s">
        <v>2121</v>
      </c>
      <c r="B8">
        <v>252.08999999999997</v>
      </c>
      <c r="C8">
        <v>225.35999999999999</v>
      </c>
      <c r="D8">
        <v>226.01</v>
      </c>
      <c r="E8">
        <v>307.72999999999996</v>
      </c>
      <c r="F8">
        <v>149.98000000000002</v>
      </c>
      <c r="G8">
        <v>268.21999999999997</v>
      </c>
      <c r="H8">
        <v>4206.0300000000007</v>
      </c>
      <c r="I8">
        <v>5635.42</v>
      </c>
    </row>
    <row r="9" spans="1:9" x14ac:dyDescent="0.2">
      <c r="A9" s="6" t="s">
        <v>2122</v>
      </c>
      <c r="B9">
        <v>247.75</v>
      </c>
      <c r="C9">
        <v>140.97999999999999</v>
      </c>
      <c r="D9">
        <v>318.61</v>
      </c>
      <c r="E9">
        <v>151.47999999999999</v>
      </c>
      <c r="F9">
        <v>463.65000000000003</v>
      </c>
      <c r="G9">
        <v>54</v>
      </c>
      <c r="H9">
        <v>4538.4000000000015</v>
      </c>
      <c r="I9">
        <v>5914.8700000000017</v>
      </c>
    </row>
    <row r="10" spans="1:9" x14ac:dyDescent="0.2">
      <c r="A10" s="6" t="s">
        <v>2123</v>
      </c>
      <c r="B10">
        <v>441.66000000000008</v>
      </c>
      <c r="C10">
        <v>110.02</v>
      </c>
      <c r="D10">
        <v>76.989999999999995</v>
      </c>
      <c r="E10">
        <v>172.38</v>
      </c>
      <c r="F10">
        <v>224.69</v>
      </c>
      <c r="G10">
        <v>374.95</v>
      </c>
      <c r="H10">
        <v>5203.9700000000012</v>
      </c>
      <c r="I10">
        <v>6604.6600000000017</v>
      </c>
    </row>
    <row r="11" spans="1:9" x14ac:dyDescent="0.2">
      <c r="A11" s="6" t="s">
        <v>2124</v>
      </c>
      <c r="B11">
        <v>113.48</v>
      </c>
      <c r="C11">
        <v>390.53999999999996</v>
      </c>
      <c r="D11">
        <v>1</v>
      </c>
      <c r="E11">
        <v>312.25</v>
      </c>
      <c r="F11">
        <v>210.94</v>
      </c>
      <c r="G11">
        <v>533.32999999999993</v>
      </c>
      <c r="H11">
        <v>5653.9800000000005</v>
      </c>
      <c r="I11">
        <v>7215.52</v>
      </c>
    </row>
    <row r="12" spans="1:9" x14ac:dyDescent="0.2">
      <c r="A12" s="6" t="s">
        <v>2125</v>
      </c>
      <c r="B12">
        <v>337.83</v>
      </c>
      <c r="C12">
        <v>226.07</v>
      </c>
      <c r="E12">
        <v>186.03</v>
      </c>
      <c r="F12">
        <v>307.57</v>
      </c>
      <c r="G12">
        <v>414.24</v>
      </c>
      <c r="H12">
        <v>5516.7200000000012</v>
      </c>
      <c r="I12">
        <v>6988.4600000000009</v>
      </c>
    </row>
    <row r="13" spans="1:9" x14ac:dyDescent="0.2">
      <c r="A13" s="6" t="s">
        <v>2126</v>
      </c>
      <c r="B13">
        <v>265.89</v>
      </c>
      <c r="C13">
        <v>306.64999999999998</v>
      </c>
      <c r="D13">
        <v>145.87</v>
      </c>
      <c r="E13">
        <v>163.59</v>
      </c>
      <c r="F13">
        <v>521.53000000000009</v>
      </c>
      <c r="G13">
        <v>340.9</v>
      </c>
      <c r="H13">
        <v>4890.8100000000004</v>
      </c>
      <c r="I13">
        <v>6635.2400000000007</v>
      </c>
    </row>
    <row r="14" spans="1:9" x14ac:dyDescent="0.2">
      <c r="A14" s="6" t="s">
        <v>2127</v>
      </c>
      <c r="B14">
        <v>357.72</v>
      </c>
      <c r="C14">
        <v>405.19</v>
      </c>
      <c r="D14">
        <v>152.18</v>
      </c>
      <c r="E14">
        <v>178.96</v>
      </c>
      <c r="F14">
        <v>178.45</v>
      </c>
      <c r="G14">
        <v>316.10999999999996</v>
      </c>
      <c r="H14">
        <v>5241.6700000000019</v>
      </c>
      <c r="I14">
        <v>6830.2800000000025</v>
      </c>
    </row>
    <row r="15" spans="1:9" x14ac:dyDescent="0.2">
      <c r="A15" s="6" t="s">
        <v>2128</v>
      </c>
      <c r="B15">
        <v>507.93</v>
      </c>
      <c r="C15">
        <v>153.94999999999999</v>
      </c>
      <c r="D15">
        <v>48.81</v>
      </c>
      <c r="E15">
        <v>430.75</v>
      </c>
      <c r="F15">
        <v>350.93000000000006</v>
      </c>
      <c r="G15">
        <v>437.09</v>
      </c>
      <c r="H15">
        <v>5653.8599999999988</v>
      </c>
      <c r="I15">
        <v>7583.3199999999988</v>
      </c>
    </row>
    <row r="16" spans="1:9" x14ac:dyDescent="0.2">
      <c r="A16" s="6" t="s">
        <v>2129</v>
      </c>
      <c r="G16">
        <v>84.33</v>
      </c>
      <c r="H16">
        <v>93.6</v>
      </c>
      <c r="I16">
        <v>177.93</v>
      </c>
    </row>
    <row r="17" spans="1:9" x14ac:dyDescent="0.2">
      <c r="A17" s="6" t="s">
        <v>2068</v>
      </c>
      <c r="B17">
        <v>3105.35</v>
      </c>
      <c r="C17">
        <v>2663.93</v>
      </c>
      <c r="D17">
        <v>1460.1500000000003</v>
      </c>
      <c r="E17">
        <v>2027.1599999999999</v>
      </c>
      <c r="F17">
        <v>3009.7</v>
      </c>
      <c r="G17">
        <v>3399.63</v>
      </c>
      <c r="H17">
        <v>51880.99</v>
      </c>
      <c r="I17">
        <v>67546.909999999989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9C31-2CF6-934D-A4A2-2B43BA08519C}">
  <dimension ref="A1:M1001"/>
  <sheetViews>
    <sheetView topLeftCell="A48" workbookViewId="0">
      <selection activeCell="O74" sqref="O74"/>
    </sheetView>
  </sheetViews>
  <sheetFormatPr baseColWidth="10" defaultRowHeight="16" x14ac:dyDescent="0.2"/>
  <cols>
    <col min="1" max="1" width="16.1640625" customWidth="1"/>
    <col min="2" max="2" width="22.1640625" style="7" customWidth="1"/>
    <col min="3" max="3" width="15.6640625" customWidth="1"/>
    <col min="4" max="4" width="21" style="7" customWidth="1"/>
  </cols>
  <sheetData>
    <row r="1" spans="1:12" x14ac:dyDescent="0.2">
      <c r="A1" s="1" t="s">
        <v>8</v>
      </c>
      <c r="B1" s="22" t="s">
        <v>2072</v>
      </c>
      <c r="C1" s="1" t="s">
        <v>9</v>
      </c>
      <c r="D1" s="8" t="s">
        <v>2071</v>
      </c>
      <c r="E1" t="s">
        <v>2131</v>
      </c>
      <c r="F1" s="1" t="s">
        <v>4</v>
      </c>
    </row>
    <row r="2" spans="1:12" x14ac:dyDescent="0.2">
      <c r="A2">
        <v>1448690400</v>
      </c>
      <c r="B2" s="7">
        <v>42336.25</v>
      </c>
      <c r="C2">
        <v>1450159200</v>
      </c>
      <c r="D2" s="7">
        <v>42353.25</v>
      </c>
      <c r="E2">
        <f>D2-B2</f>
        <v>17</v>
      </c>
      <c r="F2" t="s">
        <v>14</v>
      </c>
    </row>
    <row r="3" spans="1:12" x14ac:dyDescent="0.2">
      <c r="A3">
        <v>1408424400</v>
      </c>
      <c r="B3" s="7">
        <v>41870.208333333336</v>
      </c>
      <c r="C3">
        <v>1408597200</v>
      </c>
      <c r="D3" s="7">
        <v>41872.208333333336</v>
      </c>
      <c r="E3">
        <f t="shared" ref="E3:E66" si="0">D3-B3</f>
        <v>2</v>
      </c>
      <c r="F3" t="s">
        <v>20</v>
      </c>
    </row>
    <row r="4" spans="1:12" x14ac:dyDescent="0.2">
      <c r="A4">
        <v>1384668000</v>
      </c>
      <c r="B4" s="7">
        <v>41595.25</v>
      </c>
      <c r="C4">
        <v>1384840800</v>
      </c>
      <c r="D4" s="7">
        <v>41597.25</v>
      </c>
      <c r="E4">
        <f t="shared" si="0"/>
        <v>2</v>
      </c>
      <c r="F4" t="s">
        <v>20</v>
      </c>
    </row>
    <row r="5" spans="1:12" x14ac:dyDescent="0.2">
      <c r="A5">
        <v>1565499600</v>
      </c>
      <c r="B5" s="7">
        <v>43688.208333333328</v>
      </c>
      <c r="C5">
        <v>1568955600</v>
      </c>
      <c r="D5" s="7">
        <v>43728.208333333328</v>
      </c>
      <c r="E5">
        <f t="shared" si="0"/>
        <v>40</v>
      </c>
      <c r="F5" t="s">
        <v>14</v>
      </c>
    </row>
    <row r="6" spans="1:12" x14ac:dyDescent="0.2">
      <c r="A6">
        <v>1547964000</v>
      </c>
      <c r="B6" s="7">
        <v>43485.25</v>
      </c>
      <c r="C6">
        <v>1548309600</v>
      </c>
      <c r="D6" s="7">
        <v>43489.25</v>
      </c>
      <c r="E6">
        <f t="shared" si="0"/>
        <v>4</v>
      </c>
      <c r="F6" t="s">
        <v>14</v>
      </c>
    </row>
    <row r="7" spans="1:12" x14ac:dyDescent="0.2">
      <c r="A7">
        <v>1346130000</v>
      </c>
      <c r="B7" s="7">
        <v>41149.208333333336</v>
      </c>
      <c r="C7">
        <v>1347080400</v>
      </c>
      <c r="D7" s="7">
        <v>41160.208333333336</v>
      </c>
      <c r="E7">
        <f t="shared" si="0"/>
        <v>11</v>
      </c>
      <c r="F7" t="s">
        <v>20</v>
      </c>
    </row>
    <row r="8" spans="1:12" x14ac:dyDescent="0.2">
      <c r="A8">
        <v>1505278800</v>
      </c>
      <c r="B8" s="7">
        <v>42991.208333333328</v>
      </c>
      <c r="C8">
        <v>1505365200</v>
      </c>
      <c r="D8" s="7">
        <v>42992.208333333328</v>
      </c>
      <c r="E8">
        <f t="shared" si="0"/>
        <v>1</v>
      </c>
      <c r="F8" t="s">
        <v>14</v>
      </c>
    </row>
    <row r="9" spans="1:12" x14ac:dyDescent="0.2">
      <c r="A9">
        <v>1439442000</v>
      </c>
      <c r="B9" s="7">
        <v>42229.208333333328</v>
      </c>
      <c r="C9">
        <v>1439614800</v>
      </c>
      <c r="D9" s="7">
        <v>42231.208333333328</v>
      </c>
      <c r="E9">
        <f t="shared" si="0"/>
        <v>2</v>
      </c>
      <c r="F9" t="s">
        <v>20</v>
      </c>
      <c r="H9" s="9"/>
      <c r="I9" s="9" t="s">
        <v>2132</v>
      </c>
      <c r="J9" s="30" t="s">
        <v>2133</v>
      </c>
      <c r="K9" s="9" t="s">
        <v>2134</v>
      </c>
      <c r="L9" s="9" t="s">
        <v>2135</v>
      </c>
    </row>
    <row r="10" spans="1:12" x14ac:dyDescent="0.2">
      <c r="A10">
        <v>1281330000</v>
      </c>
      <c r="B10" s="7">
        <v>40399.208333333336</v>
      </c>
      <c r="C10">
        <v>1281502800</v>
      </c>
      <c r="D10" s="7">
        <v>40401.208333333336</v>
      </c>
      <c r="E10">
        <f t="shared" si="0"/>
        <v>2</v>
      </c>
      <c r="F10" t="s">
        <v>47</v>
      </c>
    </row>
    <row r="11" spans="1:12" x14ac:dyDescent="0.2">
      <c r="A11">
        <v>1379566800</v>
      </c>
      <c r="B11" s="7">
        <v>41536.208333333336</v>
      </c>
      <c r="C11">
        <v>1383804000</v>
      </c>
      <c r="D11" s="7">
        <v>41585.25</v>
      </c>
      <c r="E11">
        <f t="shared" si="0"/>
        <v>49.041666666664241</v>
      </c>
      <c r="F11" t="s">
        <v>14</v>
      </c>
    </row>
    <row r="12" spans="1:12" x14ac:dyDescent="0.2">
      <c r="A12">
        <v>1281762000</v>
      </c>
      <c r="B12" s="7">
        <v>40404.208333333336</v>
      </c>
      <c r="C12">
        <v>1285909200</v>
      </c>
      <c r="D12" s="7">
        <v>40452.208333333336</v>
      </c>
      <c r="E12">
        <f t="shared" si="0"/>
        <v>48</v>
      </c>
      <c r="F12" t="s">
        <v>20</v>
      </c>
    </row>
    <row r="13" spans="1:12" x14ac:dyDescent="0.2">
      <c r="A13">
        <v>1285045200</v>
      </c>
      <c r="B13" s="7">
        <v>40442.208333333336</v>
      </c>
      <c r="C13">
        <v>1285563600</v>
      </c>
      <c r="D13" s="7">
        <v>40448.208333333336</v>
      </c>
      <c r="E13">
        <f t="shared" si="0"/>
        <v>6</v>
      </c>
      <c r="F13" t="s">
        <v>14</v>
      </c>
    </row>
    <row r="14" spans="1:12" x14ac:dyDescent="0.2">
      <c r="A14">
        <v>1571720400</v>
      </c>
      <c r="B14" s="7">
        <v>43760.208333333328</v>
      </c>
      <c r="C14">
        <v>1572411600</v>
      </c>
      <c r="D14" s="7">
        <v>43768.208333333328</v>
      </c>
      <c r="E14">
        <f t="shared" si="0"/>
        <v>8</v>
      </c>
      <c r="F14" t="s">
        <v>14</v>
      </c>
    </row>
    <row r="15" spans="1:12" x14ac:dyDescent="0.2">
      <c r="A15">
        <v>1465621200</v>
      </c>
      <c r="B15" s="7">
        <v>42532.208333333328</v>
      </c>
      <c r="C15">
        <v>1466658000</v>
      </c>
      <c r="D15" s="7">
        <v>42544.208333333328</v>
      </c>
      <c r="E15">
        <f t="shared" si="0"/>
        <v>12</v>
      </c>
      <c r="F15" t="s">
        <v>20</v>
      </c>
    </row>
    <row r="16" spans="1:12" x14ac:dyDescent="0.2">
      <c r="A16">
        <v>1331013600</v>
      </c>
      <c r="B16" s="7">
        <v>40974.25</v>
      </c>
      <c r="C16">
        <v>1333342800</v>
      </c>
      <c r="D16" s="7">
        <v>41001.208333333336</v>
      </c>
      <c r="E16">
        <f t="shared" si="0"/>
        <v>26.958333333335759</v>
      </c>
      <c r="F16" t="s">
        <v>14</v>
      </c>
    </row>
    <row r="17" spans="1:13" x14ac:dyDescent="0.2">
      <c r="A17">
        <v>1575957600</v>
      </c>
      <c r="B17" s="7">
        <v>43809.25</v>
      </c>
      <c r="C17">
        <v>1576303200</v>
      </c>
      <c r="D17" s="7">
        <v>43813.25</v>
      </c>
      <c r="E17">
        <f t="shared" si="0"/>
        <v>4</v>
      </c>
      <c r="F17" t="s">
        <v>14</v>
      </c>
    </row>
    <row r="18" spans="1:13" x14ac:dyDescent="0.2">
      <c r="A18">
        <v>1390370400</v>
      </c>
      <c r="B18" s="7">
        <v>41661.25</v>
      </c>
      <c r="C18">
        <v>1392271200</v>
      </c>
      <c r="D18" s="7">
        <v>41683.25</v>
      </c>
      <c r="E18">
        <f t="shared" si="0"/>
        <v>22</v>
      </c>
      <c r="F18" t="s">
        <v>20</v>
      </c>
    </row>
    <row r="19" spans="1:13" x14ac:dyDescent="0.2">
      <c r="A19">
        <v>1294812000</v>
      </c>
      <c r="B19" s="7">
        <v>40555.25</v>
      </c>
      <c r="C19">
        <v>1294898400</v>
      </c>
      <c r="D19" s="7">
        <v>40556.25</v>
      </c>
      <c r="E19">
        <f t="shared" si="0"/>
        <v>1</v>
      </c>
      <c r="F19" t="s">
        <v>20</v>
      </c>
      <c r="H19" s="9" t="s">
        <v>20</v>
      </c>
      <c r="I19" s="9">
        <v>218</v>
      </c>
      <c r="J19" s="9">
        <v>123</v>
      </c>
      <c r="K19" s="9">
        <v>146</v>
      </c>
      <c r="L19" s="9">
        <v>81</v>
      </c>
      <c r="M19">
        <f xml:space="preserve"> SUM(I19:L19)</f>
        <v>568</v>
      </c>
    </row>
    <row r="20" spans="1:13" x14ac:dyDescent="0.2">
      <c r="A20">
        <v>1536382800</v>
      </c>
      <c r="B20" s="7">
        <v>43351.208333333328</v>
      </c>
      <c r="C20">
        <v>1537074000</v>
      </c>
      <c r="D20" s="7">
        <v>43359.208333333328</v>
      </c>
      <c r="E20">
        <f t="shared" si="0"/>
        <v>8</v>
      </c>
      <c r="F20" t="s">
        <v>74</v>
      </c>
    </row>
    <row r="21" spans="1:13" x14ac:dyDescent="0.2">
      <c r="A21">
        <v>1551679200</v>
      </c>
      <c r="B21" s="7">
        <v>43528.25</v>
      </c>
      <c r="C21">
        <v>1553490000</v>
      </c>
      <c r="D21" s="7">
        <v>43549.208333333328</v>
      </c>
      <c r="E21">
        <f t="shared" si="0"/>
        <v>20.958333333328483</v>
      </c>
      <c r="F21" t="s">
        <v>14</v>
      </c>
    </row>
    <row r="22" spans="1:13" x14ac:dyDescent="0.2">
      <c r="A22">
        <v>1406523600</v>
      </c>
      <c r="B22" s="7">
        <v>41848.208333333336</v>
      </c>
      <c r="C22">
        <v>1406523600</v>
      </c>
      <c r="D22" s="7">
        <v>41848.208333333336</v>
      </c>
      <c r="E22">
        <f t="shared" si="0"/>
        <v>0</v>
      </c>
      <c r="F22" t="s">
        <v>20</v>
      </c>
      <c r="H22" s="9" t="s">
        <v>14</v>
      </c>
      <c r="I22" s="9">
        <v>142</v>
      </c>
      <c r="J22" s="9">
        <v>63</v>
      </c>
      <c r="K22" s="9">
        <v>108</v>
      </c>
      <c r="L22" s="9">
        <v>52</v>
      </c>
      <c r="M22">
        <f xml:space="preserve"> SUM(I22:L22)</f>
        <v>365</v>
      </c>
    </row>
    <row r="23" spans="1:13" x14ac:dyDescent="0.2">
      <c r="A23">
        <v>1313384400</v>
      </c>
      <c r="B23" s="7">
        <v>40770.208333333336</v>
      </c>
      <c r="C23">
        <v>1316322000</v>
      </c>
      <c r="D23" s="7">
        <v>40804.208333333336</v>
      </c>
      <c r="E23">
        <f t="shared" si="0"/>
        <v>34</v>
      </c>
      <c r="F23" t="s">
        <v>14</v>
      </c>
    </row>
    <row r="24" spans="1:13" x14ac:dyDescent="0.2">
      <c r="A24">
        <v>1522731600</v>
      </c>
      <c r="B24" s="7">
        <v>43193.208333333328</v>
      </c>
      <c r="C24">
        <v>1524027600</v>
      </c>
      <c r="D24" s="7">
        <v>43208.208333333328</v>
      </c>
      <c r="E24">
        <f t="shared" si="0"/>
        <v>15</v>
      </c>
      <c r="F24" t="s">
        <v>20</v>
      </c>
    </row>
    <row r="25" spans="1:13" x14ac:dyDescent="0.2">
      <c r="A25">
        <v>1550124000</v>
      </c>
      <c r="B25" s="7">
        <v>43510.25</v>
      </c>
      <c r="C25">
        <v>1554699600</v>
      </c>
      <c r="D25" s="7">
        <v>43563.208333333328</v>
      </c>
      <c r="E25">
        <f t="shared" si="0"/>
        <v>52.958333333328483</v>
      </c>
      <c r="F25" t="s">
        <v>20</v>
      </c>
    </row>
    <row r="26" spans="1:13" x14ac:dyDescent="0.2">
      <c r="A26">
        <v>1403326800</v>
      </c>
      <c r="B26" s="7">
        <v>41811.208333333336</v>
      </c>
      <c r="C26">
        <v>1403499600</v>
      </c>
      <c r="D26" s="7">
        <v>41813.208333333336</v>
      </c>
      <c r="E26">
        <f t="shared" si="0"/>
        <v>2</v>
      </c>
      <c r="F26" t="s">
        <v>20</v>
      </c>
      <c r="H26" s="9" t="s">
        <v>74</v>
      </c>
      <c r="I26" s="9">
        <v>21</v>
      </c>
      <c r="J26" s="9">
        <v>15</v>
      </c>
      <c r="K26" s="9">
        <v>19</v>
      </c>
      <c r="L26" s="9">
        <v>6</v>
      </c>
      <c r="M26">
        <f xml:space="preserve"> SUM(I26:L26)</f>
        <v>61</v>
      </c>
    </row>
    <row r="27" spans="1:13" x14ac:dyDescent="0.2">
      <c r="A27">
        <v>1305694800</v>
      </c>
      <c r="B27" s="7">
        <v>40681.208333333336</v>
      </c>
      <c r="C27">
        <v>1307422800</v>
      </c>
      <c r="D27" s="7">
        <v>40701.208333333336</v>
      </c>
      <c r="E27">
        <f t="shared" si="0"/>
        <v>20</v>
      </c>
      <c r="F27" t="s">
        <v>20</v>
      </c>
    </row>
    <row r="28" spans="1:13" x14ac:dyDescent="0.2">
      <c r="A28">
        <v>1533013200</v>
      </c>
      <c r="B28" s="7">
        <v>43312.208333333328</v>
      </c>
      <c r="C28">
        <v>1535346000</v>
      </c>
      <c r="D28" s="7">
        <v>43339.208333333328</v>
      </c>
      <c r="E28">
        <f t="shared" si="0"/>
        <v>27</v>
      </c>
      <c r="F28" t="s">
        <v>74</v>
      </c>
    </row>
    <row r="29" spans="1:13" x14ac:dyDescent="0.2">
      <c r="A29">
        <v>1443848400</v>
      </c>
      <c r="B29" s="7">
        <v>42280.208333333328</v>
      </c>
      <c r="C29">
        <v>1444539600</v>
      </c>
      <c r="D29" s="7">
        <v>42288.208333333328</v>
      </c>
      <c r="E29">
        <f t="shared" si="0"/>
        <v>8</v>
      </c>
      <c r="F29" t="s">
        <v>14</v>
      </c>
    </row>
    <row r="30" spans="1:13" x14ac:dyDescent="0.2">
      <c r="A30">
        <v>1265695200</v>
      </c>
      <c r="B30" s="7">
        <v>40218.25</v>
      </c>
      <c r="C30">
        <v>1267682400</v>
      </c>
      <c r="D30" s="7">
        <v>40241.25</v>
      </c>
      <c r="E30">
        <f t="shared" si="0"/>
        <v>23</v>
      </c>
      <c r="F30" t="s">
        <v>20</v>
      </c>
    </row>
    <row r="31" spans="1:13" x14ac:dyDescent="0.2">
      <c r="A31">
        <v>1532062800</v>
      </c>
      <c r="B31" s="7">
        <v>43301.208333333328</v>
      </c>
      <c r="C31">
        <v>1535518800</v>
      </c>
      <c r="D31" s="7">
        <v>43341.208333333328</v>
      </c>
      <c r="E31">
        <f t="shared" si="0"/>
        <v>40</v>
      </c>
      <c r="F31" t="s">
        <v>20</v>
      </c>
    </row>
    <row r="32" spans="1:13" x14ac:dyDescent="0.2">
      <c r="A32">
        <v>1558674000</v>
      </c>
      <c r="B32" s="7">
        <v>43609.208333333328</v>
      </c>
      <c r="C32">
        <v>1559106000</v>
      </c>
      <c r="D32" s="7">
        <v>43614.208333333328</v>
      </c>
      <c r="E32">
        <f t="shared" si="0"/>
        <v>5</v>
      </c>
      <c r="F32" t="s">
        <v>20</v>
      </c>
      <c r="I32">
        <f xml:space="preserve"> SUM(I19:I26)</f>
        <v>381</v>
      </c>
      <c r="J32">
        <f t="shared" ref="J32:L32" si="1" xml:space="preserve"> SUM(J19:J26)</f>
        <v>201</v>
      </c>
      <c r="K32">
        <f t="shared" si="1"/>
        <v>273</v>
      </c>
      <c r="L32">
        <f t="shared" si="1"/>
        <v>139</v>
      </c>
      <c r="M32">
        <f xml:space="preserve"> SUM(M19:M26)</f>
        <v>994</v>
      </c>
    </row>
    <row r="33" spans="1:6" x14ac:dyDescent="0.2">
      <c r="A33">
        <v>1451973600</v>
      </c>
      <c r="B33" s="7">
        <v>42374.25</v>
      </c>
      <c r="C33">
        <v>1454392800</v>
      </c>
      <c r="D33" s="7">
        <v>42402.25</v>
      </c>
      <c r="E33">
        <f t="shared" si="0"/>
        <v>28</v>
      </c>
      <c r="F33" t="s">
        <v>20</v>
      </c>
    </row>
    <row r="34" spans="1:6" x14ac:dyDescent="0.2">
      <c r="A34">
        <v>1515564000</v>
      </c>
      <c r="B34" s="7">
        <v>43110.25</v>
      </c>
      <c r="C34">
        <v>1517896800</v>
      </c>
      <c r="D34" s="7">
        <v>43137.25</v>
      </c>
      <c r="E34">
        <f t="shared" si="0"/>
        <v>27</v>
      </c>
      <c r="F34" t="s">
        <v>14</v>
      </c>
    </row>
    <row r="35" spans="1:6" x14ac:dyDescent="0.2">
      <c r="A35">
        <v>1412485200</v>
      </c>
      <c r="B35" s="7">
        <v>41917.208333333336</v>
      </c>
      <c r="C35">
        <v>1415685600</v>
      </c>
      <c r="D35" s="7">
        <v>41954.25</v>
      </c>
      <c r="E35">
        <f t="shared" si="0"/>
        <v>37.041666666664241</v>
      </c>
      <c r="F35" t="s">
        <v>20</v>
      </c>
    </row>
    <row r="36" spans="1:6" x14ac:dyDescent="0.2">
      <c r="A36">
        <v>1490245200</v>
      </c>
      <c r="B36" s="7">
        <v>42817.208333333328</v>
      </c>
      <c r="C36">
        <v>1490677200</v>
      </c>
      <c r="D36" s="7">
        <v>42822.208333333328</v>
      </c>
      <c r="E36">
        <f t="shared" si="0"/>
        <v>5</v>
      </c>
      <c r="F36" t="s">
        <v>20</v>
      </c>
    </row>
    <row r="37" spans="1:6" x14ac:dyDescent="0.2">
      <c r="A37">
        <v>1547877600</v>
      </c>
      <c r="B37" s="7">
        <v>43484.25</v>
      </c>
      <c r="C37">
        <v>1551506400</v>
      </c>
      <c r="D37" s="7">
        <v>43526.25</v>
      </c>
      <c r="E37">
        <f t="shared" si="0"/>
        <v>42</v>
      </c>
      <c r="F37" t="s">
        <v>20</v>
      </c>
    </row>
    <row r="38" spans="1:6" x14ac:dyDescent="0.2">
      <c r="A38">
        <v>1298700000</v>
      </c>
      <c r="B38" s="7">
        <v>40600.25</v>
      </c>
      <c r="C38">
        <v>1300856400</v>
      </c>
      <c r="D38" s="7">
        <v>40625.208333333336</v>
      </c>
      <c r="E38">
        <f t="shared" si="0"/>
        <v>24.958333333335759</v>
      </c>
      <c r="F38" t="s">
        <v>20</v>
      </c>
    </row>
    <row r="39" spans="1:6" x14ac:dyDescent="0.2">
      <c r="A39">
        <v>1570338000</v>
      </c>
      <c r="B39" s="7">
        <v>43744.208333333328</v>
      </c>
      <c r="C39">
        <v>1573192800</v>
      </c>
      <c r="D39" s="7">
        <v>43777.25</v>
      </c>
      <c r="E39">
        <f t="shared" si="0"/>
        <v>33.041666666671517</v>
      </c>
      <c r="F39" t="s">
        <v>20</v>
      </c>
    </row>
    <row r="40" spans="1:6" x14ac:dyDescent="0.2">
      <c r="A40">
        <v>1287378000</v>
      </c>
      <c r="B40" s="7">
        <v>40469.208333333336</v>
      </c>
      <c r="C40">
        <v>1287810000</v>
      </c>
      <c r="D40" s="7">
        <v>40474.208333333336</v>
      </c>
      <c r="E40">
        <f t="shared" si="0"/>
        <v>5</v>
      </c>
      <c r="F40" t="s">
        <v>20</v>
      </c>
    </row>
    <row r="41" spans="1:6" x14ac:dyDescent="0.2">
      <c r="A41">
        <v>1361772000</v>
      </c>
      <c r="B41" s="7">
        <v>41330.25</v>
      </c>
      <c r="C41">
        <v>1362978000</v>
      </c>
      <c r="D41" s="7">
        <v>41344.208333333336</v>
      </c>
      <c r="E41">
        <f t="shared" si="0"/>
        <v>13.958333333335759</v>
      </c>
      <c r="F41" t="s">
        <v>14</v>
      </c>
    </row>
    <row r="42" spans="1:6" x14ac:dyDescent="0.2">
      <c r="A42">
        <v>1275714000</v>
      </c>
      <c r="B42" s="7">
        <v>40334.208333333336</v>
      </c>
      <c r="C42">
        <v>1277355600</v>
      </c>
      <c r="D42" s="7">
        <v>40353.208333333336</v>
      </c>
      <c r="E42">
        <f t="shared" si="0"/>
        <v>19</v>
      </c>
      <c r="F42" t="s">
        <v>20</v>
      </c>
    </row>
    <row r="43" spans="1:6" x14ac:dyDescent="0.2">
      <c r="A43">
        <v>1346734800</v>
      </c>
      <c r="B43" s="7">
        <v>41156.208333333336</v>
      </c>
      <c r="C43">
        <v>1348981200</v>
      </c>
      <c r="D43" s="7">
        <v>41182.208333333336</v>
      </c>
      <c r="E43">
        <f t="shared" si="0"/>
        <v>26</v>
      </c>
      <c r="F43" t="s">
        <v>20</v>
      </c>
    </row>
    <row r="44" spans="1:6" x14ac:dyDescent="0.2">
      <c r="A44">
        <v>1309755600</v>
      </c>
      <c r="B44" s="7">
        <v>40728.208333333336</v>
      </c>
      <c r="C44">
        <v>1310533200</v>
      </c>
      <c r="D44" s="7">
        <v>40737.208333333336</v>
      </c>
      <c r="E44">
        <f t="shared" si="0"/>
        <v>9</v>
      </c>
      <c r="F44" t="s">
        <v>20</v>
      </c>
    </row>
    <row r="45" spans="1:6" x14ac:dyDescent="0.2">
      <c r="A45">
        <v>1406178000</v>
      </c>
      <c r="B45" s="7">
        <v>41844.208333333336</v>
      </c>
      <c r="C45">
        <v>1407560400</v>
      </c>
      <c r="D45" s="7">
        <v>41860.208333333336</v>
      </c>
      <c r="E45">
        <f t="shared" si="0"/>
        <v>16</v>
      </c>
      <c r="F45" t="s">
        <v>20</v>
      </c>
    </row>
    <row r="46" spans="1:6" x14ac:dyDescent="0.2">
      <c r="A46">
        <v>1552798800</v>
      </c>
      <c r="B46" s="7">
        <v>43541.208333333328</v>
      </c>
      <c r="C46">
        <v>1552885200</v>
      </c>
      <c r="D46" s="7">
        <v>43542.208333333328</v>
      </c>
      <c r="E46">
        <f t="shared" si="0"/>
        <v>1</v>
      </c>
      <c r="F46" t="s">
        <v>20</v>
      </c>
    </row>
    <row r="47" spans="1:6" x14ac:dyDescent="0.2">
      <c r="A47">
        <v>1478062800</v>
      </c>
      <c r="B47" s="7">
        <v>42676.208333333328</v>
      </c>
      <c r="C47">
        <v>1479362400</v>
      </c>
      <c r="D47" s="7">
        <v>42691.25</v>
      </c>
      <c r="E47">
        <f t="shared" si="0"/>
        <v>15.041666666671517</v>
      </c>
      <c r="F47" t="s">
        <v>14</v>
      </c>
    </row>
    <row r="48" spans="1:6" x14ac:dyDescent="0.2">
      <c r="A48">
        <v>1278565200</v>
      </c>
      <c r="B48" s="7">
        <v>40367.208333333336</v>
      </c>
      <c r="C48">
        <v>1280552400</v>
      </c>
      <c r="D48" s="7">
        <v>40390.208333333336</v>
      </c>
      <c r="E48">
        <f t="shared" si="0"/>
        <v>23</v>
      </c>
      <c r="F48" t="s">
        <v>20</v>
      </c>
    </row>
    <row r="49" spans="1:6" x14ac:dyDescent="0.2">
      <c r="A49">
        <v>1396069200</v>
      </c>
      <c r="B49" s="7">
        <v>41727.208333333336</v>
      </c>
      <c r="C49">
        <v>1398661200</v>
      </c>
      <c r="D49" s="7">
        <v>41757.208333333336</v>
      </c>
      <c r="E49">
        <f t="shared" si="0"/>
        <v>30</v>
      </c>
      <c r="F49" t="s">
        <v>20</v>
      </c>
    </row>
    <row r="50" spans="1:6" x14ac:dyDescent="0.2">
      <c r="A50">
        <v>1435208400</v>
      </c>
      <c r="B50" s="7">
        <v>42180.208333333328</v>
      </c>
      <c r="C50">
        <v>1436245200</v>
      </c>
      <c r="D50" s="7">
        <v>42192.208333333328</v>
      </c>
      <c r="E50">
        <f t="shared" si="0"/>
        <v>12</v>
      </c>
      <c r="F50" t="s">
        <v>20</v>
      </c>
    </row>
    <row r="51" spans="1:6" x14ac:dyDescent="0.2">
      <c r="A51">
        <v>1571547600</v>
      </c>
      <c r="B51" s="7">
        <v>43758.208333333328</v>
      </c>
      <c r="C51">
        <v>1575439200</v>
      </c>
      <c r="D51" s="7">
        <v>43803.25</v>
      </c>
      <c r="E51">
        <f t="shared" si="0"/>
        <v>45.041666666671517</v>
      </c>
      <c r="F51" t="s">
        <v>20</v>
      </c>
    </row>
    <row r="52" spans="1:6" x14ac:dyDescent="0.2">
      <c r="A52">
        <v>1375333200</v>
      </c>
      <c r="B52" s="7">
        <v>41487.208333333336</v>
      </c>
      <c r="C52">
        <v>1377752400</v>
      </c>
      <c r="D52" s="7">
        <v>41515.208333333336</v>
      </c>
      <c r="E52">
        <f t="shared" si="0"/>
        <v>28</v>
      </c>
      <c r="F52" t="s">
        <v>14</v>
      </c>
    </row>
    <row r="53" spans="1:6" x14ac:dyDescent="0.2">
      <c r="A53">
        <v>1332824400</v>
      </c>
      <c r="B53" s="7">
        <v>40995.208333333336</v>
      </c>
      <c r="C53">
        <v>1334206800</v>
      </c>
      <c r="D53" s="7">
        <v>41011.208333333336</v>
      </c>
      <c r="E53">
        <f t="shared" si="0"/>
        <v>16</v>
      </c>
      <c r="F53" t="s">
        <v>14</v>
      </c>
    </row>
    <row r="54" spans="1:6" x14ac:dyDescent="0.2">
      <c r="A54">
        <v>1284526800</v>
      </c>
      <c r="B54" s="7">
        <v>40436.208333333336</v>
      </c>
      <c r="C54">
        <v>1284872400</v>
      </c>
      <c r="D54" s="7">
        <v>40440.208333333336</v>
      </c>
      <c r="E54">
        <f t="shared" si="0"/>
        <v>4</v>
      </c>
      <c r="F54" t="s">
        <v>14</v>
      </c>
    </row>
    <row r="55" spans="1:6" x14ac:dyDescent="0.2">
      <c r="A55">
        <v>1400562000</v>
      </c>
      <c r="B55" s="7">
        <v>41779.208333333336</v>
      </c>
      <c r="C55">
        <v>1403931600</v>
      </c>
      <c r="D55" s="7">
        <v>41818.208333333336</v>
      </c>
      <c r="E55">
        <f t="shared" si="0"/>
        <v>39</v>
      </c>
      <c r="F55" t="s">
        <v>20</v>
      </c>
    </row>
    <row r="56" spans="1:6" x14ac:dyDescent="0.2">
      <c r="A56">
        <v>1520748000</v>
      </c>
      <c r="B56" s="7">
        <v>43170.25</v>
      </c>
      <c r="C56">
        <v>1521262800</v>
      </c>
      <c r="D56" s="7">
        <v>43176.208333333328</v>
      </c>
      <c r="E56">
        <f t="shared" si="0"/>
        <v>5.9583333333284827</v>
      </c>
      <c r="F56" t="s">
        <v>14</v>
      </c>
    </row>
    <row r="57" spans="1:6" x14ac:dyDescent="0.2">
      <c r="A57">
        <v>1532926800</v>
      </c>
      <c r="B57" s="7">
        <v>43311.208333333328</v>
      </c>
      <c r="C57">
        <v>1533358800</v>
      </c>
      <c r="D57" s="7">
        <v>43316.208333333328</v>
      </c>
      <c r="E57">
        <f t="shared" si="0"/>
        <v>5</v>
      </c>
      <c r="F57" t="s">
        <v>20</v>
      </c>
    </row>
    <row r="58" spans="1:6" x14ac:dyDescent="0.2">
      <c r="A58">
        <v>1420869600</v>
      </c>
      <c r="B58" s="7">
        <v>42014.25</v>
      </c>
      <c r="C58">
        <v>1421474400</v>
      </c>
      <c r="D58" s="7">
        <v>42021.25</v>
      </c>
      <c r="E58">
        <f t="shared" si="0"/>
        <v>7</v>
      </c>
      <c r="F58" t="s">
        <v>20</v>
      </c>
    </row>
    <row r="59" spans="1:6" x14ac:dyDescent="0.2">
      <c r="A59">
        <v>1504242000</v>
      </c>
      <c r="B59" s="7">
        <v>42979.208333333328</v>
      </c>
      <c r="C59">
        <v>1505278800</v>
      </c>
      <c r="D59" s="7">
        <v>42991.208333333328</v>
      </c>
      <c r="E59">
        <f t="shared" si="0"/>
        <v>12</v>
      </c>
      <c r="F59" t="s">
        <v>20</v>
      </c>
    </row>
    <row r="60" spans="1:6" x14ac:dyDescent="0.2">
      <c r="A60">
        <v>1442811600</v>
      </c>
      <c r="B60" s="7">
        <v>42268.208333333328</v>
      </c>
      <c r="C60">
        <v>1443934800</v>
      </c>
      <c r="D60" s="7">
        <v>42281.208333333328</v>
      </c>
      <c r="E60">
        <f t="shared" si="0"/>
        <v>13</v>
      </c>
      <c r="F60" t="s">
        <v>20</v>
      </c>
    </row>
    <row r="61" spans="1:6" x14ac:dyDescent="0.2">
      <c r="A61">
        <v>1497243600</v>
      </c>
      <c r="B61" s="7">
        <v>42898.208333333328</v>
      </c>
      <c r="C61">
        <v>1498539600</v>
      </c>
      <c r="D61" s="7">
        <v>42913.208333333328</v>
      </c>
      <c r="E61">
        <f t="shared" si="0"/>
        <v>15</v>
      </c>
      <c r="F61" t="s">
        <v>20</v>
      </c>
    </row>
    <row r="62" spans="1:6" x14ac:dyDescent="0.2">
      <c r="A62">
        <v>1342501200</v>
      </c>
      <c r="B62" s="7">
        <v>41107.208333333336</v>
      </c>
      <c r="C62">
        <v>1342760400</v>
      </c>
      <c r="D62" s="7">
        <v>41110.208333333336</v>
      </c>
      <c r="E62">
        <f t="shared" si="0"/>
        <v>3</v>
      </c>
      <c r="F62" t="s">
        <v>20</v>
      </c>
    </row>
    <row r="63" spans="1:6" x14ac:dyDescent="0.2">
      <c r="A63">
        <v>1298268000</v>
      </c>
      <c r="B63" s="7">
        <v>40595.25</v>
      </c>
      <c r="C63">
        <v>1301720400</v>
      </c>
      <c r="D63" s="7">
        <v>40635.208333333336</v>
      </c>
      <c r="E63">
        <f t="shared" si="0"/>
        <v>39.958333333335759</v>
      </c>
      <c r="F63" t="s">
        <v>14</v>
      </c>
    </row>
    <row r="64" spans="1:6" x14ac:dyDescent="0.2">
      <c r="A64">
        <v>1433480400</v>
      </c>
      <c r="B64" s="7">
        <v>42160.208333333328</v>
      </c>
      <c r="C64">
        <v>1433566800</v>
      </c>
      <c r="D64" s="7">
        <v>42161.208333333328</v>
      </c>
      <c r="E64">
        <f t="shared" si="0"/>
        <v>1</v>
      </c>
      <c r="F64" t="s">
        <v>20</v>
      </c>
    </row>
    <row r="65" spans="1:6" x14ac:dyDescent="0.2">
      <c r="A65">
        <v>1493355600</v>
      </c>
      <c r="B65" s="7">
        <v>42853.208333333328</v>
      </c>
      <c r="C65">
        <v>1493874000</v>
      </c>
      <c r="D65" s="7">
        <v>42859.208333333328</v>
      </c>
      <c r="E65">
        <f t="shared" si="0"/>
        <v>6</v>
      </c>
      <c r="F65" t="s">
        <v>14</v>
      </c>
    </row>
    <row r="66" spans="1:6" x14ac:dyDescent="0.2">
      <c r="A66">
        <v>1530507600</v>
      </c>
      <c r="B66" s="7">
        <v>43283.208333333328</v>
      </c>
      <c r="C66">
        <v>1531803600</v>
      </c>
      <c r="D66" s="7">
        <v>43298.208333333328</v>
      </c>
      <c r="E66">
        <f t="shared" si="0"/>
        <v>15</v>
      </c>
      <c r="F66" t="s">
        <v>14</v>
      </c>
    </row>
    <row r="67" spans="1:6" x14ac:dyDescent="0.2">
      <c r="A67">
        <v>1296108000</v>
      </c>
      <c r="B67" s="7">
        <v>40570.25</v>
      </c>
      <c r="C67">
        <v>1296712800</v>
      </c>
      <c r="D67" s="7">
        <v>40577.25</v>
      </c>
      <c r="E67">
        <f t="shared" ref="E67:E130" si="2">D67-B67</f>
        <v>7</v>
      </c>
      <c r="F67" t="s">
        <v>20</v>
      </c>
    </row>
    <row r="68" spans="1:6" x14ac:dyDescent="0.2">
      <c r="A68">
        <v>1428469200</v>
      </c>
      <c r="B68" s="7">
        <v>42102.208333333328</v>
      </c>
      <c r="C68">
        <v>1428901200</v>
      </c>
      <c r="D68" s="7">
        <v>42107.208333333328</v>
      </c>
      <c r="E68">
        <f t="shared" si="2"/>
        <v>5</v>
      </c>
      <c r="F68" t="s">
        <v>14</v>
      </c>
    </row>
    <row r="69" spans="1:6" x14ac:dyDescent="0.2">
      <c r="A69">
        <v>1264399200</v>
      </c>
      <c r="B69" s="7">
        <v>40203.25</v>
      </c>
      <c r="C69">
        <v>1264831200</v>
      </c>
      <c r="D69" s="7">
        <v>40208.25</v>
      </c>
      <c r="E69">
        <f t="shared" si="2"/>
        <v>5</v>
      </c>
      <c r="F69" t="s">
        <v>20</v>
      </c>
    </row>
    <row r="70" spans="1:6" x14ac:dyDescent="0.2">
      <c r="A70">
        <v>1501131600</v>
      </c>
      <c r="B70" s="7">
        <v>42943.208333333328</v>
      </c>
      <c r="C70">
        <v>1505192400</v>
      </c>
      <c r="D70" s="7">
        <v>42990.208333333328</v>
      </c>
      <c r="E70">
        <f t="shared" si="2"/>
        <v>47</v>
      </c>
      <c r="F70" t="s">
        <v>20</v>
      </c>
    </row>
    <row r="71" spans="1:6" x14ac:dyDescent="0.2">
      <c r="A71">
        <v>1292738400</v>
      </c>
      <c r="B71" s="7">
        <v>40531.25</v>
      </c>
      <c r="C71">
        <v>1295676000</v>
      </c>
      <c r="D71" s="7">
        <v>40565.25</v>
      </c>
      <c r="E71">
        <f t="shared" si="2"/>
        <v>34</v>
      </c>
      <c r="F71" t="s">
        <v>74</v>
      </c>
    </row>
    <row r="72" spans="1:6" x14ac:dyDescent="0.2">
      <c r="A72">
        <v>1288674000</v>
      </c>
      <c r="B72" s="7">
        <v>40484.208333333336</v>
      </c>
      <c r="C72">
        <v>1292911200</v>
      </c>
      <c r="D72" s="7">
        <v>40533.25</v>
      </c>
      <c r="E72">
        <f t="shared" si="2"/>
        <v>49.041666666664241</v>
      </c>
      <c r="F72" t="s">
        <v>20</v>
      </c>
    </row>
    <row r="73" spans="1:6" x14ac:dyDescent="0.2">
      <c r="A73">
        <v>1575093600</v>
      </c>
      <c r="B73" s="7">
        <v>43799.25</v>
      </c>
      <c r="C73">
        <v>1575439200</v>
      </c>
      <c r="D73" s="7">
        <v>43803.25</v>
      </c>
      <c r="E73">
        <f t="shared" si="2"/>
        <v>4</v>
      </c>
      <c r="F73" t="s">
        <v>20</v>
      </c>
    </row>
    <row r="74" spans="1:6" x14ac:dyDescent="0.2">
      <c r="A74">
        <v>1435726800</v>
      </c>
      <c r="B74" s="7">
        <v>42186.208333333328</v>
      </c>
      <c r="C74">
        <v>1438837200</v>
      </c>
      <c r="D74" s="7">
        <v>42222.208333333328</v>
      </c>
      <c r="E74">
        <f t="shared" si="2"/>
        <v>36</v>
      </c>
      <c r="F74" t="s">
        <v>20</v>
      </c>
    </row>
    <row r="75" spans="1:6" x14ac:dyDescent="0.2">
      <c r="A75">
        <v>1480226400</v>
      </c>
      <c r="B75" s="7">
        <v>42701.25</v>
      </c>
      <c r="C75">
        <v>1480485600</v>
      </c>
      <c r="D75" s="7">
        <v>42704.25</v>
      </c>
      <c r="E75">
        <f t="shared" si="2"/>
        <v>3</v>
      </c>
      <c r="F75" t="s">
        <v>20</v>
      </c>
    </row>
    <row r="76" spans="1:6" x14ac:dyDescent="0.2">
      <c r="A76">
        <v>1459054800</v>
      </c>
      <c r="B76" s="7">
        <v>42456.208333333328</v>
      </c>
      <c r="C76">
        <v>1459141200</v>
      </c>
      <c r="D76" s="7">
        <v>42457.208333333328</v>
      </c>
      <c r="E76">
        <f t="shared" si="2"/>
        <v>1</v>
      </c>
      <c r="F76" t="s">
        <v>20</v>
      </c>
    </row>
    <row r="77" spans="1:6" x14ac:dyDescent="0.2">
      <c r="A77">
        <v>1531630800</v>
      </c>
      <c r="B77" s="7">
        <v>43296.208333333328</v>
      </c>
      <c r="C77">
        <v>1532322000</v>
      </c>
      <c r="D77" s="7">
        <v>43304.208333333328</v>
      </c>
      <c r="E77">
        <f t="shared" si="2"/>
        <v>8</v>
      </c>
      <c r="F77" t="s">
        <v>20</v>
      </c>
    </row>
    <row r="78" spans="1:6" x14ac:dyDescent="0.2">
      <c r="A78">
        <v>1421992800</v>
      </c>
      <c r="B78" s="7">
        <v>42027.25</v>
      </c>
      <c r="C78">
        <v>1426222800</v>
      </c>
      <c r="D78" s="7">
        <v>42076.208333333328</v>
      </c>
      <c r="E78">
        <f t="shared" si="2"/>
        <v>48.958333333328483</v>
      </c>
      <c r="F78" t="s">
        <v>14</v>
      </c>
    </row>
    <row r="79" spans="1:6" x14ac:dyDescent="0.2">
      <c r="A79">
        <v>1285563600</v>
      </c>
      <c r="B79" s="7">
        <v>40448.208333333336</v>
      </c>
      <c r="C79">
        <v>1286773200</v>
      </c>
      <c r="D79" s="7">
        <v>40462.208333333336</v>
      </c>
      <c r="E79">
        <f t="shared" si="2"/>
        <v>14</v>
      </c>
      <c r="F79" t="s">
        <v>14</v>
      </c>
    </row>
    <row r="80" spans="1:6" x14ac:dyDescent="0.2">
      <c r="A80">
        <v>1523854800</v>
      </c>
      <c r="B80" s="7">
        <v>43206.208333333328</v>
      </c>
      <c r="C80">
        <v>1523941200</v>
      </c>
      <c r="D80" s="7">
        <v>43207.208333333328</v>
      </c>
      <c r="E80">
        <f t="shared" si="2"/>
        <v>1</v>
      </c>
      <c r="F80" t="s">
        <v>20</v>
      </c>
    </row>
    <row r="81" spans="1:6" x14ac:dyDescent="0.2">
      <c r="A81">
        <v>1529125200</v>
      </c>
      <c r="B81" s="7">
        <v>43267.208333333328</v>
      </c>
      <c r="C81">
        <v>1529557200</v>
      </c>
      <c r="D81" s="7">
        <v>43272.208333333328</v>
      </c>
      <c r="E81">
        <f t="shared" si="2"/>
        <v>5</v>
      </c>
      <c r="F81" t="s">
        <v>14</v>
      </c>
    </row>
    <row r="82" spans="1:6" x14ac:dyDescent="0.2">
      <c r="A82">
        <v>1503982800</v>
      </c>
      <c r="B82" s="7">
        <v>42976.208333333328</v>
      </c>
      <c r="C82">
        <v>1506574800</v>
      </c>
      <c r="D82" s="7">
        <v>43006.208333333328</v>
      </c>
      <c r="E82">
        <f t="shared" si="2"/>
        <v>30</v>
      </c>
      <c r="F82" t="s">
        <v>20</v>
      </c>
    </row>
    <row r="83" spans="1:6" x14ac:dyDescent="0.2">
      <c r="A83">
        <v>1511416800</v>
      </c>
      <c r="B83" s="7">
        <v>43062.25</v>
      </c>
      <c r="C83">
        <v>1513576800</v>
      </c>
      <c r="D83" s="7">
        <v>43087.25</v>
      </c>
      <c r="E83">
        <f t="shared" si="2"/>
        <v>25</v>
      </c>
      <c r="F83" t="s">
        <v>20</v>
      </c>
    </row>
    <row r="84" spans="1:6" x14ac:dyDescent="0.2">
      <c r="A84">
        <v>1547704800</v>
      </c>
      <c r="B84" s="7">
        <v>43482.25</v>
      </c>
      <c r="C84">
        <v>1548309600</v>
      </c>
      <c r="D84" s="7">
        <v>43489.25</v>
      </c>
      <c r="E84">
        <f t="shared" si="2"/>
        <v>7</v>
      </c>
      <c r="F84" t="s">
        <v>20</v>
      </c>
    </row>
    <row r="85" spans="1:6" x14ac:dyDescent="0.2">
      <c r="A85">
        <v>1469682000</v>
      </c>
      <c r="B85" s="7">
        <v>42579.208333333328</v>
      </c>
      <c r="C85">
        <v>1471582800</v>
      </c>
      <c r="D85" s="7">
        <v>42601.208333333328</v>
      </c>
      <c r="E85">
        <f t="shared" si="2"/>
        <v>22</v>
      </c>
      <c r="F85" t="s">
        <v>14</v>
      </c>
    </row>
    <row r="86" spans="1:6" x14ac:dyDescent="0.2">
      <c r="A86">
        <v>1343451600</v>
      </c>
      <c r="B86" s="7">
        <v>41118.208333333336</v>
      </c>
      <c r="C86">
        <v>1344315600</v>
      </c>
      <c r="D86" s="7">
        <v>41128.208333333336</v>
      </c>
      <c r="E86">
        <f t="shared" si="2"/>
        <v>10</v>
      </c>
      <c r="F86" t="s">
        <v>20</v>
      </c>
    </row>
    <row r="87" spans="1:6" x14ac:dyDescent="0.2">
      <c r="A87">
        <v>1315717200</v>
      </c>
      <c r="B87" s="7">
        <v>40797.208333333336</v>
      </c>
      <c r="C87">
        <v>1316408400</v>
      </c>
      <c r="D87" s="7">
        <v>40805.208333333336</v>
      </c>
      <c r="E87">
        <f t="shared" si="2"/>
        <v>8</v>
      </c>
      <c r="F87" t="s">
        <v>20</v>
      </c>
    </row>
    <row r="88" spans="1:6" x14ac:dyDescent="0.2">
      <c r="A88">
        <v>1430715600</v>
      </c>
      <c r="B88" s="7">
        <v>42128.208333333328</v>
      </c>
      <c r="C88">
        <v>1431838800</v>
      </c>
      <c r="D88" s="7">
        <v>42141.208333333328</v>
      </c>
      <c r="E88">
        <f t="shared" si="2"/>
        <v>13</v>
      </c>
      <c r="F88" t="s">
        <v>20</v>
      </c>
    </row>
    <row r="89" spans="1:6" x14ac:dyDescent="0.2">
      <c r="A89">
        <v>1299564000</v>
      </c>
      <c r="B89" s="7">
        <v>40610.25</v>
      </c>
      <c r="C89">
        <v>1300510800</v>
      </c>
      <c r="D89" s="7">
        <v>40621.208333333336</v>
      </c>
      <c r="E89">
        <f t="shared" si="2"/>
        <v>10.958333333335759</v>
      </c>
      <c r="F89" t="s">
        <v>14</v>
      </c>
    </row>
    <row r="90" spans="1:6" x14ac:dyDescent="0.2">
      <c r="A90">
        <v>1429160400</v>
      </c>
      <c r="B90" s="7">
        <v>42110.208333333328</v>
      </c>
      <c r="C90">
        <v>1431061200</v>
      </c>
      <c r="D90" s="7">
        <v>42132.208333333328</v>
      </c>
      <c r="E90">
        <f t="shared" si="2"/>
        <v>22</v>
      </c>
      <c r="F90" t="s">
        <v>20</v>
      </c>
    </row>
    <row r="91" spans="1:6" x14ac:dyDescent="0.2">
      <c r="A91">
        <v>1271307600</v>
      </c>
      <c r="B91" s="7">
        <v>40283.208333333336</v>
      </c>
      <c r="C91">
        <v>1271480400</v>
      </c>
      <c r="D91" s="7">
        <v>40285.208333333336</v>
      </c>
      <c r="E91">
        <f t="shared" si="2"/>
        <v>2</v>
      </c>
      <c r="F91" t="s">
        <v>20</v>
      </c>
    </row>
    <row r="92" spans="1:6" x14ac:dyDescent="0.2">
      <c r="A92">
        <v>1456380000</v>
      </c>
      <c r="B92" s="7">
        <v>42425.25</v>
      </c>
      <c r="C92">
        <v>1456380000</v>
      </c>
      <c r="D92" s="7">
        <v>42425.25</v>
      </c>
      <c r="E92">
        <f t="shared" si="2"/>
        <v>0</v>
      </c>
      <c r="F92" t="s">
        <v>14</v>
      </c>
    </row>
    <row r="93" spans="1:6" x14ac:dyDescent="0.2">
      <c r="A93">
        <v>1470459600</v>
      </c>
      <c r="B93" s="7">
        <v>42588.208333333328</v>
      </c>
      <c r="C93">
        <v>1472878800</v>
      </c>
      <c r="D93" s="7">
        <v>42616.208333333328</v>
      </c>
      <c r="E93">
        <f t="shared" si="2"/>
        <v>28</v>
      </c>
      <c r="F93" t="s">
        <v>14</v>
      </c>
    </row>
    <row r="94" spans="1:6" x14ac:dyDescent="0.2">
      <c r="A94">
        <v>1277269200</v>
      </c>
      <c r="B94" s="7">
        <v>40352.208333333336</v>
      </c>
      <c r="C94">
        <v>1277355600</v>
      </c>
      <c r="D94" s="7">
        <v>40353.208333333336</v>
      </c>
      <c r="E94">
        <f t="shared" si="2"/>
        <v>1</v>
      </c>
      <c r="F94" t="s">
        <v>20</v>
      </c>
    </row>
    <row r="95" spans="1:6" x14ac:dyDescent="0.2">
      <c r="A95">
        <v>1350709200</v>
      </c>
      <c r="B95" s="7">
        <v>41202.208333333336</v>
      </c>
      <c r="C95">
        <v>1351054800</v>
      </c>
      <c r="D95" s="7">
        <v>41206.208333333336</v>
      </c>
      <c r="E95">
        <f t="shared" si="2"/>
        <v>4</v>
      </c>
      <c r="F95" t="s">
        <v>74</v>
      </c>
    </row>
    <row r="96" spans="1:6" x14ac:dyDescent="0.2">
      <c r="A96">
        <v>1554613200</v>
      </c>
      <c r="B96" s="7">
        <v>43562.208333333328</v>
      </c>
      <c r="C96">
        <v>1555563600</v>
      </c>
      <c r="D96" s="7">
        <v>43573.208333333328</v>
      </c>
      <c r="E96">
        <f t="shared" si="2"/>
        <v>11</v>
      </c>
      <c r="F96" t="s">
        <v>20</v>
      </c>
    </row>
    <row r="97" spans="1:6" x14ac:dyDescent="0.2">
      <c r="A97">
        <v>1571029200</v>
      </c>
      <c r="B97" s="7">
        <v>43752.208333333328</v>
      </c>
      <c r="C97">
        <v>1571634000</v>
      </c>
      <c r="D97" s="7">
        <v>43759.208333333328</v>
      </c>
      <c r="E97">
        <f t="shared" si="2"/>
        <v>7</v>
      </c>
      <c r="F97" t="s">
        <v>20</v>
      </c>
    </row>
    <row r="98" spans="1:6" x14ac:dyDescent="0.2">
      <c r="A98">
        <v>1299736800</v>
      </c>
      <c r="B98" s="7">
        <v>40612.25</v>
      </c>
      <c r="C98">
        <v>1300856400</v>
      </c>
      <c r="D98" s="7">
        <v>40625.208333333336</v>
      </c>
      <c r="E98">
        <f t="shared" si="2"/>
        <v>12.958333333335759</v>
      </c>
      <c r="F98" t="s">
        <v>20</v>
      </c>
    </row>
    <row r="99" spans="1:6" x14ac:dyDescent="0.2">
      <c r="A99">
        <v>1435208400</v>
      </c>
      <c r="B99" s="7">
        <v>42180.208333333328</v>
      </c>
      <c r="C99">
        <v>1439874000</v>
      </c>
      <c r="D99" s="7">
        <v>42234.208333333328</v>
      </c>
      <c r="E99">
        <f t="shared" si="2"/>
        <v>54</v>
      </c>
      <c r="F99" t="s">
        <v>20</v>
      </c>
    </row>
    <row r="100" spans="1:6" x14ac:dyDescent="0.2">
      <c r="A100">
        <v>1437973200</v>
      </c>
      <c r="B100" s="7">
        <v>42212.208333333328</v>
      </c>
      <c r="C100">
        <v>1438318800</v>
      </c>
      <c r="D100" s="7">
        <v>42216.208333333328</v>
      </c>
      <c r="E100">
        <f t="shared" si="2"/>
        <v>4</v>
      </c>
      <c r="F100" t="s">
        <v>14</v>
      </c>
    </row>
    <row r="101" spans="1:6" x14ac:dyDescent="0.2">
      <c r="A101">
        <v>1416895200</v>
      </c>
      <c r="B101" s="7">
        <v>41968.25</v>
      </c>
      <c r="C101">
        <v>1419400800</v>
      </c>
      <c r="D101" s="7">
        <v>41997.25</v>
      </c>
      <c r="E101">
        <f t="shared" si="2"/>
        <v>29</v>
      </c>
      <c r="F101" t="s">
        <v>20</v>
      </c>
    </row>
    <row r="102" spans="1:6" x14ac:dyDescent="0.2">
      <c r="A102">
        <v>1319000400</v>
      </c>
      <c r="B102" s="7">
        <v>40835.208333333336</v>
      </c>
      <c r="C102">
        <v>1320555600</v>
      </c>
      <c r="D102" s="7">
        <v>40853.208333333336</v>
      </c>
      <c r="E102">
        <f t="shared" si="2"/>
        <v>18</v>
      </c>
      <c r="F102" t="s">
        <v>14</v>
      </c>
    </row>
    <row r="103" spans="1:6" x14ac:dyDescent="0.2">
      <c r="A103">
        <v>1424498400</v>
      </c>
      <c r="B103" s="7">
        <v>42056.25</v>
      </c>
      <c r="C103">
        <v>1425103200</v>
      </c>
      <c r="D103" s="7">
        <v>42063.25</v>
      </c>
      <c r="E103">
        <f t="shared" si="2"/>
        <v>7</v>
      </c>
      <c r="F103" t="s">
        <v>20</v>
      </c>
    </row>
    <row r="104" spans="1:6" x14ac:dyDescent="0.2">
      <c r="A104">
        <v>1526274000</v>
      </c>
      <c r="B104" s="7">
        <v>43234.208333333328</v>
      </c>
      <c r="C104">
        <v>1526878800</v>
      </c>
      <c r="D104" s="7">
        <v>43241.208333333328</v>
      </c>
      <c r="E104">
        <f t="shared" si="2"/>
        <v>7</v>
      </c>
      <c r="F104" t="s">
        <v>20</v>
      </c>
    </row>
    <row r="105" spans="1:6" x14ac:dyDescent="0.2">
      <c r="A105">
        <v>1287896400</v>
      </c>
      <c r="B105" s="7">
        <v>40475.208333333336</v>
      </c>
      <c r="C105">
        <v>1288674000</v>
      </c>
      <c r="D105" s="7">
        <v>40484.208333333336</v>
      </c>
      <c r="E105">
        <f t="shared" si="2"/>
        <v>9</v>
      </c>
      <c r="F105" t="s">
        <v>14</v>
      </c>
    </row>
    <row r="106" spans="1:6" x14ac:dyDescent="0.2">
      <c r="A106">
        <v>1495515600</v>
      </c>
      <c r="B106" s="7">
        <v>42878.208333333328</v>
      </c>
      <c r="C106">
        <v>1495602000</v>
      </c>
      <c r="D106" s="7">
        <v>42879.208333333328</v>
      </c>
      <c r="E106">
        <f t="shared" si="2"/>
        <v>1</v>
      </c>
      <c r="F106" t="s">
        <v>20</v>
      </c>
    </row>
    <row r="107" spans="1:6" x14ac:dyDescent="0.2">
      <c r="A107">
        <v>1364878800</v>
      </c>
      <c r="B107" s="7">
        <v>41366.208333333336</v>
      </c>
      <c r="C107">
        <v>1366434000</v>
      </c>
      <c r="D107" s="7">
        <v>41384.208333333336</v>
      </c>
      <c r="E107">
        <f t="shared" si="2"/>
        <v>18</v>
      </c>
      <c r="F107" t="s">
        <v>20</v>
      </c>
    </row>
    <row r="108" spans="1:6" x14ac:dyDescent="0.2">
      <c r="A108">
        <v>1567918800</v>
      </c>
      <c r="B108" s="7">
        <v>43716.208333333328</v>
      </c>
      <c r="C108">
        <v>1568350800</v>
      </c>
      <c r="D108" s="7">
        <v>43721.208333333328</v>
      </c>
      <c r="E108">
        <f t="shared" si="2"/>
        <v>5</v>
      </c>
      <c r="F108" t="s">
        <v>20</v>
      </c>
    </row>
    <row r="109" spans="1:6" x14ac:dyDescent="0.2">
      <c r="A109">
        <v>1524459600</v>
      </c>
      <c r="B109" s="7">
        <v>43213.208333333328</v>
      </c>
      <c r="C109">
        <v>1525928400</v>
      </c>
      <c r="D109" s="7">
        <v>43230.208333333328</v>
      </c>
      <c r="E109">
        <f t="shared" si="2"/>
        <v>17</v>
      </c>
      <c r="F109" t="s">
        <v>20</v>
      </c>
    </row>
    <row r="110" spans="1:6" x14ac:dyDescent="0.2">
      <c r="A110">
        <v>1333688400</v>
      </c>
      <c r="B110" s="7">
        <v>41005.208333333336</v>
      </c>
      <c r="C110">
        <v>1336885200</v>
      </c>
      <c r="D110" s="7">
        <v>41042.208333333336</v>
      </c>
      <c r="E110">
        <f t="shared" si="2"/>
        <v>37</v>
      </c>
      <c r="F110" t="s">
        <v>20</v>
      </c>
    </row>
    <row r="111" spans="1:6" x14ac:dyDescent="0.2">
      <c r="A111">
        <v>1389506400</v>
      </c>
      <c r="B111" s="7">
        <v>41651.25</v>
      </c>
      <c r="C111">
        <v>1389679200</v>
      </c>
      <c r="D111" s="7">
        <v>41653.25</v>
      </c>
      <c r="E111">
        <f t="shared" si="2"/>
        <v>2</v>
      </c>
      <c r="F111" t="s">
        <v>14</v>
      </c>
    </row>
    <row r="112" spans="1:6" x14ac:dyDescent="0.2">
      <c r="A112">
        <v>1536642000</v>
      </c>
      <c r="B112" s="7">
        <v>43354.208333333328</v>
      </c>
      <c r="C112">
        <v>1538283600</v>
      </c>
      <c r="D112" s="7">
        <v>43373.208333333328</v>
      </c>
      <c r="E112">
        <f t="shared" si="2"/>
        <v>19</v>
      </c>
      <c r="F112" t="s">
        <v>14</v>
      </c>
    </row>
    <row r="113" spans="1:6" x14ac:dyDescent="0.2">
      <c r="A113">
        <v>1348290000</v>
      </c>
      <c r="B113" s="7">
        <v>41174.208333333336</v>
      </c>
      <c r="C113">
        <v>1348808400</v>
      </c>
      <c r="D113" s="7">
        <v>41180.208333333336</v>
      </c>
      <c r="E113">
        <f t="shared" si="2"/>
        <v>6</v>
      </c>
      <c r="F113" t="s">
        <v>20</v>
      </c>
    </row>
    <row r="114" spans="1:6" x14ac:dyDescent="0.2">
      <c r="A114">
        <v>1408856400</v>
      </c>
      <c r="B114" s="7">
        <v>41875.208333333336</v>
      </c>
      <c r="C114">
        <v>1410152400</v>
      </c>
      <c r="D114" s="7">
        <v>41890.208333333336</v>
      </c>
      <c r="E114">
        <f t="shared" si="2"/>
        <v>15</v>
      </c>
      <c r="F114" t="s">
        <v>20</v>
      </c>
    </row>
    <row r="115" spans="1:6" x14ac:dyDescent="0.2">
      <c r="A115">
        <v>1505192400</v>
      </c>
      <c r="B115" s="7">
        <v>42990.208333333328</v>
      </c>
      <c r="C115">
        <v>1505797200</v>
      </c>
      <c r="D115" s="7">
        <v>42997.208333333328</v>
      </c>
      <c r="E115">
        <f t="shared" si="2"/>
        <v>7</v>
      </c>
      <c r="F115" t="s">
        <v>20</v>
      </c>
    </row>
    <row r="116" spans="1:6" x14ac:dyDescent="0.2">
      <c r="A116">
        <v>1554786000</v>
      </c>
      <c r="B116" s="7">
        <v>43564.208333333328</v>
      </c>
      <c r="C116">
        <v>1554872400</v>
      </c>
      <c r="D116" s="7">
        <v>43565.208333333328</v>
      </c>
      <c r="E116">
        <f t="shared" si="2"/>
        <v>1</v>
      </c>
      <c r="F116" t="s">
        <v>20</v>
      </c>
    </row>
    <row r="117" spans="1:6" x14ac:dyDescent="0.2">
      <c r="A117">
        <v>1510898400</v>
      </c>
      <c r="B117" s="7">
        <v>43056.25</v>
      </c>
      <c r="C117">
        <v>1513922400</v>
      </c>
      <c r="D117" s="7">
        <v>43091.25</v>
      </c>
      <c r="E117">
        <f t="shared" si="2"/>
        <v>35</v>
      </c>
      <c r="F117" t="s">
        <v>14</v>
      </c>
    </row>
    <row r="118" spans="1:6" x14ac:dyDescent="0.2">
      <c r="A118">
        <v>1442552400</v>
      </c>
      <c r="B118" s="7">
        <v>42265.208333333328</v>
      </c>
      <c r="C118">
        <v>1442638800</v>
      </c>
      <c r="D118" s="7">
        <v>42266.208333333328</v>
      </c>
      <c r="E118">
        <f t="shared" si="2"/>
        <v>1</v>
      </c>
      <c r="F118" t="s">
        <v>14</v>
      </c>
    </row>
    <row r="119" spans="1:6" x14ac:dyDescent="0.2">
      <c r="A119">
        <v>1316667600</v>
      </c>
      <c r="B119" s="7">
        <v>40808.208333333336</v>
      </c>
      <c r="C119">
        <v>1317186000</v>
      </c>
      <c r="D119" s="7">
        <v>40814.208333333336</v>
      </c>
      <c r="E119">
        <f t="shared" si="2"/>
        <v>6</v>
      </c>
      <c r="F119" t="s">
        <v>20</v>
      </c>
    </row>
    <row r="120" spans="1:6" x14ac:dyDescent="0.2">
      <c r="A120">
        <v>1390716000</v>
      </c>
      <c r="B120" s="7">
        <v>41665.25</v>
      </c>
      <c r="C120">
        <v>1391234400</v>
      </c>
      <c r="D120" s="7">
        <v>41671.25</v>
      </c>
      <c r="E120">
        <f t="shared" si="2"/>
        <v>6</v>
      </c>
      <c r="F120" t="s">
        <v>20</v>
      </c>
    </row>
    <row r="121" spans="1:6" x14ac:dyDescent="0.2">
      <c r="A121">
        <v>1402894800</v>
      </c>
      <c r="B121" s="7">
        <v>41806.208333333336</v>
      </c>
      <c r="C121">
        <v>1404363600</v>
      </c>
      <c r="D121" s="7">
        <v>41823.208333333336</v>
      </c>
      <c r="E121">
        <f t="shared" si="2"/>
        <v>17</v>
      </c>
      <c r="F121" t="s">
        <v>20</v>
      </c>
    </row>
    <row r="122" spans="1:6" x14ac:dyDescent="0.2">
      <c r="A122">
        <v>1429246800</v>
      </c>
      <c r="B122" s="7">
        <v>42111.208333333328</v>
      </c>
      <c r="C122">
        <v>1429592400</v>
      </c>
      <c r="D122" s="7">
        <v>42115.208333333328</v>
      </c>
      <c r="E122">
        <f t="shared" si="2"/>
        <v>4</v>
      </c>
      <c r="F122" t="s">
        <v>20</v>
      </c>
    </row>
    <row r="123" spans="1:6" x14ac:dyDescent="0.2">
      <c r="A123">
        <v>1412485200</v>
      </c>
      <c r="B123" s="7">
        <v>41917.208333333336</v>
      </c>
      <c r="C123">
        <v>1413608400</v>
      </c>
      <c r="D123" s="7">
        <v>41930.208333333336</v>
      </c>
      <c r="E123">
        <f t="shared" si="2"/>
        <v>13</v>
      </c>
      <c r="F123" t="s">
        <v>20</v>
      </c>
    </row>
    <row r="124" spans="1:6" x14ac:dyDescent="0.2">
      <c r="A124">
        <v>1417068000</v>
      </c>
      <c r="B124" s="7">
        <v>41970.25</v>
      </c>
      <c r="C124">
        <v>1419400800</v>
      </c>
      <c r="D124" s="7">
        <v>41997.25</v>
      </c>
      <c r="E124">
        <f t="shared" si="2"/>
        <v>27</v>
      </c>
      <c r="F124" t="s">
        <v>14</v>
      </c>
    </row>
    <row r="125" spans="1:6" x14ac:dyDescent="0.2">
      <c r="A125">
        <v>1448344800</v>
      </c>
      <c r="B125" s="7">
        <v>42332.25</v>
      </c>
      <c r="C125">
        <v>1448604000</v>
      </c>
      <c r="D125" s="7">
        <v>42335.25</v>
      </c>
      <c r="E125">
        <f t="shared" si="2"/>
        <v>3</v>
      </c>
      <c r="F125" t="s">
        <v>14</v>
      </c>
    </row>
    <row r="126" spans="1:6" x14ac:dyDescent="0.2">
      <c r="A126">
        <v>1557723600</v>
      </c>
      <c r="B126" s="7">
        <v>43598.208333333328</v>
      </c>
      <c r="C126">
        <v>1562302800</v>
      </c>
      <c r="D126" s="7">
        <v>43651.208333333328</v>
      </c>
      <c r="E126">
        <f t="shared" si="2"/>
        <v>53</v>
      </c>
      <c r="F126" t="s">
        <v>20</v>
      </c>
    </row>
    <row r="127" spans="1:6" x14ac:dyDescent="0.2">
      <c r="A127">
        <v>1537333200</v>
      </c>
      <c r="B127" s="7">
        <v>43362.208333333328</v>
      </c>
      <c r="C127">
        <v>1537678800</v>
      </c>
      <c r="D127" s="7">
        <v>43366.208333333328</v>
      </c>
      <c r="E127">
        <f t="shared" si="2"/>
        <v>4</v>
      </c>
      <c r="F127" t="s">
        <v>20</v>
      </c>
    </row>
    <row r="128" spans="1:6" x14ac:dyDescent="0.2">
      <c r="A128">
        <v>1471150800</v>
      </c>
      <c r="B128" s="7">
        <v>42596.208333333328</v>
      </c>
      <c r="C128">
        <v>1473570000</v>
      </c>
      <c r="D128" s="7">
        <v>42624.208333333328</v>
      </c>
      <c r="E128">
        <f t="shared" si="2"/>
        <v>28</v>
      </c>
      <c r="F128" t="s">
        <v>14</v>
      </c>
    </row>
    <row r="129" spans="1:6" x14ac:dyDescent="0.2">
      <c r="A129">
        <v>1273640400</v>
      </c>
      <c r="B129" s="7">
        <v>40310.208333333336</v>
      </c>
      <c r="C129">
        <v>1273899600</v>
      </c>
      <c r="D129" s="7">
        <v>40313.208333333336</v>
      </c>
      <c r="E129">
        <f t="shared" si="2"/>
        <v>3</v>
      </c>
      <c r="F129" t="s">
        <v>14</v>
      </c>
    </row>
    <row r="130" spans="1:6" x14ac:dyDescent="0.2">
      <c r="A130">
        <v>1282885200</v>
      </c>
      <c r="B130" s="7">
        <v>40417.208333333336</v>
      </c>
      <c r="C130">
        <v>1284008400</v>
      </c>
      <c r="D130" s="7">
        <v>40430.208333333336</v>
      </c>
      <c r="E130">
        <f t="shared" si="2"/>
        <v>13</v>
      </c>
      <c r="F130" t="s">
        <v>74</v>
      </c>
    </row>
    <row r="131" spans="1:6" x14ac:dyDescent="0.2">
      <c r="A131">
        <v>1422943200</v>
      </c>
      <c r="B131" s="7">
        <v>42038.25</v>
      </c>
      <c r="C131">
        <v>1425103200</v>
      </c>
      <c r="D131" s="7">
        <v>42063.25</v>
      </c>
      <c r="E131">
        <f t="shared" ref="E131:E194" si="3">D131-B131</f>
        <v>25</v>
      </c>
      <c r="F131" t="s">
        <v>74</v>
      </c>
    </row>
    <row r="132" spans="1:6" x14ac:dyDescent="0.2">
      <c r="A132">
        <v>1319605200</v>
      </c>
      <c r="B132" s="7">
        <v>40842.208333333336</v>
      </c>
      <c r="C132">
        <v>1320991200</v>
      </c>
      <c r="D132" s="7">
        <v>40858.25</v>
      </c>
      <c r="E132">
        <f t="shared" si="3"/>
        <v>16.041666666664241</v>
      </c>
      <c r="F132" t="s">
        <v>20</v>
      </c>
    </row>
    <row r="133" spans="1:6" x14ac:dyDescent="0.2">
      <c r="A133">
        <v>1385704800</v>
      </c>
      <c r="B133" s="7">
        <v>41607.25</v>
      </c>
      <c r="C133">
        <v>1386828000</v>
      </c>
      <c r="D133" s="7">
        <v>41620.25</v>
      </c>
      <c r="E133">
        <f t="shared" si="3"/>
        <v>13</v>
      </c>
      <c r="F133" t="s">
        <v>20</v>
      </c>
    </row>
    <row r="134" spans="1:6" x14ac:dyDescent="0.2">
      <c r="A134">
        <v>1515736800</v>
      </c>
      <c r="B134" s="7">
        <v>43112.25</v>
      </c>
      <c r="C134">
        <v>1517119200</v>
      </c>
      <c r="D134" s="7">
        <v>43128.25</v>
      </c>
      <c r="E134">
        <f t="shared" si="3"/>
        <v>16</v>
      </c>
      <c r="F134" t="s">
        <v>20</v>
      </c>
    </row>
    <row r="135" spans="1:6" x14ac:dyDescent="0.2">
      <c r="A135">
        <v>1313125200</v>
      </c>
      <c r="B135" s="7">
        <v>40767.208333333336</v>
      </c>
      <c r="C135">
        <v>1315026000</v>
      </c>
      <c r="D135" s="7">
        <v>40789.208333333336</v>
      </c>
      <c r="E135">
        <f t="shared" si="3"/>
        <v>22</v>
      </c>
      <c r="F135" t="s">
        <v>20</v>
      </c>
    </row>
    <row r="136" spans="1:6" x14ac:dyDescent="0.2">
      <c r="A136">
        <v>1308459600</v>
      </c>
      <c r="B136" s="7">
        <v>40713.208333333336</v>
      </c>
      <c r="C136">
        <v>1312693200</v>
      </c>
      <c r="D136" s="7">
        <v>40762.208333333336</v>
      </c>
      <c r="E136">
        <f t="shared" si="3"/>
        <v>49</v>
      </c>
      <c r="F136" t="s">
        <v>14</v>
      </c>
    </row>
    <row r="137" spans="1:6" x14ac:dyDescent="0.2">
      <c r="A137">
        <v>1362636000</v>
      </c>
      <c r="B137" s="7">
        <v>41340.25</v>
      </c>
      <c r="C137">
        <v>1363064400</v>
      </c>
      <c r="D137" s="7">
        <v>41345.208333333336</v>
      </c>
      <c r="E137">
        <f t="shared" si="3"/>
        <v>4.9583333333357587</v>
      </c>
      <c r="F137" t="s">
        <v>14</v>
      </c>
    </row>
    <row r="138" spans="1:6" x14ac:dyDescent="0.2">
      <c r="A138">
        <v>1402117200</v>
      </c>
      <c r="B138" s="7">
        <v>41797.208333333336</v>
      </c>
      <c r="C138">
        <v>1403154000</v>
      </c>
      <c r="D138" s="7">
        <v>41809.208333333336</v>
      </c>
      <c r="E138">
        <f t="shared" si="3"/>
        <v>12</v>
      </c>
      <c r="F138" t="s">
        <v>74</v>
      </c>
    </row>
    <row r="139" spans="1:6" x14ac:dyDescent="0.2">
      <c r="A139">
        <v>1286341200</v>
      </c>
      <c r="B139" s="7">
        <v>40457.208333333336</v>
      </c>
      <c r="C139">
        <v>1286859600</v>
      </c>
      <c r="D139" s="7">
        <v>40463.208333333336</v>
      </c>
      <c r="E139">
        <f t="shared" si="3"/>
        <v>6</v>
      </c>
      <c r="F139" t="s">
        <v>20</v>
      </c>
    </row>
    <row r="140" spans="1:6" x14ac:dyDescent="0.2">
      <c r="A140">
        <v>1348808400</v>
      </c>
      <c r="B140" s="7">
        <v>41180.208333333336</v>
      </c>
      <c r="C140">
        <v>1349326800</v>
      </c>
      <c r="D140" s="7">
        <v>41186.208333333336</v>
      </c>
      <c r="E140">
        <f t="shared" si="3"/>
        <v>6</v>
      </c>
      <c r="F140" t="s">
        <v>14</v>
      </c>
    </row>
    <row r="141" spans="1:6" x14ac:dyDescent="0.2">
      <c r="A141">
        <v>1429592400</v>
      </c>
      <c r="B141" s="7">
        <v>42115.208333333328</v>
      </c>
      <c r="C141">
        <v>1430974800</v>
      </c>
      <c r="D141" s="7">
        <v>42131.208333333328</v>
      </c>
      <c r="E141">
        <f t="shared" si="3"/>
        <v>16</v>
      </c>
      <c r="F141" t="s">
        <v>14</v>
      </c>
    </row>
    <row r="142" spans="1:6" x14ac:dyDescent="0.2">
      <c r="A142">
        <v>1519538400</v>
      </c>
      <c r="B142" s="7">
        <v>43156.25</v>
      </c>
      <c r="C142">
        <v>1519970400</v>
      </c>
      <c r="D142" s="7">
        <v>43161.25</v>
      </c>
      <c r="E142">
        <f t="shared" si="3"/>
        <v>5</v>
      </c>
      <c r="F142" t="s">
        <v>20</v>
      </c>
    </row>
    <row r="143" spans="1:6" x14ac:dyDescent="0.2">
      <c r="A143">
        <v>1434085200</v>
      </c>
      <c r="B143" s="7">
        <v>42167.208333333328</v>
      </c>
      <c r="C143">
        <v>1434603600</v>
      </c>
      <c r="D143" s="7">
        <v>42173.208333333328</v>
      </c>
      <c r="E143">
        <f t="shared" si="3"/>
        <v>6</v>
      </c>
      <c r="F143" t="s">
        <v>20</v>
      </c>
    </row>
    <row r="144" spans="1:6" x14ac:dyDescent="0.2">
      <c r="A144">
        <v>1333688400</v>
      </c>
      <c r="B144" s="7">
        <v>41005.208333333336</v>
      </c>
      <c r="C144">
        <v>1337230800</v>
      </c>
      <c r="D144" s="7">
        <v>41046.208333333336</v>
      </c>
      <c r="E144">
        <f t="shared" si="3"/>
        <v>41</v>
      </c>
      <c r="F144" t="s">
        <v>20</v>
      </c>
    </row>
    <row r="145" spans="1:6" x14ac:dyDescent="0.2">
      <c r="A145">
        <v>1277701200</v>
      </c>
      <c r="B145" s="7">
        <v>40357.208333333336</v>
      </c>
      <c r="C145">
        <v>1279429200</v>
      </c>
      <c r="D145" s="7">
        <v>40377.208333333336</v>
      </c>
      <c r="E145">
        <f t="shared" si="3"/>
        <v>20</v>
      </c>
      <c r="F145" t="s">
        <v>20</v>
      </c>
    </row>
    <row r="146" spans="1:6" x14ac:dyDescent="0.2">
      <c r="A146">
        <v>1560747600</v>
      </c>
      <c r="B146" s="7">
        <v>43633.208333333328</v>
      </c>
      <c r="C146">
        <v>1561438800</v>
      </c>
      <c r="D146" s="7">
        <v>43641.208333333328</v>
      </c>
      <c r="E146">
        <f t="shared" si="3"/>
        <v>8</v>
      </c>
      <c r="F146" t="s">
        <v>20</v>
      </c>
    </row>
    <row r="147" spans="1:6" x14ac:dyDescent="0.2">
      <c r="A147">
        <v>1410066000</v>
      </c>
      <c r="B147" s="7">
        <v>41889.208333333336</v>
      </c>
      <c r="C147">
        <v>1410498000</v>
      </c>
      <c r="D147" s="7">
        <v>41894.208333333336</v>
      </c>
      <c r="E147">
        <f t="shared" si="3"/>
        <v>5</v>
      </c>
      <c r="F147" t="s">
        <v>20</v>
      </c>
    </row>
    <row r="148" spans="1:6" x14ac:dyDescent="0.2">
      <c r="A148">
        <v>1320732000</v>
      </c>
      <c r="B148" s="7">
        <v>40855.25</v>
      </c>
      <c r="C148">
        <v>1322460000</v>
      </c>
      <c r="D148" s="7">
        <v>40875.25</v>
      </c>
      <c r="E148">
        <f t="shared" si="3"/>
        <v>20</v>
      </c>
      <c r="F148" t="s">
        <v>74</v>
      </c>
    </row>
    <row r="149" spans="1:6" x14ac:dyDescent="0.2">
      <c r="A149">
        <v>1465794000</v>
      </c>
      <c r="B149" s="7">
        <v>42534.208333333328</v>
      </c>
      <c r="C149">
        <v>1466312400</v>
      </c>
      <c r="D149" s="7">
        <v>42540.208333333328</v>
      </c>
      <c r="E149">
        <f t="shared" si="3"/>
        <v>6</v>
      </c>
      <c r="F149" t="s">
        <v>20</v>
      </c>
    </row>
    <row r="150" spans="1:6" x14ac:dyDescent="0.2">
      <c r="A150">
        <v>1500958800</v>
      </c>
      <c r="B150" s="7">
        <v>42941.208333333328</v>
      </c>
      <c r="C150">
        <v>1501736400</v>
      </c>
      <c r="D150" s="7">
        <v>42950.208333333328</v>
      </c>
      <c r="E150">
        <f t="shared" si="3"/>
        <v>9</v>
      </c>
      <c r="F150" t="s">
        <v>20</v>
      </c>
    </row>
    <row r="151" spans="1:6" x14ac:dyDescent="0.2">
      <c r="A151">
        <v>1357020000</v>
      </c>
      <c r="B151" s="7">
        <v>41275.25</v>
      </c>
      <c r="C151">
        <v>1361512800</v>
      </c>
      <c r="D151" s="7">
        <v>41327.25</v>
      </c>
      <c r="E151">
        <f t="shared" si="3"/>
        <v>52</v>
      </c>
      <c r="F151" t="s">
        <v>20</v>
      </c>
    </row>
    <row r="152" spans="1:6" x14ac:dyDescent="0.2">
      <c r="A152">
        <v>1544940000</v>
      </c>
      <c r="B152" s="7">
        <v>43450.25</v>
      </c>
      <c r="C152">
        <v>1545026400</v>
      </c>
      <c r="D152" s="7">
        <v>43451.25</v>
      </c>
      <c r="E152">
        <f t="shared" si="3"/>
        <v>1</v>
      </c>
      <c r="F152" t="s">
        <v>14</v>
      </c>
    </row>
    <row r="153" spans="1:6" x14ac:dyDescent="0.2">
      <c r="A153">
        <v>1402290000</v>
      </c>
      <c r="B153" s="7">
        <v>41799.208333333336</v>
      </c>
      <c r="C153">
        <v>1406696400</v>
      </c>
      <c r="D153" s="7">
        <v>41850.208333333336</v>
      </c>
      <c r="E153">
        <f t="shared" si="3"/>
        <v>51</v>
      </c>
      <c r="F153" t="s">
        <v>14</v>
      </c>
    </row>
    <row r="154" spans="1:6" x14ac:dyDescent="0.2">
      <c r="A154">
        <v>1487311200</v>
      </c>
      <c r="B154" s="7">
        <v>42783.25</v>
      </c>
      <c r="C154">
        <v>1487916000</v>
      </c>
      <c r="D154" s="7">
        <v>42790.25</v>
      </c>
      <c r="E154">
        <f t="shared" si="3"/>
        <v>7</v>
      </c>
      <c r="F154" t="s">
        <v>20</v>
      </c>
    </row>
    <row r="155" spans="1:6" x14ac:dyDescent="0.2">
      <c r="A155">
        <v>1350622800</v>
      </c>
      <c r="B155" s="7">
        <v>41201.208333333336</v>
      </c>
      <c r="C155">
        <v>1351141200</v>
      </c>
      <c r="D155" s="7">
        <v>41207.208333333336</v>
      </c>
      <c r="E155">
        <f t="shared" si="3"/>
        <v>6</v>
      </c>
      <c r="F155" t="s">
        <v>14</v>
      </c>
    </row>
    <row r="156" spans="1:6" x14ac:dyDescent="0.2">
      <c r="A156">
        <v>1463029200</v>
      </c>
      <c r="B156" s="7">
        <v>42502.208333333328</v>
      </c>
      <c r="C156">
        <v>1465016400</v>
      </c>
      <c r="D156" s="7">
        <v>42525.208333333328</v>
      </c>
      <c r="E156">
        <f t="shared" si="3"/>
        <v>23</v>
      </c>
      <c r="F156" t="s">
        <v>14</v>
      </c>
    </row>
    <row r="157" spans="1:6" x14ac:dyDescent="0.2">
      <c r="A157">
        <v>1269493200</v>
      </c>
      <c r="B157" s="7">
        <v>40262.208333333336</v>
      </c>
      <c r="C157">
        <v>1270789200</v>
      </c>
      <c r="D157" s="7">
        <v>40277.208333333336</v>
      </c>
      <c r="E157">
        <f t="shared" si="3"/>
        <v>15</v>
      </c>
      <c r="F157" t="s">
        <v>14</v>
      </c>
    </row>
    <row r="158" spans="1:6" x14ac:dyDescent="0.2">
      <c r="A158">
        <v>1570251600</v>
      </c>
      <c r="B158" s="7">
        <v>43743.208333333328</v>
      </c>
      <c r="C158">
        <v>1572325200</v>
      </c>
      <c r="D158" s="7">
        <v>43767.208333333328</v>
      </c>
      <c r="E158">
        <f t="shared" si="3"/>
        <v>24</v>
      </c>
      <c r="F158" t="s">
        <v>74</v>
      </c>
    </row>
    <row r="159" spans="1:6" x14ac:dyDescent="0.2">
      <c r="A159">
        <v>1388383200</v>
      </c>
      <c r="B159" s="7">
        <v>41638.25</v>
      </c>
      <c r="C159">
        <v>1389420000</v>
      </c>
      <c r="D159" s="7">
        <v>41650.25</v>
      </c>
      <c r="E159">
        <f t="shared" si="3"/>
        <v>12</v>
      </c>
      <c r="F159" t="s">
        <v>14</v>
      </c>
    </row>
    <row r="160" spans="1:6" x14ac:dyDescent="0.2">
      <c r="A160">
        <v>1449554400</v>
      </c>
      <c r="B160" s="7">
        <v>42346.25</v>
      </c>
      <c r="C160">
        <v>1449640800</v>
      </c>
      <c r="D160" s="7">
        <v>42347.25</v>
      </c>
      <c r="E160">
        <f t="shared" si="3"/>
        <v>1</v>
      </c>
      <c r="F160" t="s">
        <v>20</v>
      </c>
    </row>
    <row r="161" spans="1:6" x14ac:dyDescent="0.2">
      <c r="A161">
        <v>1553662800</v>
      </c>
      <c r="B161" s="7">
        <v>43551.208333333328</v>
      </c>
      <c r="C161">
        <v>1555218000</v>
      </c>
      <c r="D161" s="7">
        <v>43569.208333333328</v>
      </c>
      <c r="E161">
        <f t="shared" si="3"/>
        <v>18</v>
      </c>
      <c r="F161" t="s">
        <v>20</v>
      </c>
    </row>
    <row r="162" spans="1:6" x14ac:dyDescent="0.2">
      <c r="A162">
        <v>1556341200</v>
      </c>
      <c r="B162" s="7">
        <v>43582.208333333328</v>
      </c>
      <c r="C162">
        <v>1557723600</v>
      </c>
      <c r="D162" s="7">
        <v>43598.208333333328</v>
      </c>
      <c r="E162">
        <f t="shared" si="3"/>
        <v>16</v>
      </c>
      <c r="F162" t="s">
        <v>20</v>
      </c>
    </row>
    <row r="163" spans="1:6" x14ac:dyDescent="0.2">
      <c r="A163">
        <v>1442984400</v>
      </c>
      <c r="B163" s="7">
        <v>42270.208333333328</v>
      </c>
      <c r="C163">
        <v>1443502800</v>
      </c>
      <c r="D163" s="7">
        <v>42276.208333333328</v>
      </c>
      <c r="E163">
        <f t="shared" si="3"/>
        <v>6</v>
      </c>
      <c r="F163" t="s">
        <v>14</v>
      </c>
    </row>
    <row r="164" spans="1:6" x14ac:dyDescent="0.2">
      <c r="A164">
        <v>1544248800</v>
      </c>
      <c r="B164" s="7">
        <v>43442.25</v>
      </c>
      <c r="C164">
        <v>1546840800</v>
      </c>
      <c r="D164" s="7">
        <v>43472.25</v>
      </c>
      <c r="E164">
        <f t="shared" si="3"/>
        <v>30</v>
      </c>
      <c r="F164" t="s">
        <v>20</v>
      </c>
    </row>
    <row r="165" spans="1:6" x14ac:dyDescent="0.2">
      <c r="A165">
        <v>1508475600</v>
      </c>
      <c r="B165" s="7">
        <v>43028.208333333328</v>
      </c>
      <c r="C165">
        <v>1512712800</v>
      </c>
      <c r="D165" s="7">
        <v>43077.25</v>
      </c>
      <c r="E165">
        <f t="shared" si="3"/>
        <v>49.041666666671517</v>
      </c>
      <c r="F165" t="s">
        <v>20</v>
      </c>
    </row>
    <row r="166" spans="1:6" x14ac:dyDescent="0.2">
      <c r="A166">
        <v>1507438800</v>
      </c>
      <c r="B166" s="7">
        <v>43016.208333333328</v>
      </c>
      <c r="C166">
        <v>1507525200</v>
      </c>
      <c r="D166" s="7">
        <v>43017.208333333328</v>
      </c>
      <c r="E166">
        <f t="shared" si="3"/>
        <v>1</v>
      </c>
      <c r="F166" t="s">
        <v>20</v>
      </c>
    </row>
    <row r="167" spans="1:6" x14ac:dyDescent="0.2">
      <c r="A167">
        <v>1501563600</v>
      </c>
      <c r="B167" s="7">
        <v>42948.208333333328</v>
      </c>
      <c r="C167">
        <v>1504328400</v>
      </c>
      <c r="D167" s="7">
        <v>42980.208333333328</v>
      </c>
      <c r="E167">
        <f t="shared" si="3"/>
        <v>32</v>
      </c>
      <c r="F167" t="s">
        <v>20</v>
      </c>
    </row>
    <row r="168" spans="1:6" x14ac:dyDescent="0.2">
      <c r="A168">
        <v>1292997600</v>
      </c>
      <c r="B168" s="7">
        <v>40534.25</v>
      </c>
      <c r="C168">
        <v>1293343200</v>
      </c>
      <c r="D168" s="7">
        <v>40538.25</v>
      </c>
      <c r="E168">
        <f t="shared" si="3"/>
        <v>4</v>
      </c>
      <c r="F168" t="s">
        <v>20</v>
      </c>
    </row>
    <row r="169" spans="1:6" x14ac:dyDescent="0.2">
      <c r="A169">
        <v>1370840400</v>
      </c>
      <c r="B169" s="7">
        <v>41435.208333333336</v>
      </c>
      <c r="C169">
        <v>1371704400</v>
      </c>
      <c r="D169" s="7">
        <v>41445.208333333336</v>
      </c>
      <c r="E169">
        <f t="shared" si="3"/>
        <v>10</v>
      </c>
      <c r="F169" t="s">
        <v>20</v>
      </c>
    </row>
    <row r="170" spans="1:6" x14ac:dyDescent="0.2">
      <c r="A170">
        <v>1550815200</v>
      </c>
      <c r="B170" s="7">
        <v>43518.25</v>
      </c>
      <c r="C170">
        <v>1552798800</v>
      </c>
      <c r="D170" s="7">
        <v>43541.208333333328</v>
      </c>
      <c r="E170">
        <f t="shared" si="3"/>
        <v>22.958333333328483</v>
      </c>
      <c r="F170" t="s">
        <v>14</v>
      </c>
    </row>
    <row r="171" spans="1:6" x14ac:dyDescent="0.2">
      <c r="A171">
        <v>1339909200</v>
      </c>
      <c r="B171" s="7">
        <v>41077.208333333336</v>
      </c>
      <c r="C171">
        <v>1342328400</v>
      </c>
      <c r="D171" s="7">
        <v>41105.208333333336</v>
      </c>
      <c r="E171">
        <f t="shared" si="3"/>
        <v>28</v>
      </c>
      <c r="F171" t="s">
        <v>20</v>
      </c>
    </row>
    <row r="172" spans="1:6" x14ac:dyDescent="0.2">
      <c r="A172">
        <v>1501736400</v>
      </c>
      <c r="B172" s="7">
        <v>42950.208333333328</v>
      </c>
      <c r="C172">
        <v>1502341200</v>
      </c>
      <c r="D172" s="7">
        <v>42957.208333333328</v>
      </c>
      <c r="E172">
        <f t="shared" si="3"/>
        <v>7</v>
      </c>
      <c r="F172" t="s">
        <v>14</v>
      </c>
    </row>
    <row r="173" spans="1:6" x14ac:dyDescent="0.2">
      <c r="A173">
        <v>1395291600</v>
      </c>
      <c r="B173" s="7">
        <v>41718.208333333336</v>
      </c>
      <c r="C173">
        <v>1397192400</v>
      </c>
      <c r="D173" s="7">
        <v>41740.208333333336</v>
      </c>
      <c r="E173">
        <f t="shared" si="3"/>
        <v>22</v>
      </c>
      <c r="F173" t="s">
        <v>14</v>
      </c>
    </row>
    <row r="174" spans="1:6" x14ac:dyDescent="0.2">
      <c r="A174">
        <v>1405746000</v>
      </c>
      <c r="B174" s="7">
        <v>41839.208333333336</v>
      </c>
      <c r="C174">
        <v>1407042000</v>
      </c>
      <c r="D174" s="7">
        <v>41854.208333333336</v>
      </c>
      <c r="E174">
        <f t="shared" si="3"/>
        <v>15</v>
      </c>
      <c r="F174" t="s">
        <v>14</v>
      </c>
    </row>
    <row r="175" spans="1:6" x14ac:dyDescent="0.2">
      <c r="A175">
        <v>1368853200</v>
      </c>
      <c r="B175" s="7">
        <v>41412.208333333336</v>
      </c>
      <c r="C175">
        <v>1369371600</v>
      </c>
      <c r="D175" s="7">
        <v>41418.208333333336</v>
      </c>
      <c r="E175">
        <f t="shared" si="3"/>
        <v>6</v>
      </c>
      <c r="F175" t="s">
        <v>20</v>
      </c>
    </row>
    <row r="176" spans="1:6" x14ac:dyDescent="0.2">
      <c r="A176">
        <v>1444021200</v>
      </c>
      <c r="B176" s="7">
        <v>42282.208333333328</v>
      </c>
      <c r="C176">
        <v>1444107600</v>
      </c>
      <c r="D176" s="7">
        <v>42283.208333333328</v>
      </c>
      <c r="E176">
        <f t="shared" si="3"/>
        <v>1</v>
      </c>
      <c r="F176" t="s">
        <v>20</v>
      </c>
    </row>
    <row r="177" spans="1:6" x14ac:dyDescent="0.2">
      <c r="A177">
        <v>1472619600</v>
      </c>
      <c r="B177" s="7">
        <v>42613.208333333328</v>
      </c>
      <c r="C177">
        <v>1474261200</v>
      </c>
      <c r="D177" s="7">
        <v>42632.208333333328</v>
      </c>
      <c r="E177">
        <f t="shared" si="3"/>
        <v>19</v>
      </c>
      <c r="F177" t="s">
        <v>14</v>
      </c>
    </row>
    <row r="178" spans="1:6" x14ac:dyDescent="0.2">
      <c r="A178">
        <v>1472878800</v>
      </c>
      <c r="B178" s="7">
        <v>42616.208333333328</v>
      </c>
      <c r="C178">
        <v>1473656400</v>
      </c>
      <c r="D178" s="7">
        <v>42625.208333333328</v>
      </c>
      <c r="E178">
        <f t="shared" si="3"/>
        <v>9</v>
      </c>
      <c r="F178" t="s">
        <v>14</v>
      </c>
    </row>
    <row r="179" spans="1:6" x14ac:dyDescent="0.2">
      <c r="A179">
        <v>1289800800</v>
      </c>
      <c r="B179" s="7">
        <v>40497.25</v>
      </c>
      <c r="C179">
        <v>1291960800</v>
      </c>
      <c r="D179" s="7">
        <v>40522.25</v>
      </c>
      <c r="E179">
        <f t="shared" si="3"/>
        <v>25</v>
      </c>
      <c r="F179" t="s">
        <v>20</v>
      </c>
    </row>
    <row r="180" spans="1:6" x14ac:dyDescent="0.2">
      <c r="A180">
        <v>1505970000</v>
      </c>
      <c r="B180" s="7">
        <v>42999.208333333328</v>
      </c>
      <c r="C180">
        <v>1506747600</v>
      </c>
      <c r="D180" s="7">
        <v>43008.208333333328</v>
      </c>
      <c r="E180">
        <f t="shared" si="3"/>
        <v>9</v>
      </c>
      <c r="F180" t="s">
        <v>14</v>
      </c>
    </row>
    <row r="181" spans="1:6" x14ac:dyDescent="0.2">
      <c r="A181">
        <v>1363496400</v>
      </c>
      <c r="B181" s="7">
        <v>41350.208333333336</v>
      </c>
      <c r="C181">
        <v>1363582800</v>
      </c>
      <c r="D181" s="7">
        <v>41351.208333333336</v>
      </c>
      <c r="E181">
        <f t="shared" si="3"/>
        <v>1</v>
      </c>
      <c r="F181" t="s">
        <v>20</v>
      </c>
    </row>
    <row r="182" spans="1:6" x14ac:dyDescent="0.2">
      <c r="A182">
        <v>1269234000</v>
      </c>
      <c r="B182" s="7">
        <v>40259.208333333336</v>
      </c>
      <c r="C182">
        <v>1269666000</v>
      </c>
      <c r="D182" s="7">
        <v>40264.208333333336</v>
      </c>
      <c r="E182">
        <f t="shared" si="3"/>
        <v>5</v>
      </c>
      <c r="F182" t="s">
        <v>20</v>
      </c>
    </row>
    <row r="183" spans="1:6" x14ac:dyDescent="0.2">
      <c r="A183">
        <v>1507093200</v>
      </c>
      <c r="B183" s="7">
        <v>43012.208333333328</v>
      </c>
      <c r="C183">
        <v>1508648400</v>
      </c>
      <c r="D183" s="7">
        <v>43030.208333333328</v>
      </c>
      <c r="E183">
        <f t="shared" si="3"/>
        <v>18</v>
      </c>
      <c r="F183" t="s">
        <v>14</v>
      </c>
    </row>
    <row r="184" spans="1:6" x14ac:dyDescent="0.2">
      <c r="A184">
        <v>1560574800</v>
      </c>
      <c r="B184" s="7">
        <v>43631.208333333328</v>
      </c>
      <c r="C184">
        <v>1561957200</v>
      </c>
      <c r="D184" s="7">
        <v>43647.208333333328</v>
      </c>
      <c r="E184">
        <f t="shared" si="3"/>
        <v>16</v>
      </c>
      <c r="F184" t="s">
        <v>20</v>
      </c>
    </row>
    <row r="185" spans="1:6" x14ac:dyDescent="0.2">
      <c r="A185">
        <v>1284008400</v>
      </c>
      <c r="B185" s="7">
        <v>40430.208333333336</v>
      </c>
      <c r="C185">
        <v>1285131600</v>
      </c>
      <c r="D185" s="7">
        <v>40443.208333333336</v>
      </c>
      <c r="E185">
        <f t="shared" si="3"/>
        <v>13</v>
      </c>
      <c r="F185" t="s">
        <v>14</v>
      </c>
    </row>
    <row r="186" spans="1:6" x14ac:dyDescent="0.2">
      <c r="A186">
        <v>1556859600</v>
      </c>
      <c r="B186" s="7">
        <v>43588.208333333328</v>
      </c>
      <c r="C186">
        <v>1556946000</v>
      </c>
      <c r="D186" s="7">
        <v>43589.208333333328</v>
      </c>
      <c r="E186">
        <f t="shared" si="3"/>
        <v>1</v>
      </c>
      <c r="F186" t="s">
        <v>20</v>
      </c>
    </row>
    <row r="187" spans="1:6" x14ac:dyDescent="0.2">
      <c r="A187">
        <v>1526187600</v>
      </c>
      <c r="B187" s="7">
        <v>43233.208333333328</v>
      </c>
      <c r="C187">
        <v>1527138000</v>
      </c>
      <c r="D187" s="7">
        <v>43244.208333333328</v>
      </c>
      <c r="E187">
        <f t="shared" si="3"/>
        <v>11</v>
      </c>
      <c r="F187" t="s">
        <v>14</v>
      </c>
    </row>
    <row r="188" spans="1:6" x14ac:dyDescent="0.2">
      <c r="A188">
        <v>1400821200</v>
      </c>
      <c r="B188" s="7">
        <v>41782.208333333336</v>
      </c>
      <c r="C188">
        <v>1402117200</v>
      </c>
      <c r="D188" s="7">
        <v>41797.208333333336</v>
      </c>
      <c r="E188">
        <f t="shared" si="3"/>
        <v>15</v>
      </c>
      <c r="F188" t="s">
        <v>14</v>
      </c>
    </row>
    <row r="189" spans="1:6" x14ac:dyDescent="0.2">
      <c r="A189">
        <v>1361599200</v>
      </c>
      <c r="B189" s="7">
        <v>41328.25</v>
      </c>
      <c r="C189">
        <v>1364014800</v>
      </c>
      <c r="D189" s="7">
        <v>41356.208333333336</v>
      </c>
      <c r="E189">
        <f t="shared" si="3"/>
        <v>27.958333333335759</v>
      </c>
      <c r="F189" t="s">
        <v>20</v>
      </c>
    </row>
    <row r="190" spans="1:6" x14ac:dyDescent="0.2">
      <c r="A190">
        <v>1417500000</v>
      </c>
      <c r="B190" s="7">
        <v>41975.25</v>
      </c>
      <c r="C190">
        <v>1417586400</v>
      </c>
      <c r="D190" s="7">
        <v>41976.25</v>
      </c>
      <c r="E190">
        <f t="shared" si="3"/>
        <v>1</v>
      </c>
      <c r="F190" t="s">
        <v>14</v>
      </c>
    </row>
    <row r="191" spans="1:6" x14ac:dyDescent="0.2">
      <c r="A191">
        <v>1457071200</v>
      </c>
      <c r="B191" s="7">
        <v>42433.25</v>
      </c>
      <c r="C191">
        <v>1457071200</v>
      </c>
      <c r="D191" s="7">
        <v>42433.25</v>
      </c>
      <c r="E191">
        <f t="shared" si="3"/>
        <v>0</v>
      </c>
      <c r="F191" t="s">
        <v>74</v>
      </c>
    </row>
    <row r="192" spans="1:6" x14ac:dyDescent="0.2">
      <c r="A192">
        <v>1370322000</v>
      </c>
      <c r="B192" s="7">
        <v>41429.208333333336</v>
      </c>
      <c r="C192">
        <v>1370408400</v>
      </c>
      <c r="D192" s="7">
        <v>41430.208333333336</v>
      </c>
      <c r="E192">
        <f t="shared" si="3"/>
        <v>1</v>
      </c>
      <c r="F192" t="s">
        <v>14</v>
      </c>
    </row>
    <row r="193" spans="1:6" x14ac:dyDescent="0.2">
      <c r="A193">
        <v>1552366800</v>
      </c>
      <c r="B193" s="7">
        <v>43536.208333333328</v>
      </c>
      <c r="C193">
        <v>1552626000</v>
      </c>
      <c r="D193" s="7">
        <v>43539.208333333328</v>
      </c>
      <c r="E193">
        <f t="shared" si="3"/>
        <v>3</v>
      </c>
      <c r="F193" t="s">
        <v>14</v>
      </c>
    </row>
    <row r="194" spans="1:6" x14ac:dyDescent="0.2">
      <c r="A194">
        <v>1403845200</v>
      </c>
      <c r="B194" s="7">
        <v>41817.208333333336</v>
      </c>
      <c r="C194">
        <v>1404190800</v>
      </c>
      <c r="D194" s="7">
        <v>41821.208333333336</v>
      </c>
      <c r="E194">
        <f t="shared" si="3"/>
        <v>4</v>
      </c>
      <c r="F194" t="s">
        <v>14</v>
      </c>
    </row>
    <row r="195" spans="1:6" x14ac:dyDescent="0.2">
      <c r="A195">
        <v>1523163600</v>
      </c>
      <c r="B195" s="7">
        <v>43198.208333333328</v>
      </c>
      <c r="C195">
        <v>1523509200</v>
      </c>
      <c r="D195" s="7">
        <v>43202.208333333328</v>
      </c>
      <c r="E195">
        <f t="shared" ref="E195:E258" si="4">D195-B195</f>
        <v>4</v>
      </c>
      <c r="F195" t="s">
        <v>14</v>
      </c>
    </row>
    <row r="196" spans="1:6" x14ac:dyDescent="0.2">
      <c r="A196">
        <v>1442206800</v>
      </c>
      <c r="B196" s="7">
        <v>42261.208333333328</v>
      </c>
      <c r="C196">
        <v>1443589200</v>
      </c>
      <c r="D196" s="7">
        <v>42277.208333333328</v>
      </c>
      <c r="E196">
        <f t="shared" si="4"/>
        <v>16</v>
      </c>
      <c r="F196" t="s">
        <v>20</v>
      </c>
    </row>
    <row r="197" spans="1:6" x14ac:dyDescent="0.2">
      <c r="A197">
        <v>1532840400</v>
      </c>
      <c r="B197" s="7">
        <v>43310.208333333328</v>
      </c>
      <c r="C197">
        <v>1533445200</v>
      </c>
      <c r="D197" s="7">
        <v>43317.208333333328</v>
      </c>
      <c r="E197">
        <f t="shared" si="4"/>
        <v>7</v>
      </c>
      <c r="F197" t="s">
        <v>20</v>
      </c>
    </row>
    <row r="198" spans="1:6" x14ac:dyDescent="0.2">
      <c r="A198">
        <v>1472878800</v>
      </c>
      <c r="B198" s="7">
        <v>42616.208333333328</v>
      </c>
      <c r="C198">
        <v>1474520400</v>
      </c>
      <c r="D198" s="7">
        <v>42635.208333333328</v>
      </c>
      <c r="E198">
        <f t="shared" si="4"/>
        <v>19</v>
      </c>
      <c r="F198" t="s">
        <v>14</v>
      </c>
    </row>
    <row r="199" spans="1:6" x14ac:dyDescent="0.2">
      <c r="A199">
        <v>1498194000</v>
      </c>
      <c r="B199" s="7">
        <v>42909.208333333328</v>
      </c>
      <c r="C199">
        <v>1499403600</v>
      </c>
      <c r="D199" s="7">
        <v>42923.208333333328</v>
      </c>
      <c r="E199">
        <f t="shared" si="4"/>
        <v>14</v>
      </c>
      <c r="F199" t="s">
        <v>20</v>
      </c>
    </row>
    <row r="200" spans="1:6" x14ac:dyDescent="0.2">
      <c r="A200">
        <v>1281070800</v>
      </c>
      <c r="B200" s="7">
        <v>40396.208333333336</v>
      </c>
      <c r="C200">
        <v>1283576400</v>
      </c>
      <c r="D200" s="7">
        <v>40425.208333333336</v>
      </c>
      <c r="E200">
        <f t="shared" si="4"/>
        <v>29</v>
      </c>
      <c r="F200" t="s">
        <v>14</v>
      </c>
    </row>
    <row r="201" spans="1:6" x14ac:dyDescent="0.2">
      <c r="A201">
        <v>1436245200</v>
      </c>
      <c r="B201" s="7">
        <v>42192.208333333328</v>
      </c>
      <c r="C201">
        <v>1436590800</v>
      </c>
      <c r="D201" s="7">
        <v>42196.208333333328</v>
      </c>
      <c r="E201">
        <f t="shared" si="4"/>
        <v>4</v>
      </c>
      <c r="F201" t="s">
        <v>14</v>
      </c>
    </row>
    <row r="202" spans="1:6" x14ac:dyDescent="0.2">
      <c r="A202">
        <v>1269493200</v>
      </c>
      <c r="B202" s="7">
        <v>40262.208333333336</v>
      </c>
      <c r="C202">
        <v>1270443600</v>
      </c>
      <c r="D202" s="7">
        <v>40273.208333333336</v>
      </c>
      <c r="E202">
        <f t="shared" si="4"/>
        <v>11</v>
      </c>
      <c r="F202" t="s">
        <v>14</v>
      </c>
    </row>
    <row r="203" spans="1:6" x14ac:dyDescent="0.2">
      <c r="A203">
        <v>1406264400</v>
      </c>
      <c r="B203" s="7">
        <v>41845.208333333336</v>
      </c>
      <c r="C203">
        <v>1407819600</v>
      </c>
      <c r="D203" s="7">
        <v>41863.208333333336</v>
      </c>
      <c r="E203">
        <f t="shared" si="4"/>
        <v>18</v>
      </c>
      <c r="F203" t="s">
        <v>20</v>
      </c>
    </row>
    <row r="204" spans="1:6" x14ac:dyDescent="0.2">
      <c r="A204">
        <v>1317531600</v>
      </c>
      <c r="B204" s="7">
        <v>40818.208333333336</v>
      </c>
      <c r="C204">
        <v>1317877200</v>
      </c>
      <c r="D204" s="7">
        <v>40822.208333333336</v>
      </c>
      <c r="E204">
        <f t="shared" si="4"/>
        <v>4</v>
      </c>
      <c r="F204" t="s">
        <v>74</v>
      </c>
    </row>
    <row r="205" spans="1:6" x14ac:dyDescent="0.2">
      <c r="A205">
        <v>1484632800</v>
      </c>
      <c r="B205" s="7">
        <v>42752.25</v>
      </c>
      <c r="C205">
        <v>1484805600</v>
      </c>
      <c r="D205" s="7">
        <v>42754.25</v>
      </c>
      <c r="E205">
        <f t="shared" si="4"/>
        <v>2</v>
      </c>
      <c r="F205" t="s">
        <v>20</v>
      </c>
    </row>
    <row r="206" spans="1:6" x14ac:dyDescent="0.2">
      <c r="A206">
        <v>1301806800</v>
      </c>
      <c r="B206" s="7">
        <v>40636.208333333336</v>
      </c>
      <c r="C206">
        <v>1302670800</v>
      </c>
      <c r="D206" s="7">
        <v>40646.208333333336</v>
      </c>
      <c r="E206">
        <f t="shared" si="4"/>
        <v>10</v>
      </c>
      <c r="F206" t="s">
        <v>14</v>
      </c>
    </row>
    <row r="207" spans="1:6" x14ac:dyDescent="0.2">
      <c r="A207">
        <v>1539752400</v>
      </c>
      <c r="B207" s="7">
        <v>43390.208333333328</v>
      </c>
      <c r="C207">
        <v>1540789200</v>
      </c>
      <c r="D207" s="7">
        <v>43402.208333333328</v>
      </c>
      <c r="E207">
        <f t="shared" si="4"/>
        <v>12</v>
      </c>
      <c r="F207" t="s">
        <v>20</v>
      </c>
    </row>
    <row r="208" spans="1:6" x14ac:dyDescent="0.2">
      <c r="A208">
        <v>1267250400</v>
      </c>
      <c r="B208" s="7">
        <v>40236.25</v>
      </c>
      <c r="C208">
        <v>1268028000</v>
      </c>
      <c r="D208" s="7">
        <v>40245.25</v>
      </c>
      <c r="E208">
        <f t="shared" si="4"/>
        <v>9</v>
      </c>
      <c r="F208" t="s">
        <v>74</v>
      </c>
    </row>
    <row r="209" spans="1:6" x14ac:dyDescent="0.2">
      <c r="A209">
        <v>1535432400</v>
      </c>
      <c r="B209" s="7">
        <v>43340.208333333328</v>
      </c>
      <c r="C209">
        <v>1537160400</v>
      </c>
      <c r="D209" s="7">
        <v>43360.208333333328</v>
      </c>
      <c r="E209">
        <f t="shared" si="4"/>
        <v>20</v>
      </c>
      <c r="F209" t="s">
        <v>20</v>
      </c>
    </row>
    <row r="210" spans="1:6" x14ac:dyDescent="0.2">
      <c r="A210">
        <v>1510207200</v>
      </c>
      <c r="B210" s="7">
        <v>43048.25</v>
      </c>
      <c r="C210">
        <v>1512280800</v>
      </c>
      <c r="D210" s="7">
        <v>43072.25</v>
      </c>
      <c r="E210">
        <f t="shared" si="4"/>
        <v>24</v>
      </c>
      <c r="F210" t="s">
        <v>20</v>
      </c>
    </row>
    <row r="211" spans="1:6" x14ac:dyDescent="0.2">
      <c r="A211">
        <v>1462510800</v>
      </c>
      <c r="B211" s="7">
        <v>42496.208333333328</v>
      </c>
      <c r="C211">
        <v>1463115600</v>
      </c>
      <c r="D211" s="7">
        <v>42503.208333333328</v>
      </c>
      <c r="E211">
        <f t="shared" si="4"/>
        <v>7</v>
      </c>
      <c r="F211" t="s">
        <v>47</v>
      </c>
    </row>
    <row r="212" spans="1:6" x14ac:dyDescent="0.2">
      <c r="A212">
        <v>1488520800</v>
      </c>
      <c r="B212" s="7">
        <v>42797.25</v>
      </c>
      <c r="C212">
        <v>1490850000</v>
      </c>
      <c r="D212" s="7">
        <v>42824.208333333328</v>
      </c>
      <c r="E212">
        <f t="shared" si="4"/>
        <v>26.958333333328483</v>
      </c>
      <c r="F212" t="s">
        <v>14</v>
      </c>
    </row>
    <row r="213" spans="1:6" x14ac:dyDescent="0.2">
      <c r="A213">
        <v>1377579600</v>
      </c>
      <c r="B213" s="7">
        <v>41513.208333333336</v>
      </c>
      <c r="C213">
        <v>1379653200</v>
      </c>
      <c r="D213" s="7">
        <v>41537.208333333336</v>
      </c>
      <c r="E213">
        <f t="shared" si="4"/>
        <v>24</v>
      </c>
      <c r="F213" t="s">
        <v>14</v>
      </c>
    </row>
    <row r="214" spans="1:6" x14ac:dyDescent="0.2">
      <c r="A214">
        <v>1576389600</v>
      </c>
      <c r="B214" s="7">
        <v>43814.25</v>
      </c>
      <c r="C214">
        <v>1580364000</v>
      </c>
      <c r="D214" s="7">
        <v>43860.25</v>
      </c>
      <c r="E214">
        <f t="shared" si="4"/>
        <v>46</v>
      </c>
      <c r="F214" t="s">
        <v>20</v>
      </c>
    </row>
    <row r="215" spans="1:6" x14ac:dyDescent="0.2">
      <c r="A215">
        <v>1289019600</v>
      </c>
      <c r="B215" s="7">
        <v>40488.208333333336</v>
      </c>
      <c r="C215">
        <v>1289714400</v>
      </c>
      <c r="D215" s="7">
        <v>40496.25</v>
      </c>
      <c r="E215">
        <f t="shared" si="4"/>
        <v>8.0416666666642413</v>
      </c>
      <c r="F215" t="s">
        <v>20</v>
      </c>
    </row>
    <row r="216" spans="1:6" x14ac:dyDescent="0.2">
      <c r="A216">
        <v>1282194000</v>
      </c>
      <c r="B216" s="7">
        <v>40409.208333333336</v>
      </c>
      <c r="C216">
        <v>1282712400</v>
      </c>
      <c r="D216" s="7">
        <v>40415.208333333336</v>
      </c>
      <c r="E216">
        <f t="shared" si="4"/>
        <v>6</v>
      </c>
      <c r="F216" t="s">
        <v>20</v>
      </c>
    </row>
    <row r="217" spans="1:6" x14ac:dyDescent="0.2">
      <c r="A217">
        <v>1550037600</v>
      </c>
      <c r="B217" s="7">
        <v>43509.25</v>
      </c>
      <c r="C217">
        <v>1550210400</v>
      </c>
      <c r="D217" s="7">
        <v>43511.25</v>
      </c>
      <c r="E217">
        <f t="shared" si="4"/>
        <v>2</v>
      </c>
      <c r="F217" t="s">
        <v>14</v>
      </c>
    </row>
    <row r="218" spans="1:6" x14ac:dyDescent="0.2">
      <c r="A218">
        <v>1321941600</v>
      </c>
      <c r="B218" s="7">
        <v>40869.25</v>
      </c>
      <c r="C218">
        <v>1322114400</v>
      </c>
      <c r="D218" s="7">
        <v>40871.25</v>
      </c>
      <c r="E218">
        <f t="shared" si="4"/>
        <v>2</v>
      </c>
      <c r="F218" t="s">
        <v>20</v>
      </c>
    </row>
    <row r="219" spans="1:6" x14ac:dyDescent="0.2">
      <c r="A219">
        <v>1556427600</v>
      </c>
      <c r="B219" s="7">
        <v>43583.208333333328</v>
      </c>
      <c r="C219">
        <v>1557205200</v>
      </c>
      <c r="D219" s="7">
        <v>43592.208333333328</v>
      </c>
      <c r="E219">
        <f t="shared" si="4"/>
        <v>9</v>
      </c>
      <c r="F219" t="s">
        <v>14</v>
      </c>
    </row>
    <row r="220" spans="1:6" x14ac:dyDescent="0.2">
      <c r="A220">
        <v>1320991200</v>
      </c>
      <c r="B220" s="7">
        <v>40858.25</v>
      </c>
      <c r="C220">
        <v>1323928800</v>
      </c>
      <c r="D220" s="7">
        <v>40892.25</v>
      </c>
      <c r="E220">
        <f t="shared" si="4"/>
        <v>34</v>
      </c>
      <c r="F220" t="s">
        <v>20</v>
      </c>
    </row>
    <row r="221" spans="1:6" x14ac:dyDescent="0.2">
      <c r="A221">
        <v>1345093200</v>
      </c>
      <c r="B221" s="7">
        <v>41137.208333333336</v>
      </c>
      <c r="C221">
        <v>1346130000</v>
      </c>
      <c r="D221" s="7">
        <v>41149.208333333336</v>
      </c>
      <c r="E221">
        <f t="shared" si="4"/>
        <v>12</v>
      </c>
      <c r="F221" t="s">
        <v>20</v>
      </c>
    </row>
    <row r="222" spans="1:6" x14ac:dyDescent="0.2">
      <c r="A222">
        <v>1309496400</v>
      </c>
      <c r="B222" s="7">
        <v>40725.208333333336</v>
      </c>
      <c r="C222">
        <v>1311051600</v>
      </c>
      <c r="D222" s="7">
        <v>40743.208333333336</v>
      </c>
      <c r="E222">
        <f t="shared" si="4"/>
        <v>18</v>
      </c>
      <c r="F222" t="s">
        <v>14</v>
      </c>
    </row>
    <row r="223" spans="1:6" x14ac:dyDescent="0.2">
      <c r="A223">
        <v>1340254800</v>
      </c>
      <c r="B223" s="7">
        <v>41081.208333333336</v>
      </c>
      <c r="C223">
        <v>1340427600</v>
      </c>
      <c r="D223" s="7">
        <v>41083.208333333336</v>
      </c>
      <c r="E223">
        <f t="shared" si="4"/>
        <v>2</v>
      </c>
      <c r="F223" t="s">
        <v>14</v>
      </c>
    </row>
    <row r="224" spans="1:6" x14ac:dyDescent="0.2">
      <c r="A224">
        <v>1412226000</v>
      </c>
      <c r="B224" s="7">
        <v>41914.208333333336</v>
      </c>
      <c r="C224">
        <v>1412312400</v>
      </c>
      <c r="D224" s="7">
        <v>41915.208333333336</v>
      </c>
      <c r="E224">
        <f t="shared" si="4"/>
        <v>1</v>
      </c>
      <c r="F224" t="s">
        <v>20</v>
      </c>
    </row>
    <row r="225" spans="1:6" x14ac:dyDescent="0.2">
      <c r="A225">
        <v>1458104400</v>
      </c>
      <c r="B225" s="7">
        <v>42445.208333333328</v>
      </c>
      <c r="C225">
        <v>1459314000</v>
      </c>
      <c r="D225" s="7">
        <v>42459.208333333328</v>
      </c>
      <c r="E225">
        <f t="shared" si="4"/>
        <v>14</v>
      </c>
      <c r="F225" t="s">
        <v>14</v>
      </c>
    </row>
    <row r="226" spans="1:6" x14ac:dyDescent="0.2">
      <c r="A226">
        <v>1411534800</v>
      </c>
      <c r="B226" s="7">
        <v>41906.208333333336</v>
      </c>
      <c r="C226">
        <v>1415426400</v>
      </c>
      <c r="D226" s="7">
        <v>41951.25</v>
      </c>
      <c r="E226">
        <f t="shared" si="4"/>
        <v>45.041666666664241</v>
      </c>
      <c r="F226" t="s">
        <v>20</v>
      </c>
    </row>
    <row r="227" spans="1:6" x14ac:dyDescent="0.2">
      <c r="A227">
        <v>1399093200</v>
      </c>
      <c r="B227" s="7">
        <v>41762.208333333336</v>
      </c>
      <c r="C227">
        <v>1399093200</v>
      </c>
      <c r="D227" s="7">
        <v>41762.208333333336</v>
      </c>
      <c r="E227">
        <f t="shared" si="4"/>
        <v>0</v>
      </c>
      <c r="F227" t="s">
        <v>20</v>
      </c>
    </row>
    <row r="228" spans="1:6" x14ac:dyDescent="0.2">
      <c r="A228">
        <v>1270702800</v>
      </c>
      <c r="B228" s="7">
        <v>40276.208333333336</v>
      </c>
      <c r="C228">
        <v>1273899600</v>
      </c>
      <c r="D228" s="7">
        <v>40313.208333333336</v>
      </c>
      <c r="E228">
        <f t="shared" si="4"/>
        <v>37</v>
      </c>
      <c r="F228" t="s">
        <v>20</v>
      </c>
    </row>
    <row r="229" spans="1:6" x14ac:dyDescent="0.2">
      <c r="A229">
        <v>1431666000</v>
      </c>
      <c r="B229" s="7">
        <v>42139.208333333328</v>
      </c>
      <c r="C229">
        <v>1432184400</v>
      </c>
      <c r="D229" s="7">
        <v>42145.208333333328</v>
      </c>
      <c r="E229">
        <f t="shared" si="4"/>
        <v>6</v>
      </c>
      <c r="F229" t="s">
        <v>20</v>
      </c>
    </row>
    <row r="230" spans="1:6" x14ac:dyDescent="0.2">
      <c r="A230">
        <v>1472619600</v>
      </c>
      <c r="B230" s="7">
        <v>42613.208333333328</v>
      </c>
      <c r="C230">
        <v>1474779600</v>
      </c>
      <c r="D230" s="7">
        <v>42638.208333333328</v>
      </c>
      <c r="E230">
        <f t="shared" si="4"/>
        <v>25</v>
      </c>
      <c r="F230" t="s">
        <v>20</v>
      </c>
    </row>
    <row r="231" spans="1:6" x14ac:dyDescent="0.2">
      <c r="A231">
        <v>1496293200</v>
      </c>
      <c r="B231" s="7">
        <v>42887.208333333328</v>
      </c>
      <c r="C231">
        <v>1500440400</v>
      </c>
      <c r="D231" s="7">
        <v>42935.208333333328</v>
      </c>
      <c r="E231">
        <f t="shared" si="4"/>
        <v>48</v>
      </c>
      <c r="F231" t="s">
        <v>20</v>
      </c>
    </row>
    <row r="232" spans="1:6" x14ac:dyDescent="0.2">
      <c r="A232">
        <v>1575612000</v>
      </c>
      <c r="B232" s="7">
        <v>43805.25</v>
      </c>
      <c r="C232">
        <v>1575612000</v>
      </c>
      <c r="D232" s="7">
        <v>43805.25</v>
      </c>
      <c r="E232">
        <f t="shared" si="4"/>
        <v>0</v>
      </c>
      <c r="F232" t="s">
        <v>20</v>
      </c>
    </row>
    <row r="233" spans="1:6" x14ac:dyDescent="0.2">
      <c r="A233">
        <v>1369112400</v>
      </c>
      <c r="B233" s="7">
        <v>41415.208333333336</v>
      </c>
      <c r="C233">
        <v>1374123600</v>
      </c>
      <c r="D233" s="7">
        <v>41473.208333333336</v>
      </c>
      <c r="E233">
        <f t="shared" si="4"/>
        <v>58</v>
      </c>
      <c r="F233" t="s">
        <v>74</v>
      </c>
    </row>
    <row r="234" spans="1:6" x14ac:dyDescent="0.2">
      <c r="A234">
        <v>1469422800</v>
      </c>
      <c r="B234" s="7">
        <v>42576.208333333328</v>
      </c>
      <c r="C234">
        <v>1469509200</v>
      </c>
      <c r="D234" s="7">
        <v>42577.208333333328</v>
      </c>
      <c r="E234">
        <f t="shared" si="4"/>
        <v>1</v>
      </c>
      <c r="F234" t="s">
        <v>20</v>
      </c>
    </row>
    <row r="235" spans="1:6" x14ac:dyDescent="0.2">
      <c r="A235">
        <v>1307854800</v>
      </c>
      <c r="B235" s="7">
        <v>40706.208333333336</v>
      </c>
      <c r="C235">
        <v>1309237200</v>
      </c>
      <c r="D235" s="7">
        <v>40722.208333333336</v>
      </c>
      <c r="E235">
        <f t="shared" si="4"/>
        <v>16</v>
      </c>
      <c r="F235" t="s">
        <v>20</v>
      </c>
    </row>
    <row r="236" spans="1:6" x14ac:dyDescent="0.2">
      <c r="A236">
        <v>1503378000</v>
      </c>
      <c r="B236" s="7">
        <v>42969.208333333328</v>
      </c>
      <c r="C236">
        <v>1503982800</v>
      </c>
      <c r="D236" s="7">
        <v>42976.208333333328</v>
      </c>
      <c r="E236">
        <f t="shared" si="4"/>
        <v>7</v>
      </c>
      <c r="F236" t="s">
        <v>20</v>
      </c>
    </row>
    <row r="237" spans="1:6" x14ac:dyDescent="0.2">
      <c r="A237">
        <v>1486965600</v>
      </c>
      <c r="B237" s="7">
        <v>42779.25</v>
      </c>
      <c r="C237">
        <v>1487397600</v>
      </c>
      <c r="D237" s="7">
        <v>42784.25</v>
      </c>
      <c r="E237">
        <f t="shared" si="4"/>
        <v>5</v>
      </c>
      <c r="F237" t="s">
        <v>14</v>
      </c>
    </row>
    <row r="238" spans="1:6" x14ac:dyDescent="0.2">
      <c r="A238">
        <v>1561438800</v>
      </c>
      <c r="B238" s="7">
        <v>43641.208333333328</v>
      </c>
      <c r="C238">
        <v>1562043600</v>
      </c>
      <c r="D238" s="7">
        <v>43648.208333333328</v>
      </c>
      <c r="E238">
        <f t="shared" si="4"/>
        <v>7</v>
      </c>
      <c r="F238" t="s">
        <v>14</v>
      </c>
    </row>
    <row r="239" spans="1:6" x14ac:dyDescent="0.2">
      <c r="A239">
        <v>1398402000</v>
      </c>
      <c r="B239" s="7">
        <v>41754.208333333336</v>
      </c>
      <c r="C239">
        <v>1398574800</v>
      </c>
      <c r="D239" s="7">
        <v>41756.208333333336</v>
      </c>
      <c r="E239">
        <f t="shared" si="4"/>
        <v>2</v>
      </c>
      <c r="F239" t="s">
        <v>20</v>
      </c>
    </row>
    <row r="240" spans="1:6" x14ac:dyDescent="0.2">
      <c r="A240">
        <v>1513231200</v>
      </c>
      <c r="B240" s="7">
        <v>43083.25</v>
      </c>
      <c r="C240">
        <v>1515391200</v>
      </c>
      <c r="D240" s="7">
        <v>43108.25</v>
      </c>
      <c r="E240">
        <f t="shared" si="4"/>
        <v>25</v>
      </c>
      <c r="F240" t="s">
        <v>20</v>
      </c>
    </row>
    <row r="241" spans="1:6" x14ac:dyDescent="0.2">
      <c r="A241">
        <v>1440824400</v>
      </c>
      <c r="B241" s="7">
        <v>42245.208333333328</v>
      </c>
      <c r="C241">
        <v>1441170000</v>
      </c>
      <c r="D241" s="7">
        <v>42249.208333333328</v>
      </c>
      <c r="E241">
        <f t="shared" si="4"/>
        <v>4</v>
      </c>
      <c r="F241" t="s">
        <v>14</v>
      </c>
    </row>
    <row r="242" spans="1:6" x14ac:dyDescent="0.2">
      <c r="A242">
        <v>1281070800</v>
      </c>
      <c r="B242" s="7">
        <v>40396.208333333336</v>
      </c>
      <c r="C242">
        <v>1281157200</v>
      </c>
      <c r="D242" s="7">
        <v>40397.208333333336</v>
      </c>
      <c r="E242">
        <f t="shared" si="4"/>
        <v>1</v>
      </c>
      <c r="F242" t="s">
        <v>20</v>
      </c>
    </row>
    <row r="243" spans="1:6" x14ac:dyDescent="0.2">
      <c r="A243">
        <v>1397365200</v>
      </c>
      <c r="B243" s="7">
        <v>41742.208333333336</v>
      </c>
      <c r="C243">
        <v>1398229200</v>
      </c>
      <c r="D243" s="7">
        <v>41752.208333333336</v>
      </c>
      <c r="E243">
        <f t="shared" si="4"/>
        <v>10</v>
      </c>
      <c r="F243" t="s">
        <v>20</v>
      </c>
    </row>
    <row r="244" spans="1:6" x14ac:dyDescent="0.2">
      <c r="A244">
        <v>1494392400</v>
      </c>
      <c r="B244" s="7">
        <v>42865.208333333328</v>
      </c>
      <c r="C244">
        <v>1495256400</v>
      </c>
      <c r="D244" s="7">
        <v>42875.208333333328</v>
      </c>
      <c r="E244">
        <f t="shared" si="4"/>
        <v>10</v>
      </c>
      <c r="F244" t="s">
        <v>20</v>
      </c>
    </row>
    <row r="245" spans="1:6" x14ac:dyDescent="0.2">
      <c r="A245">
        <v>1520143200</v>
      </c>
      <c r="B245" s="7">
        <v>43163.25</v>
      </c>
      <c r="C245">
        <v>1520402400</v>
      </c>
      <c r="D245" s="7">
        <v>43166.25</v>
      </c>
      <c r="E245">
        <f t="shared" si="4"/>
        <v>3</v>
      </c>
      <c r="F245" t="s">
        <v>20</v>
      </c>
    </row>
    <row r="246" spans="1:6" x14ac:dyDescent="0.2">
      <c r="A246">
        <v>1405314000</v>
      </c>
      <c r="B246" s="7">
        <v>41834.208333333336</v>
      </c>
      <c r="C246">
        <v>1409806800</v>
      </c>
      <c r="D246" s="7">
        <v>41886.208333333336</v>
      </c>
      <c r="E246">
        <f t="shared" si="4"/>
        <v>52</v>
      </c>
      <c r="F246" t="s">
        <v>20</v>
      </c>
    </row>
    <row r="247" spans="1:6" x14ac:dyDescent="0.2">
      <c r="A247">
        <v>1396846800</v>
      </c>
      <c r="B247" s="7">
        <v>41736.208333333336</v>
      </c>
      <c r="C247">
        <v>1396933200</v>
      </c>
      <c r="D247" s="7">
        <v>41737.208333333336</v>
      </c>
      <c r="E247">
        <f t="shared" si="4"/>
        <v>1</v>
      </c>
      <c r="F247" t="s">
        <v>20</v>
      </c>
    </row>
    <row r="248" spans="1:6" x14ac:dyDescent="0.2">
      <c r="A248">
        <v>1375678800</v>
      </c>
      <c r="B248" s="7">
        <v>41491.208333333336</v>
      </c>
      <c r="C248">
        <v>1376024400</v>
      </c>
      <c r="D248" s="7">
        <v>41495.208333333336</v>
      </c>
      <c r="E248">
        <f t="shared" si="4"/>
        <v>4</v>
      </c>
      <c r="F248" t="s">
        <v>20</v>
      </c>
    </row>
    <row r="249" spans="1:6" x14ac:dyDescent="0.2">
      <c r="A249">
        <v>1482386400</v>
      </c>
      <c r="B249" s="7">
        <v>42726.25</v>
      </c>
      <c r="C249">
        <v>1483682400</v>
      </c>
      <c r="D249" s="7">
        <v>42741.25</v>
      </c>
      <c r="E249">
        <f t="shared" si="4"/>
        <v>15</v>
      </c>
      <c r="F249" t="s">
        <v>20</v>
      </c>
    </row>
    <row r="250" spans="1:6" x14ac:dyDescent="0.2">
      <c r="A250">
        <v>1420005600</v>
      </c>
      <c r="B250" s="7">
        <v>42004.25</v>
      </c>
      <c r="C250">
        <v>1420437600</v>
      </c>
      <c r="D250" s="7">
        <v>42009.25</v>
      </c>
      <c r="E250">
        <f t="shared" si="4"/>
        <v>5</v>
      </c>
      <c r="F250" t="s">
        <v>20</v>
      </c>
    </row>
    <row r="251" spans="1:6" x14ac:dyDescent="0.2">
      <c r="A251">
        <v>1420178400</v>
      </c>
      <c r="B251" s="7">
        <v>42006.25</v>
      </c>
      <c r="C251">
        <v>1420783200</v>
      </c>
      <c r="D251" s="7">
        <v>42013.25</v>
      </c>
      <c r="E251">
        <f t="shared" si="4"/>
        <v>7</v>
      </c>
      <c r="F251" t="s">
        <v>20</v>
      </c>
    </row>
    <row r="252" spans="1:6" x14ac:dyDescent="0.2">
      <c r="A252">
        <v>1264399200</v>
      </c>
      <c r="B252" s="7">
        <v>40203.25</v>
      </c>
      <c r="C252">
        <v>1267423200</v>
      </c>
      <c r="D252" s="7">
        <v>40238.25</v>
      </c>
      <c r="E252">
        <f t="shared" si="4"/>
        <v>35</v>
      </c>
      <c r="F252" t="s">
        <v>14</v>
      </c>
    </row>
    <row r="253" spans="1:6" x14ac:dyDescent="0.2">
      <c r="A253">
        <v>1355032800</v>
      </c>
      <c r="B253" s="7">
        <v>41252.25</v>
      </c>
      <c r="C253">
        <v>1355205600</v>
      </c>
      <c r="D253" s="7">
        <v>41254.25</v>
      </c>
      <c r="E253">
        <f t="shared" si="4"/>
        <v>2</v>
      </c>
      <c r="F253" t="s">
        <v>14</v>
      </c>
    </row>
    <row r="254" spans="1:6" x14ac:dyDescent="0.2">
      <c r="A254">
        <v>1382677200</v>
      </c>
      <c r="B254" s="7">
        <v>41572.208333333336</v>
      </c>
      <c r="C254">
        <v>1383109200</v>
      </c>
      <c r="D254" s="7">
        <v>41577.208333333336</v>
      </c>
      <c r="E254">
        <f t="shared" si="4"/>
        <v>5</v>
      </c>
      <c r="F254" t="s">
        <v>20</v>
      </c>
    </row>
    <row r="255" spans="1:6" x14ac:dyDescent="0.2">
      <c r="A255">
        <v>1302238800</v>
      </c>
      <c r="B255" s="7">
        <v>40641.208333333336</v>
      </c>
      <c r="C255">
        <v>1303275600</v>
      </c>
      <c r="D255" s="7">
        <v>40653.208333333336</v>
      </c>
      <c r="E255">
        <f t="shared" si="4"/>
        <v>12</v>
      </c>
      <c r="F255" t="s">
        <v>14</v>
      </c>
    </row>
    <row r="256" spans="1:6" x14ac:dyDescent="0.2">
      <c r="A256">
        <v>1487656800</v>
      </c>
      <c r="B256" s="7">
        <v>42787.25</v>
      </c>
      <c r="C256">
        <v>1487829600</v>
      </c>
      <c r="D256" s="7">
        <v>42789.25</v>
      </c>
      <c r="E256">
        <f t="shared" si="4"/>
        <v>2</v>
      </c>
      <c r="F256" t="s">
        <v>20</v>
      </c>
    </row>
    <row r="257" spans="1:6" x14ac:dyDescent="0.2">
      <c r="A257">
        <v>1297836000</v>
      </c>
      <c r="B257" s="7">
        <v>40590.25</v>
      </c>
      <c r="C257">
        <v>1298268000</v>
      </c>
      <c r="D257" s="7">
        <v>40595.25</v>
      </c>
      <c r="E257">
        <f t="shared" si="4"/>
        <v>5</v>
      </c>
      <c r="F257" t="s">
        <v>20</v>
      </c>
    </row>
    <row r="258" spans="1:6" x14ac:dyDescent="0.2">
      <c r="A258">
        <v>1453615200</v>
      </c>
      <c r="B258" s="7">
        <v>42393.25</v>
      </c>
      <c r="C258">
        <v>1456812000</v>
      </c>
      <c r="D258" s="7">
        <v>42430.25</v>
      </c>
      <c r="E258">
        <f t="shared" si="4"/>
        <v>37</v>
      </c>
      <c r="F258" t="s">
        <v>14</v>
      </c>
    </row>
    <row r="259" spans="1:6" x14ac:dyDescent="0.2">
      <c r="A259">
        <v>1362463200</v>
      </c>
      <c r="B259" s="7">
        <v>41338.25</v>
      </c>
      <c r="C259">
        <v>1363669200</v>
      </c>
      <c r="D259" s="7">
        <v>41352.208333333336</v>
      </c>
      <c r="E259">
        <f t="shared" ref="E259:E322" si="5">D259-B259</f>
        <v>13.958333333335759</v>
      </c>
      <c r="F259" t="s">
        <v>20</v>
      </c>
    </row>
    <row r="260" spans="1:6" x14ac:dyDescent="0.2">
      <c r="A260">
        <v>1481176800</v>
      </c>
      <c r="B260" s="7">
        <v>42712.25</v>
      </c>
      <c r="C260">
        <v>1482904800</v>
      </c>
      <c r="D260" s="7">
        <v>42732.25</v>
      </c>
      <c r="E260">
        <f t="shared" si="5"/>
        <v>20</v>
      </c>
      <c r="F260" t="s">
        <v>20</v>
      </c>
    </row>
    <row r="261" spans="1:6" x14ac:dyDescent="0.2">
      <c r="A261">
        <v>1354946400</v>
      </c>
      <c r="B261" s="7">
        <v>41251.25</v>
      </c>
      <c r="C261">
        <v>1356588000</v>
      </c>
      <c r="D261" s="7">
        <v>41270.25</v>
      </c>
      <c r="E261">
        <f t="shared" si="5"/>
        <v>19</v>
      </c>
      <c r="F261" t="s">
        <v>20</v>
      </c>
    </row>
    <row r="262" spans="1:6" x14ac:dyDescent="0.2">
      <c r="A262">
        <v>1348808400</v>
      </c>
      <c r="B262" s="7">
        <v>41180.208333333336</v>
      </c>
      <c r="C262">
        <v>1349845200</v>
      </c>
      <c r="D262" s="7">
        <v>41192.208333333336</v>
      </c>
      <c r="E262">
        <f t="shared" si="5"/>
        <v>12</v>
      </c>
      <c r="F262" t="s">
        <v>20</v>
      </c>
    </row>
    <row r="263" spans="1:6" x14ac:dyDescent="0.2">
      <c r="A263">
        <v>1282712400</v>
      </c>
      <c r="B263" s="7">
        <v>40415.208333333336</v>
      </c>
      <c r="C263">
        <v>1283058000</v>
      </c>
      <c r="D263" s="7">
        <v>40419.208333333336</v>
      </c>
      <c r="E263">
        <f t="shared" si="5"/>
        <v>4</v>
      </c>
      <c r="F263" t="s">
        <v>14</v>
      </c>
    </row>
    <row r="264" spans="1:6" x14ac:dyDescent="0.2">
      <c r="A264">
        <v>1301979600</v>
      </c>
      <c r="B264" s="7">
        <v>40638.208333333336</v>
      </c>
      <c r="C264">
        <v>1304226000</v>
      </c>
      <c r="D264" s="7">
        <v>40664.208333333336</v>
      </c>
      <c r="E264">
        <f t="shared" si="5"/>
        <v>26</v>
      </c>
      <c r="F264" t="s">
        <v>20</v>
      </c>
    </row>
    <row r="265" spans="1:6" x14ac:dyDescent="0.2">
      <c r="A265">
        <v>1263016800</v>
      </c>
      <c r="B265" s="7">
        <v>40187.25</v>
      </c>
      <c r="C265">
        <v>1263016800</v>
      </c>
      <c r="D265" s="7">
        <v>40187.25</v>
      </c>
      <c r="E265">
        <f t="shared" si="5"/>
        <v>0</v>
      </c>
      <c r="F265" t="s">
        <v>20</v>
      </c>
    </row>
    <row r="266" spans="1:6" x14ac:dyDescent="0.2">
      <c r="A266">
        <v>1360648800</v>
      </c>
      <c r="B266" s="7">
        <v>41317.25</v>
      </c>
      <c r="C266">
        <v>1362031200</v>
      </c>
      <c r="D266" s="7">
        <v>41333.25</v>
      </c>
      <c r="E266">
        <f t="shared" si="5"/>
        <v>16</v>
      </c>
      <c r="F266" t="s">
        <v>20</v>
      </c>
    </row>
    <row r="267" spans="1:6" x14ac:dyDescent="0.2">
      <c r="A267">
        <v>1451800800</v>
      </c>
      <c r="B267" s="7">
        <v>42372.25</v>
      </c>
      <c r="C267">
        <v>1455602400</v>
      </c>
      <c r="D267" s="7">
        <v>42416.25</v>
      </c>
      <c r="E267">
        <f t="shared" si="5"/>
        <v>44</v>
      </c>
      <c r="F267" t="s">
        <v>20</v>
      </c>
    </row>
    <row r="268" spans="1:6" x14ac:dyDescent="0.2">
      <c r="A268">
        <v>1415340000</v>
      </c>
      <c r="B268" s="7">
        <v>41950.25</v>
      </c>
      <c r="C268">
        <v>1418191200</v>
      </c>
      <c r="D268" s="7">
        <v>41983.25</v>
      </c>
      <c r="E268">
        <f t="shared" si="5"/>
        <v>33</v>
      </c>
      <c r="F268" t="s">
        <v>14</v>
      </c>
    </row>
    <row r="269" spans="1:6" x14ac:dyDescent="0.2">
      <c r="A269">
        <v>1351054800</v>
      </c>
      <c r="B269" s="7">
        <v>41206.208333333336</v>
      </c>
      <c r="C269">
        <v>1352440800</v>
      </c>
      <c r="D269" s="7">
        <v>41222.25</v>
      </c>
      <c r="E269">
        <f t="shared" si="5"/>
        <v>16.041666666664241</v>
      </c>
      <c r="F269" t="s">
        <v>20</v>
      </c>
    </row>
    <row r="270" spans="1:6" x14ac:dyDescent="0.2">
      <c r="A270">
        <v>1349326800</v>
      </c>
      <c r="B270" s="7">
        <v>41186.208333333336</v>
      </c>
      <c r="C270">
        <v>1353304800</v>
      </c>
      <c r="D270" s="7">
        <v>41232.25</v>
      </c>
      <c r="E270">
        <f t="shared" si="5"/>
        <v>46.041666666664241</v>
      </c>
      <c r="F270" t="s">
        <v>20</v>
      </c>
    </row>
    <row r="271" spans="1:6" x14ac:dyDescent="0.2">
      <c r="A271">
        <v>1548914400</v>
      </c>
      <c r="B271" s="7">
        <v>43496.25</v>
      </c>
      <c r="C271">
        <v>1550728800</v>
      </c>
      <c r="D271" s="7">
        <v>43517.25</v>
      </c>
      <c r="E271">
        <f t="shared" si="5"/>
        <v>21</v>
      </c>
      <c r="F271" t="s">
        <v>20</v>
      </c>
    </row>
    <row r="272" spans="1:6" x14ac:dyDescent="0.2">
      <c r="A272">
        <v>1291269600</v>
      </c>
      <c r="B272" s="7">
        <v>40514.25</v>
      </c>
      <c r="C272">
        <v>1291442400</v>
      </c>
      <c r="D272" s="7">
        <v>40516.25</v>
      </c>
      <c r="E272">
        <f t="shared" si="5"/>
        <v>2</v>
      </c>
      <c r="F272" t="s">
        <v>74</v>
      </c>
    </row>
    <row r="273" spans="1:6" x14ac:dyDescent="0.2">
      <c r="A273">
        <v>1449468000</v>
      </c>
      <c r="B273" s="7">
        <v>42345.25</v>
      </c>
      <c r="C273">
        <v>1452146400</v>
      </c>
      <c r="D273" s="7">
        <v>42376.25</v>
      </c>
      <c r="E273">
        <f t="shared" si="5"/>
        <v>31</v>
      </c>
      <c r="F273" t="s">
        <v>47</v>
      </c>
    </row>
    <row r="274" spans="1:6" x14ac:dyDescent="0.2">
      <c r="A274">
        <v>1562734800</v>
      </c>
      <c r="B274" s="7">
        <v>43656.208333333328</v>
      </c>
      <c r="C274">
        <v>1564894800</v>
      </c>
      <c r="D274" s="7">
        <v>43681.208333333328</v>
      </c>
      <c r="E274">
        <f t="shared" si="5"/>
        <v>25</v>
      </c>
      <c r="F274" t="s">
        <v>20</v>
      </c>
    </row>
    <row r="275" spans="1:6" x14ac:dyDescent="0.2">
      <c r="A275">
        <v>1505624400</v>
      </c>
      <c r="B275" s="7">
        <v>42995.208333333328</v>
      </c>
      <c r="C275">
        <v>1505883600</v>
      </c>
      <c r="D275" s="7">
        <v>42998.208333333328</v>
      </c>
      <c r="E275">
        <f t="shared" si="5"/>
        <v>3</v>
      </c>
      <c r="F275" t="s">
        <v>20</v>
      </c>
    </row>
    <row r="276" spans="1:6" x14ac:dyDescent="0.2">
      <c r="A276">
        <v>1509948000</v>
      </c>
      <c r="B276" s="7">
        <v>43045.25</v>
      </c>
      <c r="C276">
        <v>1510380000</v>
      </c>
      <c r="D276" s="7">
        <v>43050.25</v>
      </c>
      <c r="E276">
        <f t="shared" si="5"/>
        <v>5</v>
      </c>
      <c r="F276" t="s">
        <v>14</v>
      </c>
    </row>
    <row r="277" spans="1:6" x14ac:dyDescent="0.2">
      <c r="A277">
        <v>1554526800</v>
      </c>
      <c r="B277" s="7">
        <v>43561.208333333328</v>
      </c>
      <c r="C277">
        <v>1555218000</v>
      </c>
      <c r="D277" s="7">
        <v>43569.208333333328</v>
      </c>
      <c r="E277">
        <f t="shared" si="5"/>
        <v>8</v>
      </c>
      <c r="F277" t="s">
        <v>20</v>
      </c>
    </row>
    <row r="278" spans="1:6" x14ac:dyDescent="0.2">
      <c r="A278">
        <v>1334811600</v>
      </c>
      <c r="B278" s="7">
        <v>41018.208333333336</v>
      </c>
      <c r="C278">
        <v>1335243600</v>
      </c>
      <c r="D278" s="7">
        <v>41023.208333333336</v>
      </c>
      <c r="E278">
        <f t="shared" si="5"/>
        <v>5</v>
      </c>
      <c r="F278" t="s">
        <v>14</v>
      </c>
    </row>
    <row r="279" spans="1:6" x14ac:dyDescent="0.2">
      <c r="A279">
        <v>1279515600</v>
      </c>
      <c r="B279" s="7">
        <v>40378.208333333336</v>
      </c>
      <c r="C279">
        <v>1279688400</v>
      </c>
      <c r="D279" s="7">
        <v>40380.208333333336</v>
      </c>
      <c r="E279">
        <f t="shared" si="5"/>
        <v>2</v>
      </c>
      <c r="F279" t="s">
        <v>20</v>
      </c>
    </row>
    <row r="280" spans="1:6" x14ac:dyDescent="0.2">
      <c r="A280">
        <v>1353909600</v>
      </c>
      <c r="B280" s="7">
        <v>41239.25</v>
      </c>
      <c r="C280">
        <v>1356069600</v>
      </c>
      <c r="D280" s="7">
        <v>41264.25</v>
      </c>
      <c r="E280">
        <f t="shared" si="5"/>
        <v>25</v>
      </c>
      <c r="F280" t="s">
        <v>20</v>
      </c>
    </row>
    <row r="281" spans="1:6" x14ac:dyDescent="0.2">
      <c r="A281">
        <v>1535950800</v>
      </c>
      <c r="B281" s="7">
        <v>43346.208333333328</v>
      </c>
      <c r="C281">
        <v>1536210000</v>
      </c>
      <c r="D281" s="7">
        <v>43349.208333333328</v>
      </c>
      <c r="E281">
        <f t="shared" si="5"/>
        <v>3</v>
      </c>
      <c r="F281" t="s">
        <v>20</v>
      </c>
    </row>
    <row r="282" spans="1:6" x14ac:dyDescent="0.2">
      <c r="A282">
        <v>1511244000</v>
      </c>
      <c r="B282" s="7">
        <v>43060.25</v>
      </c>
      <c r="C282">
        <v>1511762400</v>
      </c>
      <c r="D282" s="7">
        <v>43066.25</v>
      </c>
      <c r="E282">
        <f t="shared" si="5"/>
        <v>6</v>
      </c>
      <c r="F282" t="s">
        <v>20</v>
      </c>
    </row>
    <row r="283" spans="1:6" x14ac:dyDescent="0.2">
      <c r="A283">
        <v>1331445600</v>
      </c>
      <c r="B283" s="7">
        <v>40979.25</v>
      </c>
      <c r="C283">
        <v>1333256400</v>
      </c>
      <c r="D283" s="7">
        <v>41000.208333333336</v>
      </c>
      <c r="E283">
        <f t="shared" si="5"/>
        <v>20.958333333335759</v>
      </c>
      <c r="F283" t="s">
        <v>14</v>
      </c>
    </row>
    <row r="284" spans="1:6" x14ac:dyDescent="0.2">
      <c r="A284">
        <v>1480226400</v>
      </c>
      <c r="B284" s="7">
        <v>42701.25</v>
      </c>
      <c r="C284">
        <v>1480744800</v>
      </c>
      <c r="D284" s="7">
        <v>42707.25</v>
      </c>
      <c r="E284">
        <f t="shared" si="5"/>
        <v>6</v>
      </c>
      <c r="F284" t="s">
        <v>20</v>
      </c>
    </row>
    <row r="285" spans="1:6" x14ac:dyDescent="0.2">
      <c r="A285">
        <v>1464584400</v>
      </c>
      <c r="B285" s="7">
        <v>42520.208333333328</v>
      </c>
      <c r="C285">
        <v>1465016400</v>
      </c>
      <c r="D285" s="7">
        <v>42525.208333333328</v>
      </c>
      <c r="E285">
        <f t="shared" si="5"/>
        <v>5</v>
      </c>
      <c r="F285" t="s">
        <v>14</v>
      </c>
    </row>
    <row r="286" spans="1:6" x14ac:dyDescent="0.2">
      <c r="A286">
        <v>1335848400</v>
      </c>
      <c r="B286" s="7">
        <v>41030.208333333336</v>
      </c>
      <c r="C286">
        <v>1336280400</v>
      </c>
      <c r="D286" s="7">
        <v>41035.208333333336</v>
      </c>
      <c r="E286">
        <f t="shared" si="5"/>
        <v>5</v>
      </c>
      <c r="F286" t="s">
        <v>14</v>
      </c>
    </row>
    <row r="287" spans="1:6" x14ac:dyDescent="0.2">
      <c r="A287">
        <v>1473483600</v>
      </c>
      <c r="B287" s="7">
        <v>42623.208333333328</v>
      </c>
      <c r="C287">
        <v>1476766800</v>
      </c>
      <c r="D287" s="7">
        <v>42661.208333333328</v>
      </c>
      <c r="E287">
        <f t="shared" si="5"/>
        <v>38</v>
      </c>
      <c r="F287" t="s">
        <v>20</v>
      </c>
    </row>
    <row r="288" spans="1:6" x14ac:dyDescent="0.2">
      <c r="A288">
        <v>1479880800</v>
      </c>
      <c r="B288" s="7">
        <v>42697.25</v>
      </c>
      <c r="C288">
        <v>1480485600</v>
      </c>
      <c r="D288" s="7">
        <v>42704.25</v>
      </c>
      <c r="E288">
        <f t="shared" si="5"/>
        <v>7</v>
      </c>
      <c r="F288" t="s">
        <v>74</v>
      </c>
    </row>
    <row r="289" spans="1:6" x14ac:dyDescent="0.2">
      <c r="A289">
        <v>1430197200</v>
      </c>
      <c r="B289" s="7">
        <v>42122.208333333328</v>
      </c>
      <c r="C289">
        <v>1430197200</v>
      </c>
      <c r="D289" s="7">
        <v>42122.208333333328</v>
      </c>
      <c r="E289">
        <f t="shared" si="5"/>
        <v>0</v>
      </c>
      <c r="F289" t="s">
        <v>20</v>
      </c>
    </row>
    <row r="290" spans="1:6" x14ac:dyDescent="0.2">
      <c r="A290">
        <v>1331701200</v>
      </c>
      <c r="B290" s="7">
        <v>40982.208333333336</v>
      </c>
      <c r="C290">
        <v>1331787600</v>
      </c>
      <c r="D290" s="7">
        <v>40983.208333333336</v>
      </c>
      <c r="E290">
        <f t="shared" si="5"/>
        <v>1</v>
      </c>
      <c r="F290" t="s">
        <v>14</v>
      </c>
    </row>
    <row r="291" spans="1:6" x14ac:dyDescent="0.2">
      <c r="A291">
        <v>1438578000</v>
      </c>
      <c r="B291" s="7">
        <v>42219.208333333328</v>
      </c>
      <c r="C291">
        <v>1438837200</v>
      </c>
      <c r="D291" s="7">
        <v>42222.208333333328</v>
      </c>
      <c r="E291">
        <f t="shared" si="5"/>
        <v>3</v>
      </c>
      <c r="F291" t="s">
        <v>20</v>
      </c>
    </row>
    <row r="292" spans="1:6" x14ac:dyDescent="0.2">
      <c r="A292">
        <v>1368162000</v>
      </c>
      <c r="B292" s="7">
        <v>41404.208333333336</v>
      </c>
      <c r="C292">
        <v>1370926800</v>
      </c>
      <c r="D292" s="7">
        <v>41436.208333333336</v>
      </c>
      <c r="E292">
        <f t="shared" si="5"/>
        <v>32</v>
      </c>
      <c r="F292" t="s">
        <v>14</v>
      </c>
    </row>
    <row r="293" spans="1:6" x14ac:dyDescent="0.2">
      <c r="A293">
        <v>1318654800</v>
      </c>
      <c r="B293" s="7">
        <v>40831.208333333336</v>
      </c>
      <c r="C293">
        <v>1319000400</v>
      </c>
      <c r="D293" s="7">
        <v>40835.208333333336</v>
      </c>
      <c r="E293">
        <f t="shared" si="5"/>
        <v>4</v>
      </c>
      <c r="F293" t="s">
        <v>20</v>
      </c>
    </row>
    <row r="294" spans="1:6" x14ac:dyDescent="0.2">
      <c r="A294">
        <v>1331874000</v>
      </c>
      <c r="B294" s="7">
        <v>40984.208333333336</v>
      </c>
      <c r="C294">
        <v>1333429200</v>
      </c>
      <c r="D294" s="7">
        <v>41002.208333333336</v>
      </c>
      <c r="E294">
        <f t="shared" si="5"/>
        <v>18</v>
      </c>
      <c r="F294" t="s">
        <v>14</v>
      </c>
    </row>
    <row r="295" spans="1:6" x14ac:dyDescent="0.2">
      <c r="A295">
        <v>1286254800</v>
      </c>
      <c r="B295" s="7">
        <v>40456.208333333336</v>
      </c>
      <c r="C295">
        <v>1287032400</v>
      </c>
      <c r="D295" s="7">
        <v>40465.208333333336</v>
      </c>
      <c r="E295">
        <f t="shared" si="5"/>
        <v>9</v>
      </c>
      <c r="F295" t="s">
        <v>74</v>
      </c>
    </row>
    <row r="296" spans="1:6" x14ac:dyDescent="0.2">
      <c r="A296">
        <v>1540530000</v>
      </c>
      <c r="B296" s="7">
        <v>43399.208333333328</v>
      </c>
      <c r="C296">
        <v>1541570400</v>
      </c>
      <c r="D296" s="7">
        <v>43411.25</v>
      </c>
      <c r="E296">
        <f t="shared" si="5"/>
        <v>12.041666666671517</v>
      </c>
      <c r="F296" t="s">
        <v>20</v>
      </c>
    </row>
    <row r="297" spans="1:6" x14ac:dyDescent="0.2">
      <c r="A297">
        <v>1381813200</v>
      </c>
      <c r="B297" s="7">
        <v>41562.208333333336</v>
      </c>
      <c r="C297">
        <v>1383976800</v>
      </c>
      <c r="D297" s="7">
        <v>41587.25</v>
      </c>
      <c r="E297">
        <f t="shared" si="5"/>
        <v>25.041666666664241</v>
      </c>
      <c r="F297" t="s">
        <v>14</v>
      </c>
    </row>
    <row r="298" spans="1:6" x14ac:dyDescent="0.2">
      <c r="A298">
        <v>1548655200</v>
      </c>
      <c r="B298" s="7">
        <v>43493.25</v>
      </c>
      <c r="C298">
        <v>1550556000</v>
      </c>
      <c r="D298" s="7">
        <v>43515.25</v>
      </c>
      <c r="E298">
        <f t="shared" si="5"/>
        <v>22</v>
      </c>
      <c r="F298" t="s">
        <v>14</v>
      </c>
    </row>
    <row r="299" spans="1:6" x14ac:dyDescent="0.2">
      <c r="A299">
        <v>1389679200</v>
      </c>
      <c r="B299" s="7">
        <v>41653.25</v>
      </c>
      <c r="C299">
        <v>1390456800</v>
      </c>
      <c r="D299" s="7">
        <v>41662.25</v>
      </c>
      <c r="E299">
        <f t="shared" si="5"/>
        <v>9</v>
      </c>
      <c r="F299" t="s">
        <v>14</v>
      </c>
    </row>
    <row r="300" spans="1:6" x14ac:dyDescent="0.2">
      <c r="A300">
        <v>1456466400</v>
      </c>
      <c r="B300" s="7">
        <v>42426.25</v>
      </c>
      <c r="C300">
        <v>1458018000</v>
      </c>
      <c r="D300" s="7">
        <v>42444.208333333328</v>
      </c>
      <c r="E300">
        <f t="shared" si="5"/>
        <v>17.958333333328483</v>
      </c>
      <c r="F300" t="s">
        <v>20</v>
      </c>
    </row>
    <row r="301" spans="1:6" x14ac:dyDescent="0.2">
      <c r="A301">
        <v>1456984800</v>
      </c>
      <c r="B301" s="7">
        <v>42432.25</v>
      </c>
      <c r="C301">
        <v>1461819600</v>
      </c>
      <c r="D301" s="7">
        <v>42488.208333333328</v>
      </c>
      <c r="E301">
        <f t="shared" si="5"/>
        <v>55.958333333328483</v>
      </c>
      <c r="F301" t="s">
        <v>14</v>
      </c>
    </row>
    <row r="302" spans="1:6" x14ac:dyDescent="0.2">
      <c r="A302">
        <v>1504069200</v>
      </c>
      <c r="B302" s="7">
        <v>42977.208333333328</v>
      </c>
      <c r="C302">
        <v>1504155600</v>
      </c>
      <c r="D302" s="7">
        <v>42978.208333333328</v>
      </c>
      <c r="E302">
        <f t="shared" si="5"/>
        <v>1</v>
      </c>
      <c r="F302" t="s">
        <v>14</v>
      </c>
    </row>
    <row r="303" spans="1:6" x14ac:dyDescent="0.2">
      <c r="A303">
        <v>1424930400</v>
      </c>
      <c r="B303" s="7">
        <v>42061.25</v>
      </c>
      <c r="C303">
        <v>1426395600</v>
      </c>
      <c r="D303" s="7">
        <v>42078.208333333328</v>
      </c>
      <c r="E303">
        <f t="shared" si="5"/>
        <v>16.958333333328483</v>
      </c>
      <c r="F303" t="s">
        <v>20</v>
      </c>
    </row>
    <row r="304" spans="1:6" x14ac:dyDescent="0.2">
      <c r="A304">
        <v>1535864400</v>
      </c>
      <c r="B304" s="7">
        <v>43345.208333333328</v>
      </c>
      <c r="C304">
        <v>1537074000</v>
      </c>
      <c r="D304" s="7">
        <v>43359.208333333328</v>
      </c>
      <c r="E304">
        <f t="shared" si="5"/>
        <v>14</v>
      </c>
      <c r="F304" t="s">
        <v>14</v>
      </c>
    </row>
    <row r="305" spans="1:6" x14ac:dyDescent="0.2">
      <c r="A305">
        <v>1452146400</v>
      </c>
      <c r="B305" s="7">
        <v>42376.25</v>
      </c>
      <c r="C305">
        <v>1452578400</v>
      </c>
      <c r="D305" s="7">
        <v>42381.25</v>
      </c>
      <c r="E305">
        <f t="shared" si="5"/>
        <v>5</v>
      </c>
      <c r="F305" t="s">
        <v>14</v>
      </c>
    </row>
    <row r="306" spans="1:6" x14ac:dyDescent="0.2">
      <c r="A306">
        <v>1470546000</v>
      </c>
      <c r="B306" s="7">
        <v>42589.208333333328</v>
      </c>
      <c r="C306">
        <v>1474088400</v>
      </c>
      <c r="D306" s="7">
        <v>42630.208333333328</v>
      </c>
      <c r="E306">
        <f t="shared" si="5"/>
        <v>41</v>
      </c>
      <c r="F306" t="s">
        <v>20</v>
      </c>
    </row>
    <row r="307" spans="1:6" x14ac:dyDescent="0.2">
      <c r="A307">
        <v>1458363600</v>
      </c>
      <c r="B307" s="7">
        <v>42448.208333333328</v>
      </c>
      <c r="C307">
        <v>1461906000</v>
      </c>
      <c r="D307" s="7">
        <v>42489.208333333328</v>
      </c>
      <c r="E307">
        <f t="shared" si="5"/>
        <v>41</v>
      </c>
      <c r="F307" t="s">
        <v>20</v>
      </c>
    </row>
    <row r="308" spans="1:6" x14ac:dyDescent="0.2">
      <c r="A308">
        <v>1500008400</v>
      </c>
      <c r="B308" s="7">
        <v>42930.208333333328</v>
      </c>
      <c r="C308">
        <v>1500267600</v>
      </c>
      <c r="D308" s="7">
        <v>42933.208333333328</v>
      </c>
      <c r="E308">
        <f t="shared" si="5"/>
        <v>3</v>
      </c>
      <c r="F308" t="s">
        <v>14</v>
      </c>
    </row>
    <row r="309" spans="1:6" x14ac:dyDescent="0.2">
      <c r="A309">
        <v>1338958800</v>
      </c>
      <c r="B309" s="7">
        <v>41066.208333333336</v>
      </c>
      <c r="C309">
        <v>1340686800</v>
      </c>
      <c r="D309" s="7">
        <v>41086.208333333336</v>
      </c>
      <c r="E309">
        <f t="shared" si="5"/>
        <v>20</v>
      </c>
      <c r="F309" t="s">
        <v>20</v>
      </c>
    </row>
    <row r="310" spans="1:6" x14ac:dyDescent="0.2">
      <c r="A310">
        <v>1303102800</v>
      </c>
      <c r="B310" s="7">
        <v>40651.208333333336</v>
      </c>
      <c r="C310">
        <v>1303189200</v>
      </c>
      <c r="D310" s="7">
        <v>40652.208333333336</v>
      </c>
      <c r="E310">
        <f t="shared" si="5"/>
        <v>1</v>
      </c>
      <c r="F310" t="s">
        <v>14</v>
      </c>
    </row>
    <row r="311" spans="1:6" x14ac:dyDescent="0.2">
      <c r="A311">
        <v>1316581200</v>
      </c>
      <c r="B311" s="7">
        <v>40807.208333333336</v>
      </c>
      <c r="C311">
        <v>1318309200</v>
      </c>
      <c r="D311" s="7">
        <v>40827.208333333336</v>
      </c>
      <c r="E311">
        <f t="shared" si="5"/>
        <v>20</v>
      </c>
      <c r="F311" t="s">
        <v>74</v>
      </c>
    </row>
    <row r="312" spans="1:6" x14ac:dyDescent="0.2">
      <c r="A312">
        <v>1270789200</v>
      </c>
      <c r="B312" s="7">
        <v>40277.208333333336</v>
      </c>
      <c r="C312">
        <v>1272171600</v>
      </c>
      <c r="D312" s="7">
        <v>40293.208333333336</v>
      </c>
      <c r="E312">
        <f t="shared" si="5"/>
        <v>16</v>
      </c>
      <c r="F312" t="s">
        <v>14</v>
      </c>
    </row>
    <row r="313" spans="1:6" x14ac:dyDescent="0.2">
      <c r="A313">
        <v>1297836000</v>
      </c>
      <c r="B313" s="7">
        <v>40590.25</v>
      </c>
      <c r="C313">
        <v>1298872800</v>
      </c>
      <c r="D313" s="7">
        <v>40602.25</v>
      </c>
      <c r="E313">
        <f t="shared" si="5"/>
        <v>12</v>
      </c>
      <c r="F313" t="s">
        <v>20</v>
      </c>
    </row>
    <row r="314" spans="1:6" x14ac:dyDescent="0.2">
      <c r="A314">
        <v>1382677200</v>
      </c>
      <c r="B314" s="7">
        <v>41572.208333333336</v>
      </c>
      <c r="C314">
        <v>1383282000</v>
      </c>
      <c r="D314" s="7">
        <v>41579.208333333336</v>
      </c>
      <c r="E314">
        <f t="shared" si="5"/>
        <v>7</v>
      </c>
      <c r="F314" t="s">
        <v>20</v>
      </c>
    </row>
    <row r="315" spans="1:6" x14ac:dyDescent="0.2">
      <c r="A315">
        <v>1330322400</v>
      </c>
      <c r="B315" s="7">
        <v>40966.25</v>
      </c>
      <c r="C315">
        <v>1330495200</v>
      </c>
      <c r="D315" s="7">
        <v>40968.25</v>
      </c>
      <c r="E315">
        <f t="shared" si="5"/>
        <v>2</v>
      </c>
      <c r="F315" t="s">
        <v>20</v>
      </c>
    </row>
    <row r="316" spans="1:6" x14ac:dyDescent="0.2">
      <c r="A316">
        <v>1552366800</v>
      </c>
      <c r="B316" s="7">
        <v>43536.208333333328</v>
      </c>
      <c r="C316">
        <v>1552798800</v>
      </c>
      <c r="D316" s="7">
        <v>43541.208333333328</v>
      </c>
      <c r="E316">
        <f t="shared" si="5"/>
        <v>5</v>
      </c>
      <c r="F316" t="s">
        <v>20</v>
      </c>
    </row>
    <row r="317" spans="1:6" x14ac:dyDescent="0.2">
      <c r="A317">
        <v>1400907600</v>
      </c>
      <c r="B317" s="7">
        <v>41783.208333333336</v>
      </c>
      <c r="C317">
        <v>1403413200</v>
      </c>
      <c r="D317" s="7">
        <v>41812.208333333336</v>
      </c>
      <c r="E317">
        <f t="shared" si="5"/>
        <v>29</v>
      </c>
      <c r="F317" t="s">
        <v>14</v>
      </c>
    </row>
    <row r="318" spans="1:6" x14ac:dyDescent="0.2">
      <c r="A318">
        <v>1574143200</v>
      </c>
      <c r="B318" s="7">
        <v>43788.25</v>
      </c>
      <c r="C318">
        <v>1574229600</v>
      </c>
      <c r="D318" s="7">
        <v>43789.25</v>
      </c>
      <c r="E318">
        <f t="shared" si="5"/>
        <v>1</v>
      </c>
      <c r="F318" t="s">
        <v>14</v>
      </c>
    </row>
    <row r="319" spans="1:6" x14ac:dyDescent="0.2">
      <c r="A319">
        <v>1494738000</v>
      </c>
      <c r="B319" s="7">
        <v>42869.208333333328</v>
      </c>
      <c r="C319">
        <v>1495861200</v>
      </c>
      <c r="D319" s="7">
        <v>42882.208333333328</v>
      </c>
      <c r="E319">
        <f t="shared" si="5"/>
        <v>13</v>
      </c>
      <c r="F319" t="s">
        <v>14</v>
      </c>
    </row>
    <row r="320" spans="1:6" x14ac:dyDescent="0.2">
      <c r="A320">
        <v>1392357600</v>
      </c>
      <c r="B320" s="7">
        <v>41684.25</v>
      </c>
      <c r="C320">
        <v>1392530400</v>
      </c>
      <c r="D320" s="7">
        <v>41686.25</v>
      </c>
      <c r="E320">
        <f t="shared" si="5"/>
        <v>2</v>
      </c>
      <c r="F320" t="s">
        <v>14</v>
      </c>
    </row>
    <row r="321" spans="1:6" x14ac:dyDescent="0.2">
      <c r="A321">
        <v>1281589200</v>
      </c>
      <c r="B321" s="7">
        <v>40402.208333333336</v>
      </c>
      <c r="C321">
        <v>1283662800</v>
      </c>
      <c r="D321" s="7">
        <v>40426.208333333336</v>
      </c>
      <c r="E321">
        <f t="shared" si="5"/>
        <v>24</v>
      </c>
      <c r="F321" t="s">
        <v>74</v>
      </c>
    </row>
    <row r="322" spans="1:6" x14ac:dyDescent="0.2">
      <c r="A322">
        <v>1305003600</v>
      </c>
      <c r="B322" s="7">
        <v>40673.208333333336</v>
      </c>
      <c r="C322">
        <v>1305781200</v>
      </c>
      <c r="D322" s="7">
        <v>40682.208333333336</v>
      </c>
      <c r="E322">
        <f t="shared" si="5"/>
        <v>9</v>
      </c>
      <c r="F322" t="s">
        <v>14</v>
      </c>
    </row>
    <row r="323" spans="1:6" x14ac:dyDescent="0.2">
      <c r="A323">
        <v>1301634000</v>
      </c>
      <c r="B323" s="7">
        <v>40634.208333333336</v>
      </c>
      <c r="C323">
        <v>1302325200</v>
      </c>
      <c r="D323" s="7">
        <v>40642.208333333336</v>
      </c>
      <c r="E323">
        <f t="shared" ref="E323:E386" si="6">D323-B323</f>
        <v>8</v>
      </c>
      <c r="F323" t="s">
        <v>14</v>
      </c>
    </row>
    <row r="324" spans="1:6" x14ac:dyDescent="0.2">
      <c r="A324">
        <v>1290664800</v>
      </c>
      <c r="B324" s="7">
        <v>40507.25</v>
      </c>
      <c r="C324">
        <v>1291788000</v>
      </c>
      <c r="D324" s="7">
        <v>40520.25</v>
      </c>
      <c r="E324">
        <f t="shared" si="6"/>
        <v>13</v>
      </c>
      <c r="F324" t="s">
        <v>20</v>
      </c>
    </row>
    <row r="325" spans="1:6" x14ac:dyDescent="0.2">
      <c r="A325">
        <v>1395896400</v>
      </c>
      <c r="B325" s="7">
        <v>41725.208333333336</v>
      </c>
      <c r="C325">
        <v>1396069200</v>
      </c>
      <c r="D325" s="7">
        <v>41727.208333333336</v>
      </c>
      <c r="E325">
        <f t="shared" si="6"/>
        <v>2</v>
      </c>
      <c r="F325" t="s">
        <v>14</v>
      </c>
    </row>
    <row r="326" spans="1:6" x14ac:dyDescent="0.2">
      <c r="A326">
        <v>1434862800</v>
      </c>
      <c r="B326" s="7">
        <v>42176.208333333328</v>
      </c>
      <c r="C326">
        <v>1435899600</v>
      </c>
      <c r="D326" s="7">
        <v>42188.208333333328</v>
      </c>
      <c r="E326">
        <f t="shared" si="6"/>
        <v>12</v>
      </c>
      <c r="F326" t="s">
        <v>20</v>
      </c>
    </row>
    <row r="327" spans="1:6" x14ac:dyDescent="0.2">
      <c r="A327">
        <v>1529125200</v>
      </c>
      <c r="B327" s="7">
        <v>43267.208333333328</v>
      </c>
      <c r="C327">
        <v>1531112400</v>
      </c>
      <c r="D327" s="7">
        <v>43290.208333333328</v>
      </c>
      <c r="E327">
        <f t="shared" si="6"/>
        <v>23</v>
      </c>
      <c r="F327" t="s">
        <v>14</v>
      </c>
    </row>
    <row r="328" spans="1:6" x14ac:dyDescent="0.2">
      <c r="A328">
        <v>1451109600</v>
      </c>
      <c r="B328" s="7">
        <v>42364.25</v>
      </c>
      <c r="C328">
        <v>1451628000</v>
      </c>
      <c r="D328" s="7">
        <v>42370.25</v>
      </c>
      <c r="E328">
        <f t="shared" si="6"/>
        <v>6</v>
      </c>
      <c r="F328" t="s">
        <v>14</v>
      </c>
    </row>
    <row r="329" spans="1:6" x14ac:dyDescent="0.2">
      <c r="A329">
        <v>1566968400</v>
      </c>
      <c r="B329" s="7">
        <v>43705.208333333328</v>
      </c>
      <c r="C329">
        <v>1567314000</v>
      </c>
      <c r="D329" s="7">
        <v>43709.208333333328</v>
      </c>
      <c r="E329">
        <f t="shared" si="6"/>
        <v>4</v>
      </c>
      <c r="F329" t="s">
        <v>14</v>
      </c>
    </row>
    <row r="330" spans="1:6" x14ac:dyDescent="0.2">
      <c r="A330">
        <v>1543557600</v>
      </c>
      <c r="B330" s="7">
        <v>43434.25</v>
      </c>
      <c r="C330">
        <v>1544508000</v>
      </c>
      <c r="D330" s="7">
        <v>43445.25</v>
      </c>
      <c r="E330">
        <f t="shared" si="6"/>
        <v>11</v>
      </c>
      <c r="F330" t="s">
        <v>20</v>
      </c>
    </row>
    <row r="331" spans="1:6" x14ac:dyDescent="0.2">
      <c r="A331">
        <v>1481522400</v>
      </c>
      <c r="B331" s="7">
        <v>42716.25</v>
      </c>
      <c r="C331">
        <v>1482472800</v>
      </c>
      <c r="D331" s="7">
        <v>42727.25</v>
      </c>
      <c r="E331">
        <f t="shared" si="6"/>
        <v>11</v>
      </c>
      <c r="F331" t="s">
        <v>47</v>
      </c>
    </row>
    <row r="332" spans="1:6" x14ac:dyDescent="0.2">
      <c r="A332">
        <v>1512712800</v>
      </c>
      <c r="B332" s="7">
        <v>43077.25</v>
      </c>
      <c r="C332">
        <v>1512799200</v>
      </c>
      <c r="D332" s="7">
        <v>43078.25</v>
      </c>
      <c r="E332">
        <f t="shared" si="6"/>
        <v>1</v>
      </c>
      <c r="F332" t="s">
        <v>20</v>
      </c>
    </row>
    <row r="333" spans="1:6" x14ac:dyDescent="0.2">
      <c r="A333">
        <v>1324274400</v>
      </c>
      <c r="B333" s="7">
        <v>40896.25</v>
      </c>
      <c r="C333">
        <v>1324360800</v>
      </c>
      <c r="D333" s="7">
        <v>40897.25</v>
      </c>
      <c r="E333">
        <f t="shared" si="6"/>
        <v>1</v>
      </c>
      <c r="F333" t="s">
        <v>20</v>
      </c>
    </row>
    <row r="334" spans="1:6" x14ac:dyDescent="0.2">
      <c r="A334">
        <v>1364446800</v>
      </c>
      <c r="B334" s="7">
        <v>41361.208333333336</v>
      </c>
      <c r="C334">
        <v>1364533200</v>
      </c>
      <c r="D334" s="7">
        <v>41362.208333333336</v>
      </c>
      <c r="E334">
        <f t="shared" si="6"/>
        <v>1</v>
      </c>
      <c r="F334" t="s">
        <v>20</v>
      </c>
    </row>
    <row r="335" spans="1:6" x14ac:dyDescent="0.2">
      <c r="A335">
        <v>1542693600</v>
      </c>
      <c r="B335" s="7">
        <v>43424.25</v>
      </c>
      <c r="C335">
        <v>1545112800</v>
      </c>
      <c r="D335" s="7">
        <v>43452.25</v>
      </c>
      <c r="E335">
        <f t="shared" si="6"/>
        <v>28</v>
      </c>
      <c r="F335" t="s">
        <v>20</v>
      </c>
    </row>
    <row r="336" spans="1:6" x14ac:dyDescent="0.2">
      <c r="A336">
        <v>1515564000</v>
      </c>
      <c r="B336" s="7">
        <v>43110.25</v>
      </c>
      <c r="C336">
        <v>1516168800</v>
      </c>
      <c r="D336" s="7">
        <v>43117.25</v>
      </c>
      <c r="E336">
        <f t="shared" si="6"/>
        <v>7</v>
      </c>
      <c r="F336" t="s">
        <v>20</v>
      </c>
    </row>
    <row r="337" spans="1:6" x14ac:dyDescent="0.2">
      <c r="A337">
        <v>1573797600</v>
      </c>
      <c r="B337" s="7">
        <v>43784.25</v>
      </c>
      <c r="C337">
        <v>1574920800</v>
      </c>
      <c r="D337" s="7">
        <v>43797.25</v>
      </c>
      <c r="E337">
        <f t="shared" si="6"/>
        <v>13</v>
      </c>
      <c r="F337" t="s">
        <v>20</v>
      </c>
    </row>
    <row r="338" spans="1:6" x14ac:dyDescent="0.2">
      <c r="A338">
        <v>1292392800</v>
      </c>
      <c r="B338" s="7">
        <v>40527.25</v>
      </c>
      <c r="C338">
        <v>1292479200</v>
      </c>
      <c r="D338" s="7">
        <v>40528.25</v>
      </c>
      <c r="E338">
        <f t="shared" si="6"/>
        <v>1</v>
      </c>
      <c r="F338" t="s">
        <v>14</v>
      </c>
    </row>
    <row r="339" spans="1:6" x14ac:dyDescent="0.2">
      <c r="A339">
        <v>1573452000</v>
      </c>
      <c r="B339" s="7">
        <v>43780.25</v>
      </c>
      <c r="C339">
        <v>1573538400</v>
      </c>
      <c r="D339" s="7">
        <v>43781.25</v>
      </c>
      <c r="E339">
        <f t="shared" si="6"/>
        <v>1</v>
      </c>
      <c r="F339" t="s">
        <v>20</v>
      </c>
    </row>
    <row r="340" spans="1:6" x14ac:dyDescent="0.2">
      <c r="A340">
        <v>1317790800</v>
      </c>
      <c r="B340" s="7">
        <v>40821.208333333336</v>
      </c>
      <c r="C340">
        <v>1320382800</v>
      </c>
      <c r="D340" s="7">
        <v>40851.208333333336</v>
      </c>
      <c r="E340">
        <f t="shared" si="6"/>
        <v>30</v>
      </c>
      <c r="F340" t="s">
        <v>20</v>
      </c>
    </row>
    <row r="341" spans="1:6" x14ac:dyDescent="0.2">
      <c r="A341">
        <v>1501650000</v>
      </c>
      <c r="B341" s="7">
        <v>42949.208333333328</v>
      </c>
      <c r="C341">
        <v>1502859600</v>
      </c>
      <c r="D341" s="7">
        <v>42963.208333333328</v>
      </c>
      <c r="E341">
        <f t="shared" si="6"/>
        <v>14</v>
      </c>
      <c r="F341" t="s">
        <v>74</v>
      </c>
    </row>
    <row r="342" spans="1:6" x14ac:dyDescent="0.2">
      <c r="A342">
        <v>1323669600</v>
      </c>
      <c r="B342" s="7">
        <v>40889.25</v>
      </c>
      <c r="C342">
        <v>1323756000</v>
      </c>
      <c r="D342" s="7">
        <v>40890.25</v>
      </c>
      <c r="E342">
        <f t="shared" si="6"/>
        <v>1</v>
      </c>
      <c r="F342" t="s">
        <v>14</v>
      </c>
    </row>
    <row r="343" spans="1:6" x14ac:dyDescent="0.2">
      <c r="A343">
        <v>1440738000</v>
      </c>
      <c r="B343" s="7">
        <v>42244.208333333328</v>
      </c>
      <c r="C343">
        <v>1441342800</v>
      </c>
      <c r="D343" s="7">
        <v>42251.208333333328</v>
      </c>
      <c r="E343">
        <f t="shared" si="6"/>
        <v>7</v>
      </c>
      <c r="F343" t="s">
        <v>14</v>
      </c>
    </row>
    <row r="344" spans="1:6" x14ac:dyDescent="0.2">
      <c r="A344">
        <v>1374296400</v>
      </c>
      <c r="B344" s="7">
        <v>41475.208333333336</v>
      </c>
      <c r="C344">
        <v>1375333200</v>
      </c>
      <c r="D344" s="7">
        <v>41487.208333333336</v>
      </c>
      <c r="E344">
        <f t="shared" si="6"/>
        <v>12</v>
      </c>
      <c r="F344" t="s">
        <v>14</v>
      </c>
    </row>
    <row r="345" spans="1:6" x14ac:dyDescent="0.2">
      <c r="A345">
        <v>1384840800</v>
      </c>
      <c r="B345" s="7">
        <v>41597.25</v>
      </c>
      <c r="C345">
        <v>1389420000</v>
      </c>
      <c r="D345" s="7">
        <v>41650.25</v>
      </c>
      <c r="E345">
        <f t="shared" si="6"/>
        <v>53</v>
      </c>
      <c r="F345" t="s">
        <v>14</v>
      </c>
    </row>
    <row r="346" spans="1:6" x14ac:dyDescent="0.2">
      <c r="A346">
        <v>1516600800</v>
      </c>
      <c r="B346" s="7">
        <v>43122.25</v>
      </c>
      <c r="C346">
        <v>1520056800</v>
      </c>
      <c r="D346" s="7">
        <v>43162.25</v>
      </c>
      <c r="E346">
        <f t="shared" si="6"/>
        <v>40</v>
      </c>
      <c r="F346" t="s">
        <v>14</v>
      </c>
    </row>
    <row r="347" spans="1:6" x14ac:dyDescent="0.2">
      <c r="A347">
        <v>1436418000</v>
      </c>
      <c r="B347" s="7">
        <v>42194.208333333328</v>
      </c>
      <c r="C347">
        <v>1436504400</v>
      </c>
      <c r="D347" s="7">
        <v>42195.208333333328</v>
      </c>
      <c r="E347">
        <f t="shared" si="6"/>
        <v>1</v>
      </c>
      <c r="F347" t="s">
        <v>14</v>
      </c>
    </row>
    <row r="348" spans="1:6" x14ac:dyDescent="0.2">
      <c r="A348">
        <v>1503550800</v>
      </c>
      <c r="B348" s="7">
        <v>42971.208333333328</v>
      </c>
      <c r="C348">
        <v>1508302800</v>
      </c>
      <c r="D348" s="7">
        <v>43026.208333333328</v>
      </c>
      <c r="E348">
        <f t="shared" si="6"/>
        <v>55</v>
      </c>
      <c r="F348" t="s">
        <v>14</v>
      </c>
    </row>
    <row r="349" spans="1:6" x14ac:dyDescent="0.2">
      <c r="A349">
        <v>1423634400</v>
      </c>
      <c r="B349" s="7">
        <v>42046.25</v>
      </c>
      <c r="C349">
        <v>1425708000</v>
      </c>
      <c r="D349" s="7">
        <v>42070.25</v>
      </c>
      <c r="E349">
        <f t="shared" si="6"/>
        <v>24</v>
      </c>
      <c r="F349" t="s">
        <v>20</v>
      </c>
    </row>
    <row r="350" spans="1:6" x14ac:dyDescent="0.2">
      <c r="A350">
        <v>1487224800</v>
      </c>
      <c r="B350" s="7">
        <v>42782.25</v>
      </c>
      <c r="C350">
        <v>1488348000</v>
      </c>
      <c r="D350" s="7">
        <v>42795.25</v>
      </c>
      <c r="E350">
        <f t="shared" si="6"/>
        <v>13</v>
      </c>
      <c r="F350" t="s">
        <v>14</v>
      </c>
    </row>
    <row r="351" spans="1:6" x14ac:dyDescent="0.2">
      <c r="A351">
        <v>1500008400</v>
      </c>
      <c r="B351" s="7">
        <v>42930.208333333328</v>
      </c>
      <c r="C351">
        <v>1502600400</v>
      </c>
      <c r="D351" s="7">
        <v>42960.208333333328</v>
      </c>
      <c r="E351">
        <f t="shared" si="6"/>
        <v>30</v>
      </c>
      <c r="F351" t="s">
        <v>14</v>
      </c>
    </row>
    <row r="352" spans="1:6" x14ac:dyDescent="0.2">
      <c r="A352">
        <v>1432098000</v>
      </c>
      <c r="B352" s="7">
        <v>42144.208333333328</v>
      </c>
      <c r="C352">
        <v>1433653200</v>
      </c>
      <c r="D352" s="7">
        <v>42162.208333333328</v>
      </c>
      <c r="E352">
        <f t="shared" si="6"/>
        <v>18</v>
      </c>
      <c r="F352" t="s">
        <v>14</v>
      </c>
    </row>
    <row r="353" spans="1:6" x14ac:dyDescent="0.2">
      <c r="A353">
        <v>1440392400</v>
      </c>
      <c r="B353" s="7">
        <v>42240.208333333328</v>
      </c>
      <c r="C353">
        <v>1441602000</v>
      </c>
      <c r="D353" s="7">
        <v>42254.208333333328</v>
      </c>
      <c r="E353">
        <f t="shared" si="6"/>
        <v>14</v>
      </c>
      <c r="F353" t="s">
        <v>20</v>
      </c>
    </row>
    <row r="354" spans="1:6" x14ac:dyDescent="0.2">
      <c r="A354">
        <v>1446876000</v>
      </c>
      <c r="B354" s="7">
        <v>42315.25</v>
      </c>
      <c r="C354">
        <v>1447567200</v>
      </c>
      <c r="D354" s="7">
        <v>42323.25</v>
      </c>
      <c r="E354">
        <f t="shared" si="6"/>
        <v>8</v>
      </c>
      <c r="F354" t="s">
        <v>14</v>
      </c>
    </row>
    <row r="355" spans="1:6" x14ac:dyDescent="0.2">
      <c r="A355">
        <v>1562302800</v>
      </c>
      <c r="B355" s="7">
        <v>43651.208333333328</v>
      </c>
      <c r="C355">
        <v>1562389200</v>
      </c>
      <c r="D355" s="7">
        <v>43652.208333333328</v>
      </c>
      <c r="E355">
        <f t="shared" si="6"/>
        <v>1</v>
      </c>
      <c r="F355" t="s">
        <v>20</v>
      </c>
    </row>
    <row r="356" spans="1:6" x14ac:dyDescent="0.2">
      <c r="A356">
        <v>1378184400</v>
      </c>
      <c r="B356" s="7">
        <v>41520.208333333336</v>
      </c>
      <c r="C356">
        <v>1378789200</v>
      </c>
      <c r="D356" s="7">
        <v>41527.208333333336</v>
      </c>
      <c r="E356">
        <f t="shared" si="6"/>
        <v>7</v>
      </c>
      <c r="F356" t="s">
        <v>20</v>
      </c>
    </row>
    <row r="357" spans="1:6" x14ac:dyDescent="0.2">
      <c r="A357">
        <v>1485064800</v>
      </c>
      <c r="B357" s="7">
        <v>42757.25</v>
      </c>
      <c r="C357">
        <v>1488520800</v>
      </c>
      <c r="D357" s="7">
        <v>42797.25</v>
      </c>
      <c r="E357">
        <f t="shared" si="6"/>
        <v>40</v>
      </c>
      <c r="F357" t="s">
        <v>47</v>
      </c>
    </row>
    <row r="358" spans="1:6" x14ac:dyDescent="0.2">
      <c r="A358">
        <v>1326520800</v>
      </c>
      <c r="B358" s="7">
        <v>40922.25</v>
      </c>
      <c r="C358">
        <v>1327298400</v>
      </c>
      <c r="D358" s="7">
        <v>40931.25</v>
      </c>
      <c r="E358">
        <f t="shared" si="6"/>
        <v>9</v>
      </c>
      <c r="F358" t="s">
        <v>14</v>
      </c>
    </row>
    <row r="359" spans="1:6" x14ac:dyDescent="0.2">
      <c r="A359">
        <v>1441256400</v>
      </c>
      <c r="B359" s="7">
        <v>42250.208333333328</v>
      </c>
      <c r="C359">
        <v>1443416400</v>
      </c>
      <c r="D359" s="7">
        <v>42275.208333333328</v>
      </c>
      <c r="E359">
        <f t="shared" si="6"/>
        <v>25</v>
      </c>
      <c r="F359" t="s">
        <v>20</v>
      </c>
    </row>
    <row r="360" spans="1:6" x14ac:dyDescent="0.2">
      <c r="A360">
        <v>1533877200</v>
      </c>
      <c r="B360" s="7">
        <v>43322.208333333328</v>
      </c>
      <c r="C360">
        <v>1534136400</v>
      </c>
      <c r="D360" s="7">
        <v>43325.208333333328</v>
      </c>
      <c r="E360">
        <f t="shared" si="6"/>
        <v>3</v>
      </c>
      <c r="F360" t="s">
        <v>14</v>
      </c>
    </row>
    <row r="361" spans="1:6" x14ac:dyDescent="0.2">
      <c r="A361">
        <v>1314421200</v>
      </c>
      <c r="B361" s="7">
        <v>40782.208333333336</v>
      </c>
      <c r="C361">
        <v>1315026000</v>
      </c>
      <c r="D361" s="7">
        <v>40789.208333333336</v>
      </c>
      <c r="E361">
        <f t="shared" si="6"/>
        <v>7</v>
      </c>
      <c r="F361" t="s">
        <v>20</v>
      </c>
    </row>
    <row r="362" spans="1:6" x14ac:dyDescent="0.2">
      <c r="A362">
        <v>1293861600</v>
      </c>
      <c r="B362" s="7">
        <v>40544.25</v>
      </c>
      <c r="C362">
        <v>1295071200</v>
      </c>
      <c r="D362" s="7">
        <v>40558.25</v>
      </c>
      <c r="E362">
        <f t="shared" si="6"/>
        <v>14</v>
      </c>
      <c r="F362" t="s">
        <v>20</v>
      </c>
    </row>
    <row r="363" spans="1:6" x14ac:dyDescent="0.2">
      <c r="A363">
        <v>1507352400</v>
      </c>
      <c r="B363" s="7">
        <v>43015.208333333328</v>
      </c>
      <c r="C363">
        <v>1509426000</v>
      </c>
      <c r="D363" s="7">
        <v>43039.208333333328</v>
      </c>
      <c r="E363">
        <f t="shared" si="6"/>
        <v>24</v>
      </c>
      <c r="F363" t="s">
        <v>20</v>
      </c>
    </row>
    <row r="364" spans="1:6" x14ac:dyDescent="0.2">
      <c r="A364">
        <v>1296108000</v>
      </c>
      <c r="B364" s="7">
        <v>40570.25</v>
      </c>
      <c r="C364">
        <v>1299391200</v>
      </c>
      <c r="D364" s="7">
        <v>40608.25</v>
      </c>
      <c r="E364">
        <f t="shared" si="6"/>
        <v>38</v>
      </c>
      <c r="F364" t="s">
        <v>20</v>
      </c>
    </row>
    <row r="365" spans="1:6" x14ac:dyDescent="0.2">
      <c r="A365">
        <v>1324965600</v>
      </c>
      <c r="B365" s="7">
        <v>40904.25</v>
      </c>
      <c r="C365">
        <v>1325052000</v>
      </c>
      <c r="D365" s="7">
        <v>40905.25</v>
      </c>
      <c r="E365">
        <f t="shared" si="6"/>
        <v>1</v>
      </c>
      <c r="F365" t="s">
        <v>20</v>
      </c>
    </row>
    <row r="366" spans="1:6" x14ac:dyDescent="0.2">
      <c r="A366">
        <v>1520229600</v>
      </c>
      <c r="B366" s="7">
        <v>43164.25</v>
      </c>
      <c r="C366">
        <v>1522818000</v>
      </c>
      <c r="D366" s="7">
        <v>43194.208333333328</v>
      </c>
      <c r="E366">
        <f t="shared" si="6"/>
        <v>29.958333333328483</v>
      </c>
      <c r="F366" t="s">
        <v>20</v>
      </c>
    </row>
    <row r="367" spans="1:6" x14ac:dyDescent="0.2">
      <c r="A367">
        <v>1482991200</v>
      </c>
      <c r="B367" s="7">
        <v>42733.25</v>
      </c>
      <c r="C367">
        <v>1485324000</v>
      </c>
      <c r="D367" s="7">
        <v>42760.25</v>
      </c>
      <c r="E367">
        <f t="shared" si="6"/>
        <v>27</v>
      </c>
      <c r="F367" t="s">
        <v>20</v>
      </c>
    </row>
    <row r="368" spans="1:6" x14ac:dyDescent="0.2">
      <c r="A368">
        <v>1294034400</v>
      </c>
      <c r="B368" s="7">
        <v>40546.25</v>
      </c>
      <c r="C368">
        <v>1294120800</v>
      </c>
      <c r="D368" s="7">
        <v>40547.25</v>
      </c>
      <c r="E368">
        <f t="shared" si="6"/>
        <v>1</v>
      </c>
      <c r="F368" t="s">
        <v>20</v>
      </c>
    </row>
    <row r="369" spans="1:6" x14ac:dyDescent="0.2">
      <c r="A369">
        <v>1413608400</v>
      </c>
      <c r="B369" s="7">
        <v>41930.208333333336</v>
      </c>
      <c r="C369">
        <v>1415685600</v>
      </c>
      <c r="D369" s="7">
        <v>41954.25</v>
      </c>
      <c r="E369">
        <f t="shared" si="6"/>
        <v>24.041666666664241</v>
      </c>
      <c r="F369" t="s">
        <v>14</v>
      </c>
    </row>
    <row r="370" spans="1:6" x14ac:dyDescent="0.2">
      <c r="A370">
        <v>1286946000</v>
      </c>
      <c r="B370" s="7">
        <v>40464.208333333336</v>
      </c>
      <c r="C370">
        <v>1288933200</v>
      </c>
      <c r="D370" s="7">
        <v>40487.208333333336</v>
      </c>
      <c r="E370">
        <f t="shared" si="6"/>
        <v>23</v>
      </c>
      <c r="F370" t="s">
        <v>20</v>
      </c>
    </row>
    <row r="371" spans="1:6" x14ac:dyDescent="0.2">
      <c r="A371">
        <v>1359871200</v>
      </c>
      <c r="B371" s="7">
        <v>41308.25</v>
      </c>
      <c r="C371">
        <v>1363237200</v>
      </c>
      <c r="D371" s="7">
        <v>41347.208333333336</v>
      </c>
      <c r="E371">
        <f t="shared" si="6"/>
        <v>38.958333333335759</v>
      </c>
      <c r="F371" t="s">
        <v>20</v>
      </c>
    </row>
    <row r="372" spans="1:6" x14ac:dyDescent="0.2">
      <c r="A372">
        <v>1555304400</v>
      </c>
      <c r="B372" s="7">
        <v>43570.208333333328</v>
      </c>
      <c r="C372">
        <v>1555822800</v>
      </c>
      <c r="D372" s="7">
        <v>43576.208333333328</v>
      </c>
      <c r="E372">
        <f t="shared" si="6"/>
        <v>6</v>
      </c>
      <c r="F372" t="s">
        <v>20</v>
      </c>
    </row>
    <row r="373" spans="1:6" x14ac:dyDescent="0.2">
      <c r="A373">
        <v>1423375200</v>
      </c>
      <c r="B373" s="7">
        <v>42043.25</v>
      </c>
      <c r="C373">
        <v>1427778000</v>
      </c>
      <c r="D373" s="7">
        <v>42094.208333333328</v>
      </c>
      <c r="E373">
        <f t="shared" si="6"/>
        <v>50.958333333328483</v>
      </c>
      <c r="F373" t="s">
        <v>14</v>
      </c>
    </row>
    <row r="374" spans="1:6" x14ac:dyDescent="0.2">
      <c r="A374">
        <v>1420696800</v>
      </c>
      <c r="B374" s="7">
        <v>42012.25</v>
      </c>
      <c r="C374">
        <v>1422424800</v>
      </c>
      <c r="D374" s="7">
        <v>42032.25</v>
      </c>
      <c r="E374">
        <f t="shared" si="6"/>
        <v>20</v>
      </c>
      <c r="F374" t="s">
        <v>20</v>
      </c>
    </row>
    <row r="375" spans="1:6" x14ac:dyDescent="0.2">
      <c r="A375">
        <v>1502946000</v>
      </c>
      <c r="B375" s="7">
        <v>42964.208333333328</v>
      </c>
      <c r="C375">
        <v>1503637200</v>
      </c>
      <c r="D375" s="7">
        <v>42972.208333333328</v>
      </c>
      <c r="E375">
        <f t="shared" si="6"/>
        <v>8</v>
      </c>
      <c r="F375" t="s">
        <v>20</v>
      </c>
    </row>
    <row r="376" spans="1:6" x14ac:dyDescent="0.2">
      <c r="A376">
        <v>1547186400</v>
      </c>
      <c r="B376" s="7">
        <v>43476.25</v>
      </c>
      <c r="C376">
        <v>1547618400</v>
      </c>
      <c r="D376" s="7">
        <v>43481.25</v>
      </c>
      <c r="E376">
        <f t="shared" si="6"/>
        <v>5</v>
      </c>
      <c r="F376" t="s">
        <v>14</v>
      </c>
    </row>
    <row r="377" spans="1:6" x14ac:dyDescent="0.2">
      <c r="A377">
        <v>1444971600</v>
      </c>
      <c r="B377" s="7">
        <v>42293.208333333328</v>
      </c>
      <c r="C377">
        <v>1449900000</v>
      </c>
      <c r="D377" s="7">
        <v>42350.25</v>
      </c>
      <c r="E377">
        <f t="shared" si="6"/>
        <v>57.041666666671517</v>
      </c>
      <c r="F377" t="s">
        <v>14</v>
      </c>
    </row>
    <row r="378" spans="1:6" x14ac:dyDescent="0.2">
      <c r="A378">
        <v>1404622800</v>
      </c>
      <c r="B378" s="7">
        <v>41826.208333333336</v>
      </c>
      <c r="C378">
        <v>1405141200</v>
      </c>
      <c r="D378" s="7">
        <v>41832.208333333336</v>
      </c>
      <c r="E378">
        <f t="shared" si="6"/>
        <v>6</v>
      </c>
      <c r="F378" t="s">
        <v>20</v>
      </c>
    </row>
    <row r="379" spans="1:6" x14ac:dyDescent="0.2">
      <c r="A379">
        <v>1571720400</v>
      </c>
      <c r="B379" s="7">
        <v>43760.208333333328</v>
      </c>
      <c r="C379">
        <v>1572933600</v>
      </c>
      <c r="D379" s="7">
        <v>43774.25</v>
      </c>
      <c r="E379">
        <f t="shared" si="6"/>
        <v>14.041666666671517</v>
      </c>
      <c r="F379" t="s">
        <v>14</v>
      </c>
    </row>
    <row r="380" spans="1:6" x14ac:dyDescent="0.2">
      <c r="A380">
        <v>1526878800</v>
      </c>
      <c r="B380" s="7">
        <v>43241.208333333328</v>
      </c>
      <c r="C380">
        <v>1530162000</v>
      </c>
      <c r="D380" s="7">
        <v>43279.208333333328</v>
      </c>
      <c r="E380">
        <f t="shared" si="6"/>
        <v>38</v>
      </c>
      <c r="F380" t="s">
        <v>14</v>
      </c>
    </row>
    <row r="381" spans="1:6" x14ac:dyDescent="0.2">
      <c r="A381">
        <v>1319691600</v>
      </c>
      <c r="B381" s="7">
        <v>40843.208333333336</v>
      </c>
      <c r="C381">
        <v>1320904800</v>
      </c>
      <c r="D381" s="7">
        <v>40857.25</v>
      </c>
      <c r="E381">
        <f t="shared" si="6"/>
        <v>14.041666666664241</v>
      </c>
      <c r="F381" t="s">
        <v>14</v>
      </c>
    </row>
    <row r="382" spans="1:6" x14ac:dyDescent="0.2">
      <c r="A382">
        <v>1371963600</v>
      </c>
      <c r="B382" s="7">
        <v>41448.208333333336</v>
      </c>
      <c r="C382">
        <v>1372395600</v>
      </c>
      <c r="D382" s="7">
        <v>41453.208333333336</v>
      </c>
      <c r="E382">
        <f t="shared" si="6"/>
        <v>5</v>
      </c>
      <c r="F382" t="s">
        <v>20</v>
      </c>
    </row>
    <row r="383" spans="1:6" x14ac:dyDescent="0.2">
      <c r="A383">
        <v>1433739600</v>
      </c>
      <c r="B383" s="7">
        <v>42163.208333333328</v>
      </c>
      <c r="C383">
        <v>1437714000</v>
      </c>
      <c r="D383" s="7">
        <v>42209.208333333328</v>
      </c>
      <c r="E383">
        <f t="shared" si="6"/>
        <v>46</v>
      </c>
      <c r="F383" t="s">
        <v>20</v>
      </c>
    </row>
    <row r="384" spans="1:6" x14ac:dyDescent="0.2">
      <c r="A384">
        <v>1508130000</v>
      </c>
      <c r="B384" s="7">
        <v>43024.208333333328</v>
      </c>
      <c r="C384">
        <v>1509771600</v>
      </c>
      <c r="D384" s="7">
        <v>43043.208333333328</v>
      </c>
      <c r="E384">
        <f t="shared" si="6"/>
        <v>19</v>
      </c>
      <c r="F384" t="s">
        <v>14</v>
      </c>
    </row>
    <row r="385" spans="1:6" x14ac:dyDescent="0.2">
      <c r="A385">
        <v>1550037600</v>
      </c>
      <c r="B385" s="7">
        <v>43509.25</v>
      </c>
      <c r="C385">
        <v>1550556000</v>
      </c>
      <c r="D385" s="7">
        <v>43515.25</v>
      </c>
      <c r="E385">
        <f t="shared" si="6"/>
        <v>6</v>
      </c>
      <c r="F385" t="s">
        <v>20</v>
      </c>
    </row>
    <row r="386" spans="1:6" x14ac:dyDescent="0.2">
      <c r="A386">
        <v>1486706400</v>
      </c>
      <c r="B386" s="7">
        <v>42776.25</v>
      </c>
      <c r="C386">
        <v>1489039200</v>
      </c>
      <c r="D386" s="7">
        <v>42803.25</v>
      </c>
      <c r="E386">
        <f t="shared" si="6"/>
        <v>27</v>
      </c>
      <c r="F386" t="s">
        <v>20</v>
      </c>
    </row>
    <row r="387" spans="1:6" x14ac:dyDescent="0.2">
      <c r="A387">
        <v>1553835600</v>
      </c>
      <c r="B387" s="7">
        <v>43553.208333333328</v>
      </c>
      <c r="C387">
        <v>1556600400</v>
      </c>
      <c r="D387" s="7">
        <v>43585.208333333328</v>
      </c>
      <c r="E387">
        <f t="shared" ref="E387:E450" si="7">D387-B387</f>
        <v>32</v>
      </c>
      <c r="F387" t="s">
        <v>20</v>
      </c>
    </row>
    <row r="388" spans="1:6" x14ac:dyDescent="0.2">
      <c r="A388">
        <v>1277528400</v>
      </c>
      <c r="B388" s="7">
        <v>40355.208333333336</v>
      </c>
      <c r="C388">
        <v>1278565200</v>
      </c>
      <c r="D388" s="7">
        <v>40367.208333333336</v>
      </c>
      <c r="E388">
        <f t="shared" si="7"/>
        <v>12</v>
      </c>
      <c r="F388" t="s">
        <v>14</v>
      </c>
    </row>
    <row r="389" spans="1:6" x14ac:dyDescent="0.2">
      <c r="A389">
        <v>1339477200</v>
      </c>
      <c r="B389" s="7">
        <v>41072.208333333336</v>
      </c>
      <c r="C389">
        <v>1339909200</v>
      </c>
      <c r="D389" s="7">
        <v>41077.208333333336</v>
      </c>
      <c r="E389">
        <f t="shared" si="7"/>
        <v>5</v>
      </c>
      <c r="F389" t="s">
        <v>14</v>
      </c>
    </row>
    <row r="390" spans="1:6" x14ac:dyDescent="0.2">
      <c r="A390">
        <v>1325656800</v>
      </c>
      <c r="B390" s="7">
        <v>40912.25</v>
      </c>
      <c r="C390">
        <v>1325829600</v>
      </c>
      <c r="D390" s="7">
        <v>40914.25</v>
      </c>
      <c r="E390">
        <f t="shared" si="7"/>
        <v>2</v>
      </c>
      <c r="F390" t="s">
        <v>74</v>
      </c>
    </row>
    <row r="391" spans="1:6" x14ac:dyDescent="0.2">
      <c r="A391">
        <v>1288242000</v>
      </c>
      <c r="B391" s="7">
        <v>40479.208333333336</v>
      </c>
      <c r="C391">
        <v>1290578400</v>
      </c>
      <c r="D391" s="7">
        <v>40506.25</v>
      </c>
      <c r="E391">
        <f t="shared" si="7"/>
        <v>27.041666666664241</v>
      </c>
      <c r="F391" t="s">
        <v>20</v>
      </c>
    </row>
    <row r="392" spans="1:6" x14ac:dyDescent="0.2">
      <c r="A392">
        <v>1379048400</v>
      </c>
      <c r="B392" s="7">
        <v>41530.208333333336</v>
      </c>
      <c r="C392">
        <v>1380344400</v>
      </c>
      <c r="D392" s="7">
        <v>41545.208333333336</v>
      </c>
      <c r="E392">
        <f t="shared" si="7"/>
        <v>15</v>
      </c>
      <c r="F392" t="s">
        <v>20</v>
      </c>
    </row>
    <row r="393" spans="1:6" x14ac:dyDescent="0.2">
      <c r="A393">
        <v>1389679200</v>
      </c>
      <c r="B393" s="7">
        <v>41653.25</v>
      </c>
      <c r="C393">
        <v>1389852000</v>
      </c>
      <c r="D393" s="7">
        <v>41655.25</v>
      </c>
      <c r="E393">
        <f t="shared" si="7"/>
        <v>2</v>
      </c>
      <c r="F393" t="s">
        <v>14</v>
      </c>
    </row>
    <row r="394" spans="1:6" x14ac:dyDescent="0.2">
      <c r="A394">
        <v>1294293600</v>
      </c>
      <c r="B394" s="7">
        <v>40549.25</v>
      </c>
      <c r="C394">
        <v>1294466400</v>
      </c>
      <c r="D394" s="7">
        <v>40551.25</v>
      </c>
      <c r="E394">
        <f t="shared" si="7"/>
        <v>2</v>
      </c>
      <c r="F394" t="s">
        <v>14</v>
      </c>
    </row>
    <row r="395" spans="1:6" x14ac:dyDescent="0.2">
      <c r="A395">
        <v>1500267600</v>
      </c>
      <c r="B395" s="7">
        <v>42933.208333333328</v>
      </c>
      <c r="C395">
        <v>1500354000</v>
      </c>
      <c r="D395" s="7">
        <v>42934.208333333328</v>
      </c>
      <c r="E395">
        <f t="shared" si="7"/>
        <v>1</v>
      </c>
      <c r="F395" t="s">
        <v>20</v>
      </c>
    </row>
    <row r="396" spans="1:6" x14ac:dyDescent="0.2">
      <c r="A396">
        <v>1375074000</v>
      </c>
      <c r="B396" s="7">
        <v>41484.208333333336</v>
      </c>
      <c r="C396">
        <v>1375938000</v>
      </c>
      <c r="D396" s="7">
        <v>41494.208333333336</v>
      </c>
      <c r="E396">
        <f t="shared" si="7"/>
        <v>10</v>
      </c>
      <c r="F396" t="s">
        <v>20</v>
      </c>
    </row>
    <row r="397" spans="1:6" x14ac:dyDescent="0.2">
      <c r="A397">
        <v>1323324000</v>
      </c>
      <c r="B397" s="7">
        <v>40885.25</v>
      </c>
      <c r="C397">
        <v>1323410400</v>
      </c>
      <c r="D397" s="7">
        <v>40886.25</v>
      </c>
      <c r="E397">
        <f t="shared" si="7"/>
        <v>1</v>
      </c>
      <c r="F397" t="s">
        <v>20</v>
      </c>
    </row>
    <row r="398" spans="1:6" x14ac:dyDescent="0.2">
      <c r="A398">
        <v>1538715600</v>
      </c>
      <c r="B398" s="7">
        <v>43378.208333333328</v>
      </c>
      <c r="C398">
        <v>1539406800</v>
      </c>
      <c r="D398" s="7">
        <v>43386.208333333328</v>
      </c>
      <c r="E398">
        <f t="shared" si="7"/>
        <v>8</v>
      </c>
      <c r="F398" t="s">
        <v>20</v>
      </c>
    </row>
    <row r="399" spans="1:6" x14ac:dyDescent="0.2">
      <c r="A399">
        <v>1369285200</v>
      </c>
      <c r="B399" s="7">
        <v>41417.208333333336</v>
      </c>
      <c r="C399">
        <v>1369803600</v>
      </c>
      <c r="D399" s="7">
        <v>41423.208333333336</v>
      </c>
      <c r="E399">
        <f t="shared" si="7"/>
        <v>6</v>
      </c>
      <c r="F399" t="s">
        <v>20</v>
      </c>
    </row>
    <row r="400" spans="1:6" x14ac:dyDescent="0.2">
      <c r="A400">
        <v>1525755600</v>
      </c>
      <c r="B400" s="7">
        <v>43228.208333333328</v>
      </c>
      <c r="C400">
        <v>1525928400</v>
      </c>
      <c r="D400" s="7">
        <v>43230.208333333328</v>
      </c>
      <c r="E400">
        <f t="shared" si="7"/>
        <v>2</v>
      </c>
      <c r="F400" t="s">
        <v>20</v>
      </c>
    </row>
    <row r="401" spans="1:6" x14ac:dyDescent="0.2">
      <c r="A401">
        <v>1296626400</v>
      </c>
      <c r="B401" s="7">
        <v>40576.25</v>
      </c>
      <c r="C401">
        <v>1297231200</v>
      </c>
      <c r="D401" s="7">
        <v>40583.25</v>
      </c>
      <c r="E401">
        <f t="shared" si="7"/>
        <v>7</v>
      </c>
      <c r="F401" t="s">
        <v>14</v>
      </c>
    </row>
    <row r="402" spans="1:6" x14ac:dyDescent="0.2">
      <c r="A402">
        <v>1376629200</v>
      </c>
      <c r="B402" s="7">
        <v>41502.208333333336</v>
      </c>
      <c r="C402">
        <v>1378530000</v>
      </c>
      <c r="D402" s="7">
        <v>41524.208333333336</v>
      </c>
      <c r="E402">
        <f t="shared" si="7"/>
        <v>22</v>
      </c>
      <c r="F402" t="s">
        <v>14</v>
      </c>
    </row>
    <row r="403" spans="1:6" x14ac:dyDescent="0.2">
      <c r="A403">
        <v>1572152400</v>
      </c>
      <c r="B403" s="7">
        <v>43765.208333333328</v>
      </c>
      <c r="C403">
        <v>1572152400</v>
      </c>
      <c r="D403" s="7">
        <v>43765.208333333328</v>
      </c>
      <c r="E403">
        <f t="shared" si="7"/>
        <v>0</v>
      </c>
      <c r="F403" t="s">
        <v>20</v>
      </c>
    </row>
    <row r="404" spans="1:6" x14ac:dyDescent="0.2">
      <c r="A404">
        <v>1325829600</v>
      </c>
      <c r="B404" s="7">
        <v>40914.25</v>
      </c>
      <c r="C404">
        <v>1329890400</v>
      </c>
      <c r="D404" s="7">
        <v>40961.25</v>
      </c>
      <c r="E404">
        <f t="shared" si="7"/>
        <v>47</v>
      </c>
      <c r="F404" t="s">
        <v>14</v>
      </c>
    </row>
    <row r="405" spans="1:6" x14ac:dyDescent="0.2">
      <c r="A405">
        <v>1273640400</v>
      </c>
      <c r="B405" s="7">
        <v>40310.208333333336</v>
      </c>
      <c r="C405">
        <v>1276750800</v>
      </c>
      <c r="D405" s="7">
        <v>40346.208333333336</v>
      </c>
      <c r="E405">
        <f t="shared" si="7"/>
        <v>36</v>
      </c>
      <c r="F405" t="s">
        <v>14</v>
      </c>
    </row>
    <row r="406" spans="1:6" x14ac:dyDescent="0.2">
      <c r="A406">
        <v>1510639200</v>
      </c>
      <c r="B406" s="7">
        <v>43053.25</v>
      </c>
      <c r="C406">
        <v>1510898400</v>
      </c>
      <c r="D406" s="7">
        <v>43056.25</v>
      </c>
      <c r="E406">
        <f t="shared" si="7"/>
        <v>3</v>
      </c>
      <c r="F406" t="s">
        <v>20</v>
      </c>
    </row>
    <row r="407" spans="1:6" x14ac:dyDescent="0.2">
      <c r="A407">
        <v>1528088400</v>
      </c>
      <c r="B407" s="7">
        <v>43255.208333333328</v>
      </c>
      <c r="C407">
        <v>1532408400</v>
      </c>
      <c r="D407" s="7">
        <v>43305.208333333328</v>
      </c>
      <c r="E407">
        <f t="shared" si="7"/>
        <v>50</v>
      </c>
      <c r="F407" t="s">
        <v>14</v>
      </c>
    </row>
    <row r="408" spans="1:6" x14ac:dyDescent="0.2">
      <c r="A408">
        <v>1359525600</v>
      </c>
      <c r="B408" s="7">
        <v>41304.25</v>
      </c>
      <c r="C408">
        <v>1360562400</v>
      </c>
      <c r="D408" s="7">
        <v>41316.25</v>
      </c>
      <c r="E408">
        <f t="shared" si="7"/>
        <v>12</v>
      </c>
      <c r="F408" t="s">
        <v>20</v>
      </c>
    </row>
    <row r="409" spans="1:6" x14ac:dyDescent="0.2">
      <c r="A409">
        <v>1570942800</v>
      </c>
      <c r="B409" s="7">
        <v>43751.208333333328</v>
      </c>
      <c r="C409">
        <v>1571547600</v>
      </c>
      <c r="D409" s="7">
        <v>43758.208333333328</v>
      </c>
      <c r="E409">
        <f t="shared" si="7"/>
        <v>7</v>
      </c>
      <c r="F409" t="s">
        <v>20</v>
      </c>
    </row>
    <row r="410" spans="1:6" x14ac:dyDescent="0.2">
      <c r="A410">
        <v>1466398800</v>
      </c>
      <c r="B410" s="7">
        <v>42541.208333333328</v>
      </c>
      <c r="C410">
        <v>1468126800</v>
      </c>
      <c r="D410" s="7">
        <v>42561.208333333328</v>
      </c>
      <c r="E410">
        <f t="shared" si="7"/>
        <v>20</v>
      </c>
      <c r="F410" t="s">
        <v>20</v>
      </c>
    </row>
    <row r="411" spans="1:6" x14ac:dyDescent="0.2">
      <c r="A411">
        <v>1492491600</v>
      </c>
      <c r="B411" s="7">
        <v>42843.208333333328</v>
      </c>
      <c r="C411">
        <v>1492837200</v>
      </c>
      <c r="D411" s="7">
        <v>42847.208333333328</v>
      </c>
      <c r="E411">
        <f t="shared" si="7"/>
        <v>4</v>
      </c>
      <c r="F411" t="s">
        <v>14</v>
      </c>
    </row>
    <row r="412" spans="1:6" x14ac:dyDescent="0.2">
      <c r="A412">
        <v>1430197200</v>
      </c>
      <c r="B412" s="7">
        <v>42122.208333333328</v>
      </c>
      <c r="C412">
        <v>1430197200</v>
      </c>
      <c r="D412" s="7">
        <v>42122.208333333328</v>
      </c>
      <c r="E412">
        <f t="shared" si="7"/>
        <v>0</v>
      </c>
      <c r="F412" t="s">
        <v>47</v>
      </c>
    </row>
    <row r="413" spans="1:6" x14ac:dyDescent="0.2">
      <c r="A413">
        <v>1496034000</v>
      </c>
      <c r="B413" s="7">
        <v>42884.208333333328</v>
      </c>
      <c r="C413">
        <v>1496206800</v>
      </c>
      <c r="D413" s="7">
        <v>42886.208333333328</v>
      </c>
      <c r="E413">
        <f t="shared" si="7"/>
        <v>2</v>
      </c>
      <c r="F413" t="s">
        <v>20</v>
      </c>
    </row>
    <row r="414" spans="1:6" x14ac:dyDescent="0.2">
      <c r="A414">
        <v>1388728800</v>
      </c>
      <c r="B414" s="7">
        <v>41642.25</v>
      </c>
      <c r="C414">
        <v>1389592800</v>
      </c>
      <c r="D414" s="7">
        <v>41652.25</v>
      </c>
      <c r="E414">
        <f t="shared" si="7"/>
        <v>10</v>
      </c>
      <c r="F414" t="s">
        <v>20</v>
      </c>
    </row>
    <row r="415" spans="1:6" x14ac:dyDescent="0.2">
      <c r="A415">
        <v>1543298400</v>
      </c>
      <c r="B415" s="7">
        <v>43431.25</v>
      </c>
      <c r="C415">
        <v>1545631200</v>
      </c>
      <c r="D415" s="7">
        <v>43458.25</v>
      </c>
      <c r="E415">
        <f t="shared" si="7"/>
        <v>27</v>
      </c>
      <c r="F415" t="s">
        <v>47</v>
      </c>
    </row>
    <row r="416" spans="1:6" x14ac:dyDescent="0.2">
      <c r="A416">
        <v>1271739600</v>
      </c>
      <c r="B416" s="7">
        <v>40288.208333333336</v>
      </c>
      <c r="C416">
        <v>1272430800</v>
      </c>
      <c r="D416" s="7">
        <v>40296.208333333336</v>
      </c>
      <c r="E416">
        <f t="shared" si="7"/>
        <v>8</v>
      </c>
      <c r="F416" t="s">
        <v>14</v>
      </c>
    </row>
    <row r="417" spans="1:6" x14ac:dyDescent="0.2">
      <c r="A417">
        <v>1326434400</v>
      </c>
      <c r="B417" s="7">
        <v>40921.25</v>
      </c>
      <c r="C417">
        <v>1327903200</v>
      </c>
      <c r="D417" s="7">
        <v>40938.25</v>
      </c>
      <c r="E417">
        <f t="shared" si="7"/>
        <v>17</v>
      </c>
      <c r="F417" t="s">
        <v>14</v>
      </c>
    </row>
    <row r="418" spans="1:6" x14ac:dyDescent="0.2">
      <c r="A418">
        <v>1295244000</v>
      </c>
      <c r="B418" s="7">
        <v>40560.25</v>
      </c>
      <c r="C418">
        <v>1296021600</v>
      </c>
      <c r="D418" s="7">
        <v>40569.25</v>
      </c>
      <c r="E418">
        <f t="shared" si="7"/>
        <v>9</v>
      </c>
      <c r="F418" t="s">
        <v>14</v>
      </c>
    </row>
    <row r="419" spans="1:6" x14ac:dyDescent="0.2">
      <c r="A419">
        <v>1541221200</v>
      </c>
      <c r="B419" s="7">
        <v>43407.208333333328</v>
      </c>
      <c r="C419">
        <v>1543298400</v>
      </c>
      <c r="D419" s="7">
        <v>43431.25</v>
      </c>
      <c r="E419">
        <f t="shared" si="7"/>
        <v>24.041666666671517</v>
      </c>
      <c r="F419" t="s">
        <v>14</v>
      </c>
    </row>
    <row r="420" spans="1:6" x14ac:dyDescent="0.2">
      <c r="A420">
        <v>1336280400</v>
      </c>
      <c r="B420" s="7">
        <v>41035.208333333336</v>
      </c>
      <c r="C420">
        <v>1336366800</v>
      </c>
      <c r="D420" s="7">
        <v>41036.208333333336</v>
      </c>
      <c r="E420">
        <f t="shared" si="7"/>
        <v>1</v>
      </c>
      <c r="F420" t="s">
        <v>14</v>
      </c>
    </row>
    <row r="421" spans="1:6" x14ac:dyDescent="0.2">
      <c r="A421">
        <v>1324533600</v>
      </c>
      <c r="B421" s="7">
        <v>40899.25</v>
      </c>
      <c r="C421">
        <v>1325052000</v>
      </c>
      <c r="D421" s="7">
        <v>40905.25</v>
      </c>
      <c r="E421">
        <f t="shared" si="7"/>
        <v>6</v>
      </c>
      <c r="F421" t="s">
        <v>20</v>
      </c>
    </row>
    <row r="422" spans="1:6" x14ac:dyDescent="0.2">
      <c r="A422">
        <v>1498366800</v>
      </c>
      <c r="B422" s="7">
        <v>42911.208333333328</v>
      </c>
      <c r="C422">
        <v>1499576400</v>
      </c>
      <c r="D422" s="7">
        <v>42925.208333333328</v>
      </c>
      <c r="E422">
        <f t="shared" si="7"/>
        <v>14</v>
      </c>
      <c r="F422" t="s">
        <v>20</v>
      </c>
    </row>
    <row r="423" spans="1:6" x14ac:dyDescent="0.2">
      <c r="A423">
        <v>1498712400</v>
      </c>
      <c r="B423" s="7">
        <v>42915.208333333328</v>
      </c>
      <c r="C423">
        <v>1501304400</v>
      </c>
      <c r="D423" s="7">
        <v>42945.208333333328</v>
      </c>
      <c r="E423">
        <f t="shared" si="7"/>
        <v>30</v>
      </c>
      <c r="F423" t="s">
        <v>14</v>
      </c>
    </row>
    <row r="424" spans="1:6" x14ac:dyDescent="0.2">
      <c r="A424">
        <v>1271480400</v>
      </c>
      <c r="B424" s="7">
        <v>40285.208333333336</v>
      </c>
      <c r="C424">
        <v>1273208400</v>
      </c>
      <c r="D424" s="7">
        <v>40305.208333333336</v>
      </c>
      <c r="E424">
        <f t="shared" si="7"/>
        <v>20</v>
      </c>
      <c r="F424" t="s">
        <v>20</v>
      </c>
    </row>
    <row r="425" spans="1:6" x14ac:dyDescent="0.2">
      <c r="A425">
        <v>1316667600</v>
      </c>
      <c r="B425" s="7">
        <v>40808.208333333336</v>
      </c>
      <c r="C425">
        <v>1316840400</v>
      </c>
      <c r="D425" s="7">
        <v>40810.208333333336</v>
      </c>
      <c r="E425">
        <f t="shared" si="7"/>
        <v>2</v>
      </c>
      <c r="F425" t="s">
        <v>14</v>
      </c>
    </row>
    <row r="426" spans="1:6" x14ac:dyDescent="0.2">
      <c r="A426">
        <v>1524027600</v>
      </c>
      <c r="B426" s="7">
        <v>43208.208333333328</v>
      </c>
      <c r="C426">
        <v>1524546000</v>
      </c>
      <c r="D426" s="7">
        <v>43214.208333333328</v>
      </c>
      <c r="E426">
        <f t="shared" si="7"/>
        <v>6</v>
      </c>
      <c r="F426" t="s">
        <v>14</v>
      </c>
    </row>
    <row r="427" spans="1:6" x14ac:dyDescent="0.2">
      <c r="A427">
        <v>1438059600</v>
      </c>
      <c r="B427" s="7">
        <v>42213.208333333328</v>
      </c>
      <c r="C427">
        <v>1438578000</v>
      </c>
      <c r="D427" s="7">
        <v>42219.208333333328</v>
      </c>
      <c r="E427">
        <f t="shared" si="7"/>
        <v>6</v>
      </c>
      <c r="F427" t="s">
        <v>20</v>
      </c>
    </row>
    <row r="428" spans="1:6" x14ac:dyDescent="0.2">
      <c r="A428">
        <v>1361944800</v>
      </c>
      <c r="B428" s="7">
        <v>41332.25</v>
      </c>
      <c r="C428">
        <v>1362549600</v>
      </c>
      <c r="D428" s="7">
        <v>41339.25</v>
      </c>
      <c r="E428">
        <f t="shared" si="7"/>
        <v>7</v>
      </c>
      <c r="F428" t="s">
        <v>20</v>
      </c>
    </row>
    <row r="429" spans="1:6" x14ac:dyDescent="0.2">
      <c r="A429">
        <v>1410584400</v>
      </c>
      <c r="B429" s="7">
        <v>41895.208333333336</v>
      </c>
      <c r="C429">
        <v>1413349200</v>
      </c>
      <c r="D429" s="7">
        <v>41927.208333333336</v>
      </c>
      <c r="E429">
        <f t="shared" si="7"/>
        <v>32</v>
      </c>
      <c r="F429" t="s">
        <v>20</v>
      </c>
    </row>
    <row r="430" spans="1:6" x14ac:dyDescent="0.2">
      <c r="A430">
        <v>1297404000</v>
      </c>
      <c r="B430" s="7">
        <v>40585.25</v>
      </c>
      <c r="C430">
        <v>1298008800</v>
      </c>
      <c r="D430" s="7">
        <v>40592.25</v>
      </c>
      <c r="E430">
        <f t="shared" si="7"/>
        <v>7</v>
      </c>
      <c r="F430" t="s">
        <v>14</v>
      </c>
    </row>
    <row r="431" spans="1:6" x14ac:dyDescent="0.2">
      <c r="A431">
        <v>1392012000</v>
      </c>
      <c r="B431" s="7">
        <v>41680.25</v>
      </c>
      <c r="C431">
        <v>1394427600</v>
      </c>
      <c r="D431" s="7">
        <v>41708.208333333336</v>
      </c>
      <c r="E431">
        <f t="shared" si="7"/>
        <v>27.958333333335759</v>
      </c>
      <c r="F431" t="s">
        <v>74</v>
      </c>
    </row>
    <row r="432" spans="1:6" x14ac:dyDescent="0.2">
      <c r="A432">
        <v>1569733200</v>
      </c>
      <c r="B432" s="7">
        <v>43737.208333333328</v>
      </c>
      <c r="C432">
        <v>1572670800</v>
      </c>
      <c r="D432" s="7">
        <v>43771.208333333328</v>
      </c>
      <c r="E432">
        <f t="shared" si="7"/>
        <v>34</v>
      </c>
      <c r="F432" t="s">
        <v>14</v>
      </c>
    </row>
    <row r="433" spans="1:6" x14ac:dyDescent="0.2">
      <c r="A433">
        <v>1529643600</v>
      </c>
      <c r="B433" s="7">
        <v>43273.208333333328</v>
      </c>
      <c r="C433">
        <v>1531112400</v>
      </c>
      <c r="D433" s="7">
        <v>43290.208333333328</v>
      </c>
      <c r="E433">
        <f t="shared" si="7"/>
        <v>17</v>
      </c>
      <c r="F433" t="s">
        <v>20</v>
      </c>
    </row>
    <row r="434" spans="1:6" x14ac:dyDescent="0.2">
      <c r="A434">
        <v>1399006800</v>
      </c>
      <c r="B434" s="7">
        <v>41761.208333333336</v>
      </c>
      <c r="C434">
        <v>1400734800</v>
      </c>
      <c r="D434" s="7">
        <v>41781.208333333336</v>
      </c>
      <c r="E434">
        <f t="shared" si="7"/>
        <v>20</v>
      </c>
      <c r="F434" t="s">
        <v>14</v>
      </c>
    </row>
    <row r="435" spans="1:6" x14ac:dyDescent="0.2">
      <c r="A435">
        <v>1385359200</v>
      </c>
      <c r="B435" s="7">
        <v>41603.25</v>
      </c>
      <c r="C435">
        <v>1386741600</v>
      </c>
      <c r="D435" s="7">
        <v>41619.25</v>
      </c>
      <c r="E435">
        <f t="shared" si="7"/>
        <v>16</v>
      </c>
      <c r="F435" t="s">
        <v>14</v>
      </c>
    </row>
    <row r="436" spans="1:6" x14ac:dyDescent="0.2">
      <c r="A436">
        <v>1480572000</v>
      </c>
      <c r="B436" s="7">
        <v>42705.25</v>
      </c>
      <c r="C436">
        <v>1481781600</v>
      </c>
      <c r="D436" s="7">
        <v>42719.25</v>
      </c>
      <c r="E436">
        <f t="shared" si="7"/>
        <v>14</v>
      </c>
      <c r="F436" t="s">
        <v>74</v>
      </c>
    </row>
    <row r="437" spans="1:6" x14ac:dyDescent="0.2">
      <c r="A437">
        <v>1418623200</v>
      </c>
      <c r="B437" s="7">
        <v>41988.25</v>
      </c>
      <c r="C437">
        <v>1419660000</v>
      </c>
      <c r="D437" s="7">
        <v>42000.25</v>
      </c>
      <c r="E437">
        <f t="shared" si="7"/>
        <v>12</v>
      </c>
      <c r="F437" t="s">
        <v>20</v>
      </c>
    </row>
    <row r="438" spans="1:6" x14ac:dyDescent="0.2">
      <c r="A438">
        <v>1555736400</v>
      </c>
      <c r="B438" s="7">
        <v>43575.208333333328</v>
      </c>
      <c r="C438">
        <v>1555822800</v>
      </c>
      <c r="D438" s="7">
        <v>43576.208333333328</v>
      </c>
      <c r="E438">
        <f t="shared" si="7"/>
        <v>1</v>
      </c>
      <c r="F438" t="s">
        <v>20</v>
      </c>
    </row>
    <row r="439" spans="1:6" x14ac:dyDescent="0.2">
      <c r="A439">
        <v>1442120400</v>
      </c>
      <c r="B439" s="7">
        <v>42260.208333333328</v>
      </c>
      <c r="C439">
        <v>1442379600</v>
      </c>
      <c r="D439" s="7">
        <v>42263.208333333328</v>
      </c>
      <c r="E439">
        <f t="shared" si="7"/>
        <v>3</v>
      </c>
      <c r="F439" t="s">
        <v>20</v>
      </c>
    </row>
    <row r="440" spans="1:6" x14ac:dyDescent="0.2">
      <c r="A440">
        <v>1362376800</v>
      </c>
      <c r="B440" s="7">
        <v>41337.25</v>
      </c>
      <c r="C440">
        <v>1364965200</v>
      </c>
      <c r="D440" s="7">
        <v>41367.208333333336</v>
      </c>
      <c r="E440">
        <f t="shared" si="7"/>
        <v>29.958333333335759</v>
      </c>
      <c r="F440" t="s">
        <v>20</v>
      </c>
    </row>
    <row r="441" spans="1:6" x14ac:dyDescent="0.2">
      <c r="A441">
        <v>1478408400</v>
      </c>
      <c r="B441" s="7">
        <v>42680.208333333328</v>
      </c>
      <c r="C441">
        <v>1479016800</v>
      </c>
      <c r="D441" s="7">
        <v>42687.25</v>
      </c>
      <c r="E441">
        <f t="shared" si="7"/>
        <v>7.0416666666715173</v>
      </c>
      <c r="F441" t="s">
        <v>20</v>
      </c>
    </row>
    <row r="442" spans="1:6" x14ac:dyDescent="0.2">
      <c r="A442">
        <v>1498798800</v>
      </c>
      <c r="B442" s="7">
        <v>42916.208333333328</v>
      </c>
      <c r="C442">
        <v>1499662800</v>
      </c>
      <c r="D442" s="7">
        <v>42926.208333333328</v>
      </c>
      <c r="E442">
        <f t="shared" si="7"/>
        <v>10</v>
      </c>
      <c r="F442" t="s">
        <v>20</v>
      </c>
    </row>
    <row r="443" spans="1:6" x14ac:dyDescent="0.2">
      <c r="A443">
        <v>1335416400</v>
      </c>
      <c r="B443" s="7">
        <v>41025.208333333336</v>
      </c>
      <c r="C443">
        <v>1337835600</v>
      </c>
      <c r="D443" s="7">
        <v>41053.208333333336</v>
      </c>
      <c r="E443">
        <f t="shared" si="7"/>
        <v>28</v>
      </c>
      <c r="F443" t="s">
        <v>14</v>
      </c>
    </row>
    <row r="444" spans="1:6" x14ac:dyDescent="0.2">
      <c r="A444">
        <v>1504328400</v>
      </c>
      <c r="B444" s="7">
        <v>42980.208333333328</v>
      </c>
      <c r="C444">
        <v>1505710800</v>
      </c>
      <c r="D444" s="7">
        <v>42996.208333333328</v>
      </c>
      <c r="E444">
        <f t="shared" si="7"/>
        <v>16</v>
      </c>
      <c r="F444" t="s">
        <v>20</v>
      </c>
    </row>
    <row r="445" spans="1:6" x14ac:dyDescent="0.2">
      <c r="A445">
        <v>1285822800</v>
      </c>
      <c r="B445" s="7">
        <v>40451.208333333336</v>
      </c>
      <c r="C445">
        <v>1287464400</v>
      </c>
      <c r="D445" s="7">
        <v>40470.208333333336</v>
      </c>
      <c r="E445">
        <f t="shared" si="7"/>
        <v>19</v>
      </c>
      <c r="F445" t="s">
        <v>74</v>
      </c>
    </row>
    <row r="446" spans="1:6" x14ac:dyDescent="0.2">
      <c r="A446">
        <v>1311483600</v>
      </c>
      <c r="B446" s="7">
        <v>40748.208333333336</v>
      </c>
      <c r="C446">
        <v>1311656400</v>
      </c>
      <c r="D446" s="7">
        <v>40750.208333333336</v>
      </c>
      <c r="E446">
        <f t="shared" si="7"/>
        <v>2</v>
      </c>
      <c r="F446" t="s">
        <v>20</v>
      </c>
    </row>
    <row r="447" spans="1:6" x14ac:dyDescent="0.2">
      <c r="A447">
        <v>1291356000</v>
      </c>
      <c r="B447" s="7">
        <v>40515.25</v>
      </c>
      <c r="C447">
        <v>1293170400</v>
      </c>
      <c r="D447" s="7">
        <v>40536.25</v>
      </c>
      <c r="E447">
        <f t="shared" si="7"/>
        <v>21</v>
      </c>
      <c r="F447" t="s">
        <v>20</v>
      </c>
    </row>
    <row r="448" spans="1:6" x14ac:dyDescent="0.2">
      <c r="A448">
        <v>1355810400</v>
      </c>
      <c r="B448" s="7">
        <v>41261.25</v>
      </c>
      <c r="C448">
        <v>1355983200</v>
      </c>
      <c r="D448" s="7">
        <v>41263.25</v>
      </c>
      <c r="E448">
        <f t="shared" si="7"/>
        <v>2</v>
      </c>
      <c r="F448" t="s">
        <v>14</v>
      </c>
    </row>
    <row r="449" spans="1:6" x14ac:dyDescent="0.2">
      <c r="A449">
        <v>1513663200</v>
      </c>
      <c r="B449" s="7">
        <v>43088.25</v>
      </c>
      <c r="C449">
        <v>1515045600</v>
      </c>
      <c r="D449" s="7">
        <v>43104.25</v>
      </c>
      <c r="E449">
        <f t="shared" si="7"/>
        <v>16</v>
      </c>
      <c r="F449" t="s">
        <v>74</v>
      </c>
    </row>
    <row r="450" spans="1:6" x14ac:dyDescent="0.2">
      <c r="A450">
        <v>1365915600</v>
      </c>
      <c r="B450" s="7">
        <v>41378.208333333336</v>
      </c>
      <c r="C450">
        <v>1366088400</v>
      </c>
      <c r="D450" s="7">
        <v>41380.208333333336</v>
      </c>
      <c r="E450">
        <f t="shared" si="7"/>
        <v>2</v>
      </c>
      <c r="F450" t="s">
        <v>14</v>
      </c>
    </row>
    <row r="451" spans="1:6" x14ac:dyDescent="0.2">
      <c r="A451">
        <v>1551852000</v>
      </c>
      <c r="B451" s="7">
        <v>43530.25</v>
      </c>
      <c r="C451">
        <v>1553317200</v>
      </c>
      <c r="D451" s="7">
        <v>43547.208333333328</v>
      </c>
      <c r="E451">
        <f t="shared" ref="E451:E514" si="8">D451-B451</f>
        <v>16.958333333328483</v>
      </c>
      <c r="F451" t="s">
        <v>20</v>
      </c>
    </row>
    <row r="452" spans="1:6" x14ac:dyDescent="0.2">
      <c r="A452">
        <v>1540098000</v>
      </c>
      <c r="B452" s="7">
        <v>43394.208333333328</v>
      </c>
      <c r="C452">
        <v>1542088800</v>
      </c>
      <c r="D452" s="7">
        <v>43417.25</v>
      </c>
      <c r="E452">
        <f t="shared" si="8"/>
        <v>23.041666666671517</v>
      </c>
      <c r="F452" t="s">
        <v>14</v>
      </c>
    </row>
    <row r="453" spans="1:6" x14ac:dyDescent="0.2">
      <c r="A453">
        <v>1500440400</v>
      </c>
      <c r="B453" s="7">
        <v>42935.208333333328</v>
      </c>
      <c r="C453">
        <v>1503118800</v>
      </c>
      <c r="D453" s="7">
        <v>42966.208333333328</v>
      </c>
      <c r="E453">
        <f t="shared" si="8"/>
        <v>31</v>
      </c>
      <c r="F453" t="s">
        <v>20</v>
      </c>
    </row>
    <row r="454" spans="1:6" x14ac:dyDescent="0.2">
      <c r="A454">
        <v>1278392400</v>
      </c>
      <c r="B454" s="7">
        <v>40365.208333333336</v>
      </c>
      <c r="C454">
        <v>1278478800</v>
      </c>
      <c r="D454" s="7">
        <v>40366.208333333336</v>
      </c>
      <c r="E454">
        <f t="shared" si="8"/>
        <v>1</v>
      </c>
      <c r="F454" t="s">
        <v>14</v>
      </c>
    </row>
    <row r="455" spans="1:6" x14ac:dyDescent="0.2">
      <c r="A455">
        <v>1480572000</v>
      </c>
      <c r="B455" s="7">
        <v>42705.25</v>
      </c>
      <c r="C455">
        <v>1484114400</v>
      </c>
      <c r="D455" s="7">
        <v>42746.25</v>
      </c>
      <c r="E455">
        <f t="shared" si="8"/>
        <v>41</v>
      </c>
      <c r="F455" t="s">
        <v>14</v>
      </c>
    </row>
    <row r="456" spans="1:6" x14ac:dyDescent="0.2">
      <c r="A456">
        <v>1382331600</v>
      </c>
      <c r="B456" s="7">
        <v>41568.208333333336</v>
      </c>
      <c r="C456">
        <v>1385445600</v>
      </c>
      <c r="D456" s="7">
        <v>41604.25</v>
      </c>
      <c r="E456">
        <f t="shared" si="8"/>
        <v>36.041666666664241</v>
      </c>
      <c r="F456" t="s">
        <v>14</v>
      </c>
    </row>
    <row r="457" spans="1:6" x14ac:dyDescent="0.2">
      <c r="A457">
        <v>1316754000</v>
      </c>
      <c r="B457" s="7">
        <v>40809.208333333336</v>
      </c>
      <c r="C457">
        <v>1318741200</v>
      </c>
      <c r="D457" s="7">
        <v>40832.208333333336</v>
      </c>
      <c r="E457">
        <f t="shared" si="8"/>
        <v>23</v>
      </c>
      <c r="F457" t="s">
        <v>20</v>
      </c>
    </row>
    <row r="458" spans="1:6" x14ac:dyDescent="0.2">
      <c r="A458">
        <v>1518242400</v>
      </c>
      <c r="B458" s="7">
        <v>43141.25</v>
      </c>
      <c r="C458">
        <v>1518242400</v>
      </c>
      <c r="D458" s="7">
        <v>43141.25</v>
      </c>
      <c r="E458">
        <f t="shared" si="8"/>
        <v>0</v>
      </c>
      <c r="F458" t="s">
        <v>20</v>
      </c>
    </row>
    <row r="459" spans="1:6" x14ac:dyDescent="0.2">
      <c r="A459">
        <v>1476421200</v>
      </c>
      <c r="B459" s="7">
        <v>42657.208333333328</v>
      </c>
      <c r="C459">
        <v>1476594000</v>
      </c>
      <c r="D459" s="7">
        <v>42659.208333333328</v>
      </c>
      <c r="E459">
        <f t="shared" si="8"/>
        <v>2</v>
      </c>
      <c r="F459" t="s">
        <v>14</v>
      </c>
    </row>
    <row r="460" spans="1:6" x14ac:dyDescent="0.2">
      <c r="A460">
        <v>1269752400</v>
      </c>
      <c r="B460" s="7">
        <v>40265.208333333336</v>
      </c>
      <c r="C460">
        <v>1273554000</v>
      </c>
      <c r="D460" s="7">
        <v>40309.208333333336</v>
      </c>
      <c r="E460">
        <f t="shared" si="8"/>
        <v>44</v>
      </c>
      <c r="F460" t="s">
        <v>20</v>
      </c>
    </row>
    <row r="461" spans="1:6" x14ac:dyDescent="0.2">
      <c r="A461">
        <v>1419746400</v>
      </c>
      <c r="B461" s="7">
        <v>42001.25</v>
      </c>
      <c r="C461">
        <v>1421906400</v>
      </c>
      <c r="D461" s="7">
        <v>42026.25</v>
      </c>
      <c r="E461">
        <f t="shared" si="8"/>
        <v>25</v>
      </c>
      <c r="F461" t="s">
        <v>14</v>
      </c>
    </row>
    <row r="462" spans="1:6" x14ac:dyDescent="0.2">
      <c r="A462">
        <v>1281330000</v>
      </c>
      <c r="B462" s="7">
        <v>40399.208333333336</v>
      </c>
      <c r="C462">
        <v>1281589200</v>
      </c>
      <c r="D462" s="7">
        <v>40402.208333333336</v>
      </c>
      <c r="E462">
        <f t="shared" si="8"/>
        <v>3</v>
      </c>
      <c r="F462" t="s">
        <v>20</v>
      </c>
    </row>
    <row r="463" spans="1:6" x14ac:dyDescent="0.2">
      <c r="A463">
        <v>1398661200</v>
      </c>
      <c r="B463" s="7">
        <v>41757.208333333336</v>
      </c>
      <c r="C463">
        <v>1400389200</v>
      </c>
      <c r="D463" s="7">
        <v>41777.208333333336</v>
      </c>
      <c r="E463">
        <f t="shared" si="8"/>
        <v>20</v>
      </c>
      <c r="F463" t="s">
        <v>20</v>
      </c>
    </row>
    <row r="464" spans="1:6" x14ac:dyDescent="0.2">
      <c r="A464">
        <v>1359525600</v>
      </c>
      <c r="B464" s="7">
        <v>41304.25</v>
      </c>
      <c r="C464">
        <v>1362808800</v>
      </c>
      <c r="D464" s="7">
        <v>41342.25</v>
      </c>
      <c r="E464">
        <f t="shared" si="8"/>
        <v>38</v>
      </c>
      <c r="F464" t="s">
        <v>14</v>
      </c>
    </row>
    <row r="465" spans="1:6" x14ac:dyDescent="0.2">
      <c r="A465">
        <v>1388469600</v>
      </c>
      <c r="B465" s="7">
        <v>41639.25</v>
      </c>
      <c r="C465">
        <v>1388815200</v>
      </c>
      <c r="D465" s="7">
        <v>41643.25</v>
      </c>
      <c r="E465">
        <f t="shared" si="8"/>
        <v>4</v>
      </c>
      <c r="F465" t="s">
        <v>20</v>
      </c>
    </row>
    <row r="466" spans="1:6" x14ac:dyDescent="0.2">
      <c r="A466">
        <v>1518328800</v>
      </c>
      <c r="B466" s="7">
        <v>43142.25</v>
      </c>
      <c r="C466">
        <v>1519538400</v>
      </c>
      <c r="D466" s="7">
        <v>43156.25</v>
      </c>
      <c r="E466">
        <f t="shared" si="8"/>
        <v>14</v>
      </c>
      <c r="F466" t="s">
        <v>20</v>
      </c>
    </row>
    <row r="467" spans="1:6" x14ac:dyDescent="0.2">
      <c r="A467">
        <v>1517032800</v>
      </c>
      <c r="B467" s="7">
        <v>43127.25</v>
      </c>
      <c r="C467">
        <v>1517810400</v>
      </c>
      <c r="D467" s="7">
        <v>43136.25</v>
      </c>
      <c r="E467">
        <f t="shared" si="8"/>
        <v>9</v>
      </c>
      <c r="F467" t="s">
        <v>20</v>
      </c>
    </row>
    <row r="468" spans="1:6" x14ac:dyDescent="0.2">
      <c r="A468">
        <v>1368594000</v>
      </c>
      <c r="B468" s="7">
        <v>41409.208333333336</v>
      </c>
      <c r="C468">
        <v>1370581200</v>
      </c>
      <c r="D468" s="7">
        <v>41432.208333333336</v>
      </c>
      <c r="E468">
        <f t="shared" si="8"/>
        <v>23</v>
      </c>
      <c r="F468" t="s">
        <v>20</v>
      </c>
    </row>
    <row r="469" spans="1:6" x14ac:dyDescent="0.2">
      <c r="A469">
        <v>1448258400</v>
      </c>
      <c r="B469" s="7">
        <v>42331.25</v>
      </c>
      <c r="C469">
        <v>1448863200</v>
      </c>
      <c r="D469" s="7">
        <v>42338.25</v>
      </c>
      <c r="E469">
        <f t="shared" si="8"/>
        <v>7</v>
      </c>
      <c r="F469" t="s">
        <v>20</v>
      </c>
    </row>
    <row r="470" spans="1:6" x14ac:dyDescent="0.2">
      <c r="A470">
        <v>1555218000</v>
      </c>
      <c r="B470" s="7">
        <v>43569.208333333328</v>
      </c>
      <c r="C470">
        <v>1556600400</v>
      </c>
      <c r="D470" s="7">
        <v>43585.208333333328</v>
      </c>
      <c r="E470">
        <f t="shared" si="8"/>
        <v>16</v>
      </c>
      <c r="F470" t="s">
        <v>14</v>
      </c>
    </row>
    <row r="471" spans="1:6" x14ac:dyDescent="0.2">
      <c r="A471">
        <v>1431925200</v>
      </c>
      <c r="B471" s="7">
        <v>42142.208333333328</v>
      </c>
      <c r="C471">
        <v>1432098000</v>
      </c>
      <c r="D471" s="7">
        <v>42144.208333333328</v>
      </c>
      <c r="E471">
        <f t="shared" si="8"/>
        <v>2</v>
      </c>
      <c r="F471" t="s">
        <v>20</v>
      </c>
    </row>
    <row r="472" spans="1:6" x14ac:dyDescent="0.2">
      <c r="A472">
        <v>1481522400</v>
      </c>
      <c r="B472" s="7">
        <v>42716.25</v>
      </c>
      <c r="C472">
        <v>1482127200</v>
      </c>
      <c r="D472" s="7">
        <v>42723.25</v>
      </c>
      <c r="E472">
        <f t="shared" si="8"/>
        <v>7</v>
      </c>
      <c r="F472" t="s">
        <v>20</v>
      </c>
    </row>
    <row r="473" spans="1:6" x14ac:dyDescent="0.2">
      <c r="A473">
        <v>1335934800</v>
      </c>
      <c r="B473" s="7">
        <v>41031.208333333336</v>
      </c>
      <c r="C473">
        <v>1335934800</v>
      </c>
      <c r="D473" s="7">
        <v>41031.208333333336</v>
      </c>
      <c r="E473">
        <f t="shared" si="8"/>
        <v>0</v>
      </c>
      <c r="F473" t="s">
        <v>20</v>
      </c>
    </row>
    <row r="474" spans="1:6" x14ac:dyDescent="0.2">
      <c r="A474">
        <v>1552280400</v>
      </c>
      <c r="B474" s="7">
        <v>43535.208333333328</v>
      </c>
      <c r="C474">
        <v>1556946000</v>
      </c>
      <c r="D474" s="7">
        <v>43589.208333333328</v>
      </c>
      <c r="E474">
        <f t="shared" si="8"/>
        <v>54</v>
      </c>
      <c r="F474" t="s">
        <v>14</v>
      </c>
    </row>
    <row r="475" spans="1:6" x14ac:dyDescent="0.2">
      <c r="A475">
        <v>1529989200</v>
      </c>
      <c r="B475" s="7">
        <v>43277.208333333328</v>
      </c>
      <c r="C475">
        <v>1530075600</v>
      </c>
      <c r="D475" s="7">
        <v>43278.208333333328</v>
      </c>
      <c r="E475">
        <f t="shared" si="8"/>
        <v>1</v>
      </c>
      <c r="F475" t="s">
        <v>20</v>
      </c>
    </row>
    <row r="476" spans="1:6" x14ac:dyDescent="0.2">
      <c r="A476">
        <v>1418709600</v>
      </c>
      <c r="B476" s="7">
        <v>41989.25</v>
      </c>
      <c r="C476">
        <v>1418796000</v>
      </c>
      <c r="D476" s="7">
        <v>41990.25</v>
      </c>
      <c r="E476">
        <f t="shared" si="8"/>
        <v>1</v>
      </c>
      <c r="F476" t="s">
        <v>20</v>
      </c>
    </row>
    <row r="477" spans="1:6" x14ac:dyDescent="0.2">
      <c r="A477">
        <v>1372136400</v>
      </c>
      <c r="B477" s="7">
        <v>41450.208333333336</v>
      </c>
      <c r="C477">
        <v>1372482000</v>
      </c>
      <c r="D477" s="7">
        <v>41454.208333333336</v>
      </c>
      <c r="E477">
        <f t="shared" si="8"/>
        <v>4</v>
      </c>
      <c r="F477" t="s">
        <v>20</v>
      </c>
    </row>
    <row r="478" spans="1:6" x14ac:dyDescent="0.2">
      <c r="A478">
        <v>1533877200</v>
      </c>
      <c r="B478" s="7">
        <v>43322.208333333328</v>
      </c>
      <c r="C478">
        <v>1534395600</v>
      </c>
      <c r="D478" s="7">
        <v>43328.208333333328</v>
      </c>
      <c r="E478">
        <f t="shared" si="8"/>
        <v>6</v>
      </c>
      <c r="F478" t="s">
        <v>14</v>
      </c>
    </row>
    <row r="479" spans="1:6" x14ac:dyDescent="0.2">
      <c r="A479">
        <v>1309064400</v>
      </c>
      <c r="B479" s="7">
        <v>40720.208333333336</v>
      </c>
      <c r="C479">
        <v>1311397200</v>
      </c>
      <c r="D479" s="7">
        <v>40747.208333333336</v>
      </c>
      <c r="E479">
        <f t="shared" si="8"/>
        <v>27</v>
      </c>
      <c r="F479" t="s">
        <v>14</v>
      </c>
    </row>
    <row r="480" spans="1:6" x14ac:dyDescent="0.2">
      <c r="A480">
        <v>1425877200</v>
      </c>
      <c r="B480" s="7">
        <v>42072.208333333328</v>
      </c>
      <c r="C480">
        <v>1426914000</v>
      </c>
      <c r="D480" s="7">
        <v>42084.208333333328</v>
      </c>
      <c r="E480">
        <f t="shared" si="8"/>
        <v>12</v>
      </c>
      <c r="F480" t="s">
        <v>20</v>
      </c>
    </row>
    <row r="481" spans="1:6" x14ac:dyDescent="0.2">
      <c r="A481">
        <v>1501304400</v>
      </c>
      <c r="B481" s="7">
        <v>42945.208333333328</v>
      </c>
      <c r="C481">
        <v>1501477200</v>
      </c>
      <c r="D481" s="7">
        <v>42947.208333333328</v>
      </c>
      <c r="E481">
        <f t="shared" si="8"/>
        <v>2</v>
      </c>
      <c r="F481" t="s">
        <v>20</v>
      </c>
    </row>
    <row r="482" spans="1:6" x14ac:dyDescent="0.2">
      <c r="A482">
        <v>1268287200</v>
      </c>
      <c r="B482" s="7">
        <v>40248.25</v>
      </c>
      <c r="C482">
        <v>1269061200</v>
      </c>
      <c r="D482" s="7">
        <v>40257.208333333336</v>
      </c>
      <c r="E482">
        <f t="shared" si="8"/>
        <v>8.9583333333357587</v>
      </c>
      <c r="F482" t="s">
        <v>20</v>
      </c>
    </row>
    <row r="483" spans="1:6" x14ac:dyDescent="0.2">
      <c r="A483">
        <v>1412139600</v>
      </c>
      <c r="B483" s="7">
        <v>41913.208333333336</v>
      </c>
      <c r="C483">
        <v>1415772000</v>
      </c>
      <c r="D483" s="7">
        <v>41955.25</v>
      </c>
      <c r="E483">
        <f t="shared" si="8"/>
        <v>42.041666666664241</v>
      </c>
      <c r="F483" t="s">
        <v>14</v>
      </c>
    </row>
    <row r="484" spans="1:6" x14ac:dyDescent="0.2">
      <c r="A484">
        <v>1330063200</v>
      </c>
      <c r="B484" s="7">
        <v>40963.25</v>
      </c>
      <c r="C484">
        <v>1331013600</v>
      </c>
      <c r="D484" s="7">
        <v>40974.25</v>
      </c>
      <c r="E484">
        <f t="shared" si="8"/>
        <v>11</v>
      </c>
      <c r="F484" t="s">
        <v>14</v>
      </c>
    </row>
    <row r="485" spans="1:6" x14ac:dyDescent="0.2">
      <c r="A485">
        <v>1576130400</v>
      </c>
      <c r="B485" s="7">
        <v>43811.25</v>
      </c>
      <c r="C485">
        <v>1576735200</v>
      </c>
      <c r="D485" s="7">
        <v>43818.25</v>
      </c>
      <c r="E485">
        <f t="shared" si="8"/>
        <v>7</v>
      </c>
      <c r="F485" t="s">
        <v>14</v>
      </c>
    </row>
    <row r="486" spans="1:6" x14ac:dyDescent="0.2">
      <c r="A486">
        <v>1407128400</v>
      </c>
      <c r="B486" s="7">
        <v>41855.208333333336</v>
      </c>
      <c r="C486">
        <v>1411362000</v>
      </c>
      <c r="D486" s="7">
        <v>41904.208333333336</v>
      </c>
      <c r="E486">
        <f t="shared" si="8"/>
        <v>49</v>
      </c>
      <c r="F486" t="s">
        <v>20</v>
      </c>
    </row>
    <row r="487" spans="1:6" x14ac:dyDescent="0.2">
      <c r="A487">
        <v>1560142800</v>
      </c>
      <c r="B487" s="7">
        <v>43626.208333333328</v>
      </c>
      <c r="C487">
        <v>1563685200</v>
      </c>
      <c r="D487" s="7">
        <v>43667.208333333328</v>
      </c>
      <c r="E487">
        <f t="shared" si="8"/>
        <v>41</v>
      </c>
      <c r="F487" t="s">
        <v>14</v>
      </c>
    </row>
    <row r="488" spans="1:6" x14ac:dyDescent="0.2">
      <c r="A488">
        <v>1520575200</v>
      </c>
      <c r="B488" s="7">
        <v>43168.25</v>
      </c>
      <c r="C488">
        <v>1521867600</v>
      </c>
      <c r="D488" s="7">
        <v>43183.208333333328</v>
      </c>
      <c r="E488">
        <f t="shared" si="8"/>
        <v>14.958333333328483</v>
      </c>
      <c r="F488" t="s">
        <v>14</v>
      </c>
    </row>
    <row r="489" spans="1:6" x14ac:dyDescent="0.2">
      <c r="A489">
        <v>1492664400</v>
      </c>
      <c r="B489" s="7">
        <v>42845.208333333328</v>
      </c>
      <c r="C489">
        <v>1495515600</v>
      </c>
      <c r="D489" s="7">
        <v>42878.208333333328</v>
      </c>
      <c r="E489">
        <f t="shared" si="8"/>
        <v>33</v>
      </c>
      <c r="F489" t="s">
        <v>20</v>
      </c>
    </row>
    <row r="490" spans="1:6" x14ac:dyDescent="0.2">
      <c r="A490">
        <v>1454479200</v>
      </c>
      <c r="B490" s="7">
        <v>42403.25</v>
      </c>
      <c r="C490">
        <v>1455948000</v>
      </c>
      <c r="D490" s="7">
        <v>42420.25</v>
      </c>
      <c r="E490">
        <f t="shared" si="8"/>
        <v>17</v>
      </c>
      <c r="F490" t="s">
        <v>20</v>
      </c>
    </row>
    <row r="491" spans="1:6" x14ac:dyDescent="0.2">
      <c r="A491">
        <v>1281934800</v>
      </c>
      <c r="B491" s="7">
        <v>40406.208333333336</v>
      </c>
      <c r="C491">
        <v>1282366800</v>
      </c>
      <c r="D491" s="7">
        <v>40411.208333333336</v>
      </c>
      <c r="E491">
        <f t="shared" si="8"/>
        <v>5</v>
      </c>
      <c r="F491" t="s">
        <v>20</v>
      </c>
    </row>
    <row r="492" spans="1:6" x14ac:dyDescent="0.2">
      <c r="A492">
        <v>1573970400</v>
      </c>
      <c r="B492" s="7">
        <v>43786.25</v>
      </c>
      <c r="C492">
        <v>1574575200</v>
      </c>
      <c r="D492" s="7">
        <v>43793.25</v>
      </c>
      <c r="E492">
        <f t="shared" si="8"/>
        <v>7</v>
      </c>
      <c r="F492" t="s">
        <v>20</v>
      </c>
    </row>
    <row r="493" spans="1:6" x14ac:dyDescent="0.2">
      <c r="A493">
        <v>1372654800</v>
      </c>
      <c r="B493" s="7">
        <v>41456.208333333336</v>
      </c>
      <c r="C493">
        <v>1374901200</v>
      </c>
      <c r="D493" s="7">
        <v>41482.208333333336</v>
      </c>
      <c r="E493">
        <f t="shared" si="8"/>
        <v>26</v>
      </c>
      <c r="F493" t="s">
        <v>20</v>
      </c>
    </row>
    <row r="494" spans="1:6" x14ac:dyDescent="0.2">
      <c r="A494">
        <v>1275886800</v>
      </c>
      <c r="B494" s="7">
        <v>40336.208333333336</v>
      </c>
      <c r="C494">
        <v>1278910800</v>
      </c>
      <c r="D494" s="7">
        <v>40371.208333333336</v>
      </c>
      <c r="E494">
        <f t="shared" si="8"/>
        <v>35</v>
      </c>
      <c r="F494" t="s">
        <v>74</v>
      </c>
    </row>
    <row r="495" spans="1:6" x14ac:dyDescent="0.2">
      <c r="A495">
        <v>1561784400</v>
      </c>
      <c r="B495" s="7">
        <v>43645.208333333328</v>
      </c>
      <c r="C495">
        <v>1562907600</v>
      </c>
      <c r="D495" s="7">
        <v>43658.208333333328</v>
      </c>
      <c r="E495">
        <f t="shared" si="8"/>
        <v>13</v>
      </c>
      <c r="F495" t="s">
        <v>20</v>
      </c>
    </row>
    <row r="496" spans="1:6" x14ac:dyDescent="0.2">
      <c r="A496">
        <v>1332392400</v>
      </c>
      <c r="B496" s="7">
        <v>40990.208333333336</v>
      </c>
      <c r="C496">
        <v>1332478800</v>
      </c>
      <c r="D496" s="7">
        <v>40991.208333333336</v>
      </c>
      <c r="E496">
        <f t="shared" si="8"/>
        <v>1</v>
      </c>
      <c r="F496" t="s">
        <v>20</v>
      </c>
    </row>
    <row r="497" spans="1:6" x14ac:dyDescent="0.2">
      <c r="A497">
        <v>1402376400</v>
      </c>
      <c r="B497" s="7">
        <v>41800.208333333336</v>
      </c>
      <c r="C497">
        <v>1402722000</v>
      </c>
      <c r="D497" s="7">
        <v>41804.208333333336</v>
      </c>
      <c r="E497">
        <f t="shared" si="8"/>
        <v>4</v>
      </c>
      <c r="F497" t="s">
        <v>20</v>
      </c>
    </row>
    <row r="498" spans="1:6" x14ac:dyDescent="0.2">
      <c r="A498">
        <v>1495342800</v>
      </c>
      <c r="B498" s="7">
        <v>42876.208333333328</v>
      </c>
      <c r="C498">
        <v>1496811600</v>
      </c>
      <c r="D498" s="7">
        <v>42893.208333333328</v>
      </c>
      <c r="E498">
        <f t="shared" si="8"/>
        <v>17</v>
      </c>
      <c r="F498" t="s">
        <v>14</v>
      </c>
    </row>
    <row r="499" spans="1:6" x14ac:dyDescent="0.2">
      <c r="A499">
        <v>1482213600</v>
      </c>
      <c r="B499" s="7">
        <v>42724.25</v>
      </c>
      <c r="C499">
        <v>1482213600</v>
      </c>
      <c r="D499" s="7">
        <v>42724.25</v>
      </c>
      <c r="E499">
        <f t="shared" si="8"/>
        <v>0</v>
      </c>
      <c r="F499" t="s">
        <v>14</v>
      </c>
    </row>
    <row r="500" spans="1:6" x14ac:dyDescent="0.2">
      <c r="A500">
        <v>1420092000</v>
      </c>
      <c r="B500" s="7">
        <v>42005.25</v>
      </c>
      <c r="C500">
        <v>1420264800</v>
      </c>
      <c r="D500" s="7">
        <v>42007.25</v>
      </c>
      <c r="E500">
        <f t="shared" si="8"/>
        <v>2</v>
      </c>
      <c r="F500" t="s">
        <v>14</v>
      </c>
    </row>
    <row r="501" spans="1:6" x14ac:dyDescent="0.2">
      <c r="A501">
        <v>1458018000</v>
      </c>
      <c r="B501" s="7">
        <v>42444.208333333328</v>
      </c>
      <c r="C501">
        <v>1458450000</v>
      </c>
      <c r="D501" s="7">
        <v>42449.208333333328</v>
      </c>
      <c r="E501">
        <f t="shared" si="8"/>
        <v>5</v>
      </c>
      <c r="F501" t="s">
        <v>14</v>
      </c>
    </row>
    <row r="502" spans="1:6" x14ac:dyDescent="0.2">
      <c r="A502">
        <v>1367384400</v>
      </c>
      <c r="B502" s="7">
        <v>41395.208333333336</v>
      </c>
      <c r="C502">
        <v>1369803600</v>
      </c>
      <c r="D502" s="7">
        <v>41423.208333333336</v>
      </c>
      <c r="E502">
        <f t="shared" si="8"/>
        <v>28</v>
      </c>
      <c r="F502" t="s">
        <v>14</v>
      </c>
    </row>
    <row r="503" spans="1:6" x14ac:dyDescent="0.2">
      <c r="A503">
        <v>1363064400</v>
      </c>
      <c r="B503" s="7">
        <v>41345.208333333336</v>
      </c>
      <c r="C503">
        <v>1363237200</v>
      </c>
      <c r="D503" s="7">
        <v>41347.208333333336</v>
      </c>
      <c r="E503">
        <f t="shared" si="8"/>
        <v>2</v>
      </c>
      <c r="F503" t="s">
        <v>14</v>
      </c>
    </row>
    <row r="504" spans="1:6" x14ac:dyDescent="0.2">
      <c r="A504">
        <v>1343365200</v>
      </c>
      <c r="B504" s="7">
        <v>41117.208333333336</v>
      </c>
      <c r="C504">
        <v>1345870800</v>
      </c>
      <c r="D504" s="7">
        <v>41146.208333333336</v>
      </c>
      <c r="E504">
        <f t="shared" si="8"/>
        <v>29</v>
      </c>
      <c r="F504" t="s">
        <v>20</v>
      </c>
    </row>
    <row r="505" spans="1:6" x14ac:dyDescent="0.2">
      <c r="A505">
        <v>1435726800</v>
      </c>
      <c r="B505" s="7">
        <v>42186.208333333328</v>
      </c>
      <c r="C505">
        <v>1437454800</v>
      </c>
      <c r="D505" s="7">
        <v>42206.208333333328</v>
      </c>
      <c r="E505">
        <f t="shared" si="8"/>
        <v>20</v>
      </c>
      <c r="F505" t="s">
        <v>20</v>
      </c>
    </row>
    <row r="506" spans="1:6" x14ac:dyDescent="0.2">
      <c r="A506">
        <v>1431925200</v>
      </c>
      <c r="B506" s="7">
        <v>42142.208333333328</v>
      </c>
      <c r="C506">
        <v>1432011600</v>
      </c>
      <c r="D506" s="7">
        <v>42143.208333333328</v>
      </c>
      <c r="E506">
        <f t="shared" si="8"/>
        <v>1</v>
      </c>
      <c r="F506" t="s">
        <v>14</v>
      </c>
    </row>
    <row r="507" spans="1:6" x14ac:dyDescent="0.2">
      <c r="A507">
        <v>1362722400</v>
      </c>
      <c r="B507" s="7">
        <v>41341.25</v>
      </c>
      <c r="C507">
        <v>1366347600</v>
      </c>
      <c r="D507" s="7">
        <v>41383.208333333336</v>
      </c>
      <c r="E507">
        <f t="shared" si="8"/>
        <v>41.958333333335759</v>
      </c>
      <c r="F507" t="s">
        <v>14</v>
      </c>
    </row>
    <row r="508" spans="1:6" x14ac:dyDescent="0.2">
      <c r="A508">
        <v>1511416800</v>
      </c>
      <c r="B508" s="7">
        <v>43062.25</v>
      </c>
      <c r="C508">
        <v>1512885600</v>
      </c>
      <c r="D508" s="7">
        <v>43079.25</v>
      </c>
      <c r="E508">
        <f t="shared" si="8"/>
        <v>17</v>
      </c>
      <c r="F508" t="s">
        <v>20</v>
      </c>
    </row>
    <row r="509" spans="1:6" x14ac:dyDescent="0.2">
      <c r="A509">
        <v>1365483600</v>
      </c>
      <c r="B509" s="7">
        <v>41373.208333333336</v>
      </c>
      <c r="C509">
        <v>1369717200</v>
      </c>
      <c r="D509" s="7">
        <v>41422.208333333336</v>
      </c>
      <c r="E509">
        <f t="shared" si="8"/>
        <v>49</v>
      </c>
      <c r="F509" t="s">
        <v>14</v>
      </c>
    </row>
    <row r="510" spans="1:6" x14ac:dyDescent="0.2">
      <c r="A510">
        <v>1532840400</v>
      </c>
      <c r="B510" s="7">
        <v>43310.208333333328</v>
      </c>
      <c r="C510">
        <v>1534654800</v>
      </c>
      <c r="D510" s="7">
        <v>43331.208333333328</v>
      </c>
      <c r="E510">
        <f t="shared" si="8"/>
        <v>21</v>
      </c>
      <c r="F510" t="s">
        <v>20</v>
      </c>
    </row>
    <row r="511" spans="1:6" x14ac:dyDescent="0.2">
      <c r="A511">
        <v>1336194000</v>
      </c>
      <c r="B511" s="7">
        <v>41034.208333333336</v>
      </c>
      <c r="C511">
        <v>1337058000</v>
      </c>
      <c r="D511" s="7">
        <v>41044.208333333336</v>
      </c>
      <c r="E511">
        <f t="shared" si="8"/>
        <v>10</v>
      </c>
      <c r="F511" t="s">
        <v>14</v>
      </c>
    </row>
    <row r="512" spans="1:6" x14ac:dyDescent="0.2">
      <c r="A512">
        <v>1527742800</v>
      </c>
      <c r="B512" s="7">
        <v>43251.208333333328</v>
      </c>
      <c r="C512">
        <v>1529816400</v>
      </c>
      <c r="D512" s="7">
        <v>43275.208333333328</v>
      </c>
      <c r="E512">
        <f t="shared" si="8"/>
        <v>24</v>
      </c>
      <c r="F512" t="s">
        <v>20</v>
      </c>
    </row>
    <row r="513" spans="1:6" x14ac:dyDescent="0.2">
      <c r="A513">
        <v>1564030800</v>
      </c>
      <c r="B513" s="7">
        <v>43671.208333333328</v>
      </c>
      <c r="C513">
        <v>1564894800</v>
      </c>
      <c r="D513" s="7">
        <v>43681.208333333328</v>
      </c>
      <c r="E513">
        <f t="shared" si="8"/>
        <v>10</v>
      </c>
      <c r="F513" t="s">
        <v>14</v>
      </c>
    </row>
    <row r="514" spans="1:6" x14ac:dyDescent="0.2">
      <c r="A514">
        <v>1404536400</v>
      </c>
      <c r="B514" s="7">
        <v>41825.208333333336</v>
      </c>
      <c r="C514">
        <v>1404622800</v>
      </c>
      <c r="D514" s="7">
        <v>41826.208333333336</v>
      </c>
      <c r="E514">
        <f t="shared" si="8"/>
        <v>1</v>
      </c>
      <c r="F514" t="s">
        <v>20</v>
      </c>
    </row>
    <row r="515" spans="1:6" x14ac:dyDescent="0.2">
      <c r="A515">
        <v>1284008400</v>
      </c>
      <c r="B515" s="7">
        <v>40430.208333333336</v>
      </c>
      <c r="C515">
        <v>1284181200</v>
      </c>
      <c r="D515" s="7">
        <v>40432.208333333336</v>
      </c>
      <c r="E515">
        <f t="shared" ref="E515:E578" si="9">D515-B515</f>
        <v>2</v>
      </c>
      <c r="F515" t="s">
        <v>74</v>
      </c>
    </row>
    <row r="516" spans="1:6" x14ac:dyDescent="0.2">
      <c r="A516">
        <v>1386309600</v>
      </c>
      <c r="B516" s="7">
        <v>41614.25</v>
      </c>
      <c r="C516">
        <v>1386741600</v>
      </c>
      <c r="D516" s="7">
        <v>41619.25</v>
      </c>
      <c r="E516">
        <f t="shared" si="9"/>
        <v>5</v>
      </c>
      <c r="F516" t="s">
        <v>74</v>
      </c>
    </row>
    <row r="517" spans="1:6" x14ac:dyDescent="0.2">
      <c r="A517">
        <v>1324620000</v>
      </c>
      <c r="B517" s="7">
        <v>40900.25</v>
      </c>
      <c r="C517">
        <v>1324792800</v>
      </c>
      <c r="D517" s="7">
        <v>40902.25</v>
      </c>
      <c r="E517">
        <f t="shared" si="9"/>
        <v>2</v>
      </c>
      <c r="F517" t="s">
        <v>14</v>
      </c>
    </row>
    <row r="518" spans="1:6" x14ac:dyDescent="0.2">
      <c r="A518">
        <v>1281070800</v>
      </c>
      <c r="B518" s="7">
        <v>40396.208333333336</v>
      </c>
      <c r="C518">
        <v>1284354000</v>
      </c>
      <c r="D518" s="7">
        <v>40434.208333333336</v>
      </c>
      <c r="E518">
        <f t="shared" si="9"/>
        <v>38</v>
      </c>
      <c r="F518" t="s">
        <v>14</v>
      </c>
    </row>
    <row r="519" spans="1:6" x14ac:dyDescent="0.2">
      <c r="A519">
        <v>1493960400</v>
      </c>
      <c r="B519" s="7">
        <v>42860.208333333328</v>
      </c>
      <c r="C519">
        <v>1494392400</v>
      </c>
      <c r="D519" s="7">
        <v>42865.208333333328</v>
      </c>
      <c r="E519">
        <f t="shared" si="9"/>
        <v>5</v>
      </c>
      <c r="F519" t="s">
        <v>20</v>
      </c>
    </row>
    <row r="520" spans="1:6" x14ac:dyDescent="0.2">
      <c r="A520">
        <v>1519365600</v>
      </c>
      <c r="B520" s="7">
        <v>43154.25</v>
      </c>
      <c r="C520">
        <v>1519538400</v>
      </c>
      <c r="D520" s="7">
        <v>43156.25</v>
      </c>
      <c r="E520">
        <f t="shared" si="9"/>
        <v>2</v>
      </c>
      <c r="F520" t="s">
        <v>14</v>
      </c>
    </row>
    <row r="521" spans="1:6" x14ac:dyDescent="0.2">
      <c r="A521">
        <v>1420696800</v>
      </c>
      <c r="B521" s="7">
        <v>42012.25</v>
      </c>
      <c r="C521">
        <v>1421906400</v>
      </c>
      <c r="D521" s="7">
        <v>42026.25</v>
      </c>
      <c r="E521">
        <f t="shared" si="9"/>
        <v>14</v>
      </c>
      <c r="F521" t="s">
        <v>20</v>
      </c>
    </row>
    <row r="522" spans="1:6" x14ac:dyDescent="0.2">
      <c r="A522">
        <v>1555650000</v>
      </c>
      <c r="B522" s="7">
        <v>43574.208333333328</v>
      </c>
      <c r="C522">
        <v>1555909200</v>
      </c>
      <c r="D522" s="7">
        <v>43577.208333333328</v>
      </c>
      <c r="E522">
        <f t="shared" si="9"/>
        <v>3</v>
      </c>
      <c r="F522" t="s">
        <v>20</v>
      </c>
    </row>
    <row r="523" spans="1:6" x14ac:dyDescent="0.2">
      <c r="A523">
        <v>1471928400</v>
      </c>
      <c r="B523" s="7">
        <v>42605.208333333328</v>
      </c>
      <c r="C523">
        <v>1472446800</v>
      </c>
      <c r="D523" s="7">
        <v>42611.208333333328</v>
      </c>
      <c r="E523">
        <f t="shared" si="9"/>
        <v>6</v>
      </c>
      <c r="F523" t="s">
        <v>20</v>
      </c>
    </row>
    <row r="524" spans="1:6" x14ac:dyDescent="0.2">
      <c r="A524">
        <v>1341291600</v>
      </c>
      <c r="B524" s="7">
        <v>41093.208333333336</v>
      </c>
      <c r="C524">
        <v>1342328400</v>
      </c>
      <c r="D524" s="7">
        <v>41105.208333333336</v>
      </c>
      <c r="E524">
        <f t="shared" si="9"/>
        <v>12</v>
      </c>
      <c r="F524" t="s">
        <v>14</v>
      </c>
    </row>
    <row r="525" spans="1:6" x14ac:dyDescent="0.2">
      <c r="A525">
        <v>1267682400</v>
      </c>
      <c r="B525" s="7">
        <v>40241.25</v>
      </c>
      <c r="C525">
        <v>1268114400</v>
      </c>
      <c r="D525" s="7">
        <v>40246.25</v>
      </c>
      <c r="E525">
        <f t="shared" si="9"/>
        <v>5</v>
      </c>
      <c r="F525" t="s">
        <v>20</v>
      </c>
    </row>
    <row r="526" spans="1:6" x14ac:dyDescent="0.2">
      <c r="A526">
        <v>1272258000</v>
      </c>
      <c r="B526" s="7">
        <v>40294.208333333336</v>
      </c>
      <c r="C526">
        <v>1273381200</v>
      </c>
      <c r="D526" s="7">
        <v>40307.208333333336</v>
      </c>
      <c r="E526">
        <f t="shared" si="9"/>
        <v>13</v>
      </c>
      <c r="F526" t="s">
        <v>14</v>
      </c>
    </row>
    <row r="527" spans="1:6" x14ac:dyDescent="0.2">
      <c r="A527">
        <v>1290492000</v>
      </c>
      <c r="B527" s="7">
        <v>40505.25</v>
      </c>
      <c r="C527">
        <v>1290837600</v>
      </c>
      <c r="D527" s="7">
        <v>40509.25</v>
      </c>
      <c r="E527">
        <f t="shared" si="9"/>
        <v>4</v>
      </c>
      <c r="F527" t="s">
        <v>14</v>
      </c>
    </row>
    <row r="528" spans="1:6" x14ac:dyDescent="0.2">
      <c r="A528">
        <v>1451109600</v>
      </c>
      <c r="B528" s="7">
        <v>42364.25</v>
      </c>
      <c r="C528">
        <v>1454306400</v>
      </c>
      <c r="D528" s="7">
        <v>42401.25</v>
      </c>
      <c r="E528">
        <f t="shared" si="9"/>
        <v>37</v>
      </c>
      <c r="F528" t="s">
        <v>20</v>
      </c>
    </row>
    <row r="529" spans="1:6" x14ac:dyDescent="0.2">
      <c r="A529">
        <v>1454652000</v>
      </c>
      <c r="B529" s="7">
        <v>42405.25</v>
      </c>
      <c r="C529">
        <v>1457762400</v>
      </c>
      <c r="D529" s="7">
        <v>42441.25</v>
      </c>
      <c r="E529">
        <f t="shared" si="9"/>
        <v>36</v>
      </c>
      <c r="F529" t="s">
        <v>14</v>
      </c>
    </row>
    <row r="530" spans="1:6" x14ac:dyDescent="0.2">
      <c r="A530">
        <v>1385186400</v>
      </c>
      <c r="B530" s="7">
        <v>41601.25</v>
      </c>
      <c r="C530">
        <v>1389074400</v>
      </c>
      <c r="D530" s="7">
        <v>41646.25</v>
      </c>
      <c r="E530">
        <f t="shared" si="9"/>
        <v>45</v>
      </c>
      <c r="F530" t="s">
        <v>14</v>
      </c>
    </row>
    <row r="531" spans="1:6" x14ac:dyDescent="0.2">
      <c r="A531">
        <v>1399698000</v>
      </c>
      <c r="B531" s="7">
        <v>41769.208333333336</v>
      </c>
      <c r="C531">
        <v>1402117200</v>
      </c>
      <c r="D531" s="7">
        <v>41797.208333333336</v>
      </c>
      <c r="E531">
        <f t="shared" si="9"/>
        <v>28</v>
      </c>
      <c r="F531" t="s">
        <v>14</v>
      </c>
    </row>
    <row r="532" spans="1:6" x14ac:dyDescent="0.2">
      <c r="A532">
        <v>1283230800</v>
      </c>
      <c r="B532" s="7">
        <v>40421.208333333336</v>
      </c>
      <c r="C532">
        <v>1284440400</v>
      </c>
      <c r="D532" s="7">
        <v>40435.208333333336</v>
      </c>
      <c r="E532">
        <f t="shared" si="9"/>
        <v>14</v>
      </c>
      <c r="F532" t="s">
        <v>14</v>
      </c>
    </row>
    <row r="533" spans="1:6" x14ac:dyDescent="0.2">
      <c r="A533">
        <v>1384149600</v>
      </c>
      <c r="B533" s="7">
        <v>41589.25</v>
      </c>
      <c r="C533">
        <v>1388988000</v>
      </c>
      <c r="D533" s="7">
        <v>41645.25</v>
      </c>
      <c r="E533">
        <f t="shared" si="9"/>
        <v>56</v>
      </c>
      <c r="F533" t="s">
        <v>47</v>
      </c>
    </row>
    <row r="534" spans="1:6" x14ac:dyDescent="0.2">
      <c r="A534">
        <v>1516860000</v>
      </c>
      <c r="B534" s="7">
        <v>43125.25</v>
      </c>
      <c r="C534">
        <v>1516946400</v>
      </c>
      <c r="D534" s="7">
        <v>43126.25</v>
      </c>
      <c r="E534">
        <f t="shared" si="9"/>
        <v>1</v>
      </c>
      <c r="F534" t="s">
        <v>20</v>
      </c>
    </row>
    <row r="535" spans="1:6" x14ac:dyDescent="0.2">
      <c r="A535">
        <v>1374642000</v>
      </c>
      <c r="B535" s="7">
        <v>41479.208333333336</v>
      </c>
      <c r="C535">
        <v>1377752400</v>
      </c>
      <c r="D535" s="7">
        <v>41515.208333333336</v>
      </c>
      <c r="E535">
        <f t="shared" si="9"/>
        <v>36</v>
      </c>
      <c r="F535" t="s">
        <v>20</v>
      </c>
    </row>
    <row r="536" spans="1:6" x14ac:dyDescent="0.2">
      <c r="A536">
        <v>1534482000</v>
      </c>
      <c r="B536" s="7">
        <v>43329.208333333328</v>
      </c>
      <c r="C536">
        <v>1534568400</v>
      </c>
      <c r="D536" s="7">
        <v>43330.208333333328</v>
      </c>
      <c r="E536">
        <f t="shared" si="9"/>
        <v>1</v>
      </c>
      <c r="F536" t="s">
        <v>14</v>
      </c>
    </row>
    <row r="537" spans="1:6" x14ac:dyDescent="0.2">
      <c r="A537">
        <v>1528434000</v>
      </c>
      <c r="B537" s="7">
        <v>43259.208333333328</v>
      </c>
      <c r="C537">
        <v>1528606800</v>
      </c>
      <c r="D537" s="7">
        <v>43261.208333333328</v>
      </c>
      <c r="E537">
        <f t="shared" si="9"/>
        <v>2</v>
      </c>
      <c r="F537" t="s">
        <v>20</v>
      </c>
    </row>
    <row r="538" spans="1:6" x14ac:dyDescent="0.2">
      <c r="A538">
        <v>1282626000</v>
      </c>
      <c r="B538" s="7">
        <v>40414.208333333336</v>
      </c>
      <c r="C538">
        <v>1284872400</v>
      </c>
      <c r="D538" s="7">
        <v>40440.208333333336</v>
      </c>
      <c r="E538">
        <f t="shared" si="9"/>
        <v>26</v>
      </c>
      <c r="F538" t="s">
        <v>20</v>
      </c>
    </row>
    <row r="539" spans="1:6" x14ac:dyDescent="0.2">
      <c r="A539">
        <v>1535605200</v>
      </c>
      <c r="B539" s="7">
        <v>43342.208333333328</v>
      </c>
      <c r="C539">
        <v>1537592400</v>
      </c>
      <c r="D539" s="7">
        <v>43365.208333333328</v>
      </c>
      <c r="E539">
        <f t="shared" si="9"/>
        <v>23</v>
      </c>
      <c r="F539" t="s">
        <v>20</v>
      </c>
    </row>
    <row r="540" spans="1:6" x14ac:dyDescent="0.2">
      <c r="A540">
        <v>1379826000</v>
      </c>
      <c r="B540" s="7">
        <v>41539.208333333336</v>
      </c>
      <c r="C540">
        <v>1381208400</v>
      </c>
      <c r="D540" s="7">
        <v>41555.208333333336</v>
      </c>
      <c r="E540">
        <f t="shared" si="9"/>
        <v>16</v>
      </c>
      <c r="F540" t="s">
        <v>14</v>
      </c>
    </row>
    <row r="541" spans="1:6" x14ac:dyDescent="0.2">
      <c r="A541">
        <v>1561957200</v>
      </c>
      <c r="B541" s="7">
        <v>43647.208333333328</v>
      </c>
      <c r="C541">
        <v>1562475600</v>
      </c>
      <c r="D541" s="7">
        <v>43653.208333333328</v>
      </c>
      <c r="E541">
        <f t="shared" si="9"/>
        <v>6</v>
      </c>
      <c r="F541" t="s">
        <v>14</v>
      </c>
    </row>
    <row r="542" spans="1:6" x14ac:dyDescent="0.2">
      <c r="A542">
        <v>1525496400</v>
      </c>
      <c r="B542" s="7">
        <v>43225.208333333328</v>
      </c>
      <c r="C542">
        <v>1527397200</v>
      </c>
      <c r="D542" s="7">
        <v>43247.208333333328</v>
      </c>
      <c r="E542">
        <f t="shared" si="9"/>
        <v>22</v>
      </c>
      <c r="F542" t="s">
        <v>20</v>
      </c>
    </row>
    <row r="543" spans="1:6" x14ac:dyDescent="0.2">
      <c r="A543">
        <v>1433912400</v>
      </c>
      <c r="B543" s="7">
        <v>42165.208333333328</v>
      </c>
      <c r="C543">
        <v>1436158800</v>
      </c>
      <c r="D543" s="7">
        <v>42191.208333333328</v>
      </c>
      <c r="E543">
        <f t="shared" si="9"/>
        <v>26</v>
      </c>
      <c r="F543" t="s">
        <v>14</v>
      </c>
    </row>
    <row r="544" spans="1:6" x14ac:dyDescent="0.2">
      <c r="A544">
        <v>1453442400</v>
      </c>
      <c r="B544" s="7">
        <v>42391.25</v>
      </c>
      <c r="C544">
        <v>1456034400</v>
      </c>
      <c r="D544" s="7">
        <v>42421.25</v>
      </c>
      <c r="E544">
        <f t="shared" si="9"/>
        <v>30</v>
      </c>
      <c r="F544" t="s">
        <v>14</v>
      </c>
    </row>
    <row r="545" spans="1:6" x14ac:dyDescent="0.2">
      <c r="A545">
        <v>1378875600</v>
      </c>
      <c r="B545" s="7">
        <v>41528.208333333336</v>
      </c>
      <c r="C545">
        <v>1380171600</v>
      </c>
      <c r="D545" s="7">
        <v>41543.208333333336</v>
      </c>
      <c r="E545">
        <f t="shared" si="9"/>
        <v>15</v>
      </c>
      <c r="F545" t="s">
        <v>14</v>
      </c>
    </row>
    <row r="546" spans="1:6" x14ac:dyDescent="0.2">
      <c r="A546">
        <v>1452232800</v>
      </c>
      <c r="B546" s="7">
        <v>42377.25</v>
      </c>
      <c r="C546">
        <v>1453356000</v>
      </c>
      <c r="D546" s="7">
        <v>42390.25</v>
      </c>
      <c r="E546">
        <f t="shared" si="9"/>
        <v>13</v>
      </c>
      <c r="F546" t="s">
        <v>20</v>
      </c>
    </row>
    <row r="547" spans="1:6" x14ac:dyDescent="0.2">
      <c r="A547">
        <v>1577253600</v>
      </c>
      <c r="B547" s="7">
        <v>43824.25</v>
      </c>
      <c r="C547">
        <v>1578981600</v>
      </c>
      <c r="D547" s="7">
        <v>43844.25</v>
      </c>
      <c r="E547">
        <f t="shared" si="9"/>
        <v>20</v>
      </c>
      <c r="F547" t="s">
        <v>14</v>
      </c>
    </row>
    <row r="548" spans="1:6" x14ac:dyDescent="0.2">
      <c r="A548">
        <v>1537160400</v>
      </c>
      <c r="B548" s="7">
        <v>43360.208333333328</v>
      </c>
      <c r="C548">
        <v>1537419600</v>
      </c>
      <c r="D548" s="7">
        <v>43363.208333333328</v>
      </c>
      <c r="E548">
        <f t="shared" si="9"/>
        <v>3</v>
      </c>
      <c r="F548" t="s">
        <v>20</v>
      </c>
    </row>
    <row r="549" spans="1:6" x14ac:dyDescent="0.2">
      <c r="A549">
        <v>1422165600</v>
      </c>
      <c r="B549" s="7">
        <v>42029.25</v>
      </c>
      <c r="C549">
        <v>1423202400</v>
      </c>
      <c r="D549" s="7">
        <v>42041.25</v>
      </c>
      <c r="E549">
        <f t="shared" si="9"/>
        <v>12</v>
      </c>
      <c r="F549" t="s">
        <v>20</v>
      </c>
    </row>
    <row r="550" spans="1:6" x14ac:dyDescent="0.2">
      <c r="A550">
        <v>1459486800</v>
      </c>
      <c r="B550" s="7">
        <v>42461.208333333328</v>
      </c>
      <c r="C550">
        <v>1460610000</v>
      </c>
      <c r="D550" s="7">
        <v>42474.208333333328</v>
      </c>
      <c r="E550">
        <f t="shared" si="9"/>
        <v>13</v>
      </c>
      <c r="F550" t="s">
        <v>20</v>
      </c>
    </row>
    <row r="551" spans="1:6" x14ac:dyDescent="0.2">
      <c r="A551">
        <v>1369717200</v>
      </c>
      <c r="B551" s="7">
        <v>41422.208333333336</v>
      </c>
      <c r="C551">
        <v>1370494800</v>
      </c>
      <c r="D551" s="7">
        <v>41431.208333333336</v>
      </c>
      <c r="E551">
        <f t="shared" si="9"/>
        <v>9</v>
      </c>
      <c r="F551" t="s">
        <v>20</v>
      </c>
    </row>
    <row r="552" spans="1:6" x14ac:dyDescent="0.2">
      <c r="A552">
        <v>1330495200</v>
      </c>
      <c r="B552" s="7">
        <v>40968.25</v>
      </c>
      <c r="C552">
        <v>1332306000</v>
      </c>
      <c r="D552" s="7">
        <v>40989.208333333336</v>
      </c>
      <c r="E552">
        <f t="shared" si="9"/>
        <v>20.958333333335759</v>
      </c>
      <c r="F552" t="s">
        <v>74</v>
      </c>
    </row>
    <row r="553" spans="1:6" x14ac:dyDescent="0.2">
      <c r="A553">
        <v>1419055200</v>
      </c>
      <c r="B553" s="7">
        <v>41993.25</v>
      </c>
      <c r="C553">
        <v>1422511200</v>
      </c>
      <c r="D553" s="7">
        <v>42033.25</v>
      </c>
      <c r="E553">
        <f t="shared" si="9"/>
        <v>40</v>
      </c>
      <c r="F553" t="s">
        <v>14</v>
      </c>
    </row>
    <row r="554" spans="1:6" x14ac:dyDescent="0.2">
      <c r="A554">
        <v>1480140000</v>
      </c>
      <c r="B554" s="7">
        <v>42700.25</v>
      </c>
      <c r="C554">
        <v>1480312800</v>
      </c>
      <c r="D554" s="7">
        <v>42702.25</v>
      </c>
      <c r="E554">
        <f t="shared" si="9"/>
        <v>2</v>
      </c>
      <c r="F554" t="s">
        <v>14</v>
      </c>
    </row>
    <row r="555" spans="1:6" x14ac:dyDescent="0.2">
      <c r="A555">
        <v>1293948000</v>
      </c>
      <c r="B555" s="7">
        <v>40545.25</v>
      </c>
      <c r="C555">
        <v>1294034400</v>
      </c>
      <c r="D555" s="7">
        <v>40546.25</v>
      </c>
      <c r="E555">
        <f t="shared" si="9"/>
        <v>1</v>
      </c>
      <c r="F555" t="s">
        <v>14</v>
      </c>
    </row>
    <row r="556" spans="1:6" x14ac:dyDescent="0.2">
      <c r="A556">
        <v>1482127200</v>
      </c>
      <c r="B556" s="7">
        <v>42723.25</v>
      </c>
      <c r="C556">
        <v>1482645600</v>
      </c>
      <c r="D556" s="7">
        <v>42729.25</v>
      </c>
      <c r="E556">
        <f t="shared" si="9"/>
        <v>6</v>
      </c>
      <c r="F556" t="s">
        <v>20</v>
      </c>
    </row>
    <row r="557" spans="1:6" x14ac:dyDescent="0.2">
      <c r="A557">
        <v>1396414800</v>
      </c>
      <c r="B557" s="7">
        <v>41731.208333333336</v>
      </c>
      <c r="C557">
        <v>1399093200</v>
      </c>
      <c r="D557" s="7">
        <v>41762.208333333336</v>
      </c>
      <c r="E557">
        <f t="shared" si="9"/>
        <v>31</v>
      </c>
      <c r="F557" t="s">
        <v>20</v>
      </c>
    </row>
    <row r="558" spans="1:6" x14ac:dyDescent="0.2">
      <c r="A558">
        <v>1315285200</v>
      </c>
      <c r="B558" s="7">
        <v>40792.208333333336</v>
      </c>
      <c r="C558">
        <v>1315890000</v>
      </c>
      <c r="D558" s="7">
        <v>40799.208333333336</v>
      </c>
      <c r="E558">
        <f t="shared" si="9"/>
        <v>7</v>
      </c>
      <c r="F558" t="s">
        <v>20</v>
      </c>
    </row>
    <row r="559" spans="1:6" x14ac:dyDescent="0.2">
      <c r="A559">
        <v>1443762000</v>
      </c>
      <c r="B559" s="7">
        <v>42279.208333333328</v>
      </c>
      <c r="C559">
        <v>1444021200</v>
      </c>
      <c r="D559" s="7">
        <v>42282.208333333328</v>
      </c>
      <c r="E559">
        <f t="shared" si="9"/>
        <v>3</v>
      </c>
      <c r="F559" t="s">
        <v>20</v>
      </c>
    </row>
    <row r="560" spans="1:6" x14ac:dyDescent="0.2">
      <c r="A560">
        <v>1456293600</v>
      </c>
      <c r="B560" s="7">
        <v>42424.25</v>
      </c>
      <c r="C560">
        <v>1460005200</v>
      </c>
      <c r="D560" s="7">
        <v>42467.208333333328</v>
      </c>
      <c r="E560">
        <f t="shared" si="9"/>
        <v>42.958333333328483</v>
      </c>
      <c r="F560" t="s">
        <v>20</v>
      </c>
    </row>
    <row r="561" spans="1:6" x14ac:dyDescent="0.2">
      <c r="A561">
        <v>1470114000</v>
      </c>
      <c r="B561" s="7">
        <v>42584.208333333328</v>
      </c>
      <c r="C561">
        <v>1470718800</v>
      </c>
      <c r="D561" s="7">
        <v>42591.208333333328</v>
      </c>
      <c r="E561">
        <f t="shared" si="9"/>
        <v>7</v>
      </c>
      <c r="F561" t="s">
        <v>20</v>
      </c>
    </row>
    <row r="562" spans="1:6" x14ac:dyDescent="0.2">
      <c r="A562">
        <v>1321596000</v>
      </c>
      <c r="B562" s="7">
        <v>40865.25</v>
      </c>
      <c r="C562">
        <v>1325052000</v>
      </c>
      <c r="D562" s="7">
        <v>40905.25</v>
      </c>
      <c r="E562">
        <f t="shared" si="9"/>
        <v>40</v>
      </c>
      <c r="F562" t="s">
        <v>20</v>
      </c>
    </row>
    <row r="563" spans="1:6" x14ac:dyDescent="0.2">
      <c r="A563">
        <v>1318827600</v>
      </c>
      <c r="B563" s="7">
        <v>40833.208333333336</v>
      </c>
      <c r="C563">
        <v>1319000400</v>
      </c>
      <c r="D563" s="7">
        <v>40835.208333333336</v>
      </c>
      <c r="E563">
        <f t="shared" si="9"/>
        <v>2</v>
      </c>
      <c r="F563" t="s">
        <v>20</v>
      </c>
    </row>
    <row r="564" spans="1:6" x14ac:dyDescent="0.2">
      <c r="A564">
        <v>1552366800</v>
      </c>
      <c r="B564" s="7">
        <v>43536.208333333328</v>
      </c>
      <c r="C564">
        <v>1552539600</v>
      </c>
      <c r="D564" s="7">
        <v>43538.208333333328</v>
      </c>
      <c r="E564">
        <f t="shared" si="9"/>
        <v>2</v>
      </c>
      <c r="F564" t="s">
        <v>14</v>
      </c>
    </row>
    <row r="565" spans="1:6" x14ac:dyDescent="0.2">
      <c r="A565">
        <v>1542088800</v>
      </c>
      <c r="B565" s="7">
        <v>43417.25</v>
      </c>
      <c r="C565">
        <v>1543816800</v>
      </c>
      <c r="D565" s="7">
        <v>43437.25</v>
      </c>
      <c r="E565">
        <f t="shared" si="9"/>
        <v>20</v>
      </c>
      <c r="F565" t="s">
        <v>20</v>
      </c>
    </row>
    <row r="566" spans="1:6" x14ac:dyDescent="0.2">
      <c r="A566">
        <v>1426395600</v>
      </c>
      <c r="B566" s="7">
        <v>42078.208333333328</v>
      </c>
      <c r="C566">
        <v>1427086800</v>
      </c>
      <c r="D566" s="7">
        <v>42086.208333333328</v>
      </c>
      <c r="E566">
        <f t="shared" si="9"/>
        <v>8</v>
      </c>
      <c r="F566" t="s">
        <v>14</v>
      </c>
    </row>
    <row r="567" spans="1:6" x14ac:dyDescent="0.2">
      <c r="A567">
        <v>1321336800</v>
      </c>
      <c r="B567" s="7">
        <v>40862.25</v>
      </c>
      <c r="C567">
        <v>1323064800</v>
      </c>
      <c r="D567" s="7">
        <v>40882.25</v>
      </c>
      <c r="E567">
        <f t="shared" si="9"/>
        <v>20</v>
      </c>
      <c r="F567" t="s">
        <v>20</v>
      </c>
    </row>
    <row r="568" spans="1:6" x14ac:dyDescent="0.2">
      <c r="A568">
        <v>1456293600</v>
      </c>
      <c r="B568" s="7">
        <v>42424.25</v>
      </c>
      <c r="C568">
        <v>1458277200</v>
      </c>
      <c r="D568" s="7">
        <v>42447.208333333328</v>
      </c>
      <c r="E568">
        <f t="shared" si="9"/>
        <v>22.958333333328483</v>
      </c>
      <c r="F568" t="s">
        <v>14</v>
      </c>
    </row>
    <row r="569" spans="1:6" x14ac:dyDescent="0.2">
      <c r="A569">
        <v>1404968400</v>
      </c>
      <c r="B569" s="7">
        <v>41830.208333333336</v>
      </c>
      <c r="C569">
        <v>1405141200</v>
      </c>
      <c r="D569" s="7">
        <v>41832.208333333336</v>
      </c>
      <c r="E569">
        <f t="shared" si="9"/>
        <v>2</v>
      </c>
      <c r="F569" t="s">
        <v>20</v>
      </c>
    </row>
    <row r="570" spans="1:6" x14ac:dyDescent="0.2">
      <c r="A570">
        <v>1279170000</v>
      </c>
      <c r="B570" s="7">
        <v>40374.208333333336</v>
      </c>
      <c r="C570">
        <v>1283058000</v>
      </c>
      <c r="D570" s="7">
        <v>40419.208333333336</v>
      </c>
      <c r="E570">
        <f t="shared" si="9"/>
        <v>45</v>
      </c>
      <c r="F570" t="s">
        <v>20</v>
      </c>
    </row>
    <row r="571" spans="1:6" x14ac:dyDescent="0.2">
      <c r="A571">
        <v>1294725600</v>
      </c>
      <c r="B571" s="7">
        <v>40554.25</v>
      </c>
      <c r="C571">
        <v>1295762400</v>
      </c>
      <c r="D571" s="7">
        <v>40566.25</v>
      </c>
      <c r="E571">
        <f t="shared" si="9"/>
        <v>12</v>
      </c>
      <c r="F571" t="s">
        <v>20</v>
      </c>
    </row>
    <row r="572" spans="1:6" x14ac:dyDescent="0.2">
      <c r="A572">
        <v>1419055200</v>
      </c>
      <c r="B572" s="7">
        <v>41993.25</v>
      </c>
      <c r="C572">
        <v>1419573600</v>
      </c>
      <c r="D572" s="7">
        <v>41999.25</v>
      </c>
      <c r="E572">
        <f t="shared" si="9"/>
        <v>6</v>
      </c>
      <c r="F572" t="s">
        <v>20</v>
      </c>
    </row>
    <row r="573" spans="1:6" x14ac:dyDescent="0.2">
      <c r="A573">
        <v>1434690000</v>
      </c>
      <c r="B573" s="7">
        <v>42174.208333333328</v>
      </c>
      <c r="C573">
        <v>1438750800</v>
      </c>
      <c r="D573" s="7">
        <v>42221.208333333328</v>
      </c>
      <c r="E573">
        <f t="shared" si="9"/>
        <v>47</v>
      </c>
      <c r="F573" t="s">
        <v>14</v>
      </c>
    </row>
    <row r="574" spans="1:6" x14ac:dyDescent="0.2">
      <c r="A574">
        <v>1443416400</v>
      </c>
      <c r="B574" s="7">
        <v>42275.208333333328</v>
      </c>
      <c r="C574">
        <v>1444798800</v>
      </c>
      <c r="D574" s="7">
        <v>42291.208333333328</v>
      </c>
      <c r="E574">
        <f t="shared" si="9"/>
        <v>16</v>
      </c>
      <c r="F574" t="s">
        <v>74</v>
      </c>
    </row>
    <row r="575" spans="1:6" x14ac:dyDescent="0.2">
      <c r="A575">
        <v>1399006800</v>
      </c>
      <c r="B575" s="7">
        <v>41761.208333333336</v>
      </c>
      <c r="C575">
        <v>1399179600</v>
      </c>
      <c r="D575" s="7">
        <v>41763.208333333336</v>
      </c>
      <c r="E575">
        <f t="shared" si="9"/>
        <v>2</v>
      </c>
      <c r="F575" t="s">
        <v>20</v>
      </c>
    </row>
    <row r="576" spans="1:6" x14ac:dyDescent="0.2">
      <c r="A576">
        <v>1575698400</v>
      </c>
      <c r="B576" s="7">
        <v>43806.25</v>
      </c>
      <c r="C576">
        <v>1576562400</v>
      </c>
      <c r="D576" s="7">
        <v>43816.25</v>
      </c>
      <c r="E576">
        <f t="shared" si="9"/>
        <v>10</v>
      </c>
      <c r="F576" t="s">
        <v>20</v>
      </c>
    </row>
    <row r="577" spans="1:6" x14ac:dyDescent="0.2">
      <c r="A577">
        <v>1400562000</v>
      </c>
      <c r="B577" s="7">
        <v>41779.208333333336</v>
      </c>
      <c r="C577">
        <v>1400821200</v>
      </c>
      <c r="D577" s="7">
        <v>41782.208333333336</v>
      </c>
      <c r="E577">
        <f t="shared" si="9"/>
        <v>3</v>
      </c>
      <c r="F577" t="s">
        <v>14</v>
      </c>
    </row>
    <row r="578" spans="1:6" x14ac:dyDescent="0.2">
      <c r="A578">
        <v>1509512400</v>
      </c>
      <c r="B578" s="7">
        <v>43040.208333333328</v>
      </c>
      <c r="C578">
        <v>1510984800</v>
      </c>
      <c r="D578" s="7">
        <v>43057.25</v>
      </c>
      <c r="E578">
        <f t="shared" si="9"/>
        <v>17.041666666671517</v>
      </c>
      <c r="F578" t="s">
        <v>14</v>
      </c>
    </row>
    <row r="579" spans="1:6" x14ac:dyDescent="0.2">
      <c r="A579">
        <v>1299823200</v>
      </c>
      <c r="B579" s="7">
        <v>40613.25</v>
      </c>
      <c r="C579">
        <v>1302066000</v>
      </c>
      <c r="D579" s="7">
        <v>40639.208333333336</v>
      </c>
      <c r="E579">
        <f t="shared" ref="E579:E642" si="10">D579-B579</f>
        <v>25.958333333335759</v>
      </c>
      <c r="F579" t="s">
        <v>74</v>
      </c>
    </row>
    <row r="580" spans="1:6" x14ac:dyDescent="0.2">
      <c r="A580">
        <v>1322719200</v>
      </c>
      <c r="B580" s="7">
        <v>40878.25</v>
      </c>
      <c r="C580">
        <v>1322978400</v>
      </c>
      <c r="D580" s="7">
        <v>40881.25</v>
      </c>
      <c r="E580">
        <f t="shared" si="10"/>
        <v>3</v>
      </c>
      <c r="F580" t="s">
        <v>14</v>
      </c>
    </row>
    <row r="581" spans="1:6" x14ac:dyDescent="0.2">
      <c r="A581">
        <v>1312693200</v>
      </c>
      <c r="B581" s="7">
        <v>40762.208333333336</v>
      </c>
      <c r="C581">
        <v>1313730000</v>
      </c>
      <c r="D581" s="7">
        <v>40774.208333333336</v>
      </c>
      <c r="E581">
        <f t="shared" si="10"/>
        <v>12</v>
      </c>
      <c r="F581" t="s">
        <v>20</v>
      </c>
    </row>
    <row r="582" spans="1:6" x14ac:dyDescent="0.2">
      <c r="A582">
        <v>1393394400</v>
      </c>
      <c r="B582" s="7">
        <v>41696.25</v>
      </c>
      <c r="C582">
        <v>1394085600</v>
      </c>
      <c r="D582" s="7">
        <v>41704.25</v>
      </c>
      <c r="E582">
        <f t="shared" si="10"/>
        <v>8</v>
      </c>
      <c r="F582" t="s">
        <v>20</v>
      </c>
    </row>
    <row r="583" spans="1:6" x14ac:dyDescent="0.2">
      <c r="A583">
        <v>1304053200</v>
      </c>
      <c r="B583" s="7">
        <v>40662.208333333336</v>
      </c>
      <c r="C583">
        <v>1305349200</v>
      </c>
      <c r="D583" s="7">
        <v>40677.208333333336</v>
      </c>
      <c r="E583">
        <f t="shared" si="10"/>
        <v>15</v>
      </c>
      <c r="F583" t="s">
        <v>14</v>
      </c>
    </row>
    <row r="584" spans="1:6" x14ac:dyDescent="0.2">
      <c r="A584">
        <v>1433912400</v>
      </c>
      <c r="B584" s="7">
        <v>42165.208333333328</v>
      </c>
      <c r="C584">
        <v>1434344400</v>
      </c>
      <c r="D584" s="7">
        <v>42170.208333333328</v>
      </c>
      <c r="E584">
        <f t="shared" si="10"/>
        <v>5</v>
      </c>
      <c r="F584" t="s">
        <v>14</v>
      </c>
    </row>
    <row r="585" spans="1:6" x14ac:dyDescent="0.2">
      <c r="A585">
        <v>1329717600</v>
      </c>
      <c r="B585" s="7">
        <v>40959.25</v>
      </c>
      <c r="C585">
        <v>1331186400</v>
      </c>
      <c r="D585" s="7">
        <v>40976.25</v>
      </c>
      <c r="E585">
        <f t="shared" si="10"/>
        <v>17</v>
      </c>
      <c r="F585" t="s">
        <v>20</v>
      </c>
    </row>
    <row r="586" spans="1:6" x14ac:dyDescent="0.2">
      <c r="A586">
        <v>1335330000</v>
      </c>
      <c r="B586" s="7">
        <v>41024.208333333336</v>
      </c>
      <c r="C586">
        <v>1336539600</v>
      </c>
      <c r="D586" s="7">
        <v>41038.208333333336</v>
      </c>
      <c r="E586">
        <f t="shared" si="10"/>
        <v>14</v>
      </c>
      <c r="F586" t="s">
        <v>20</v>
      </c>
    </row>
    <row r="587" spans="1:6" x14ac:dyDescent="0.2">
      <c r="A587">
        <v>1268888400</v>
      </c>
      <c r="B587" s="7">
        <v>40255.208333333336</v>
      </c>
      <c r="C587">
        <v>1269752400</v>
      </c>
      <c r="D587" s="7">
        <v>40265.208333333336</v>
      </c>
      <c r="E587">
        <f t="shared" si="10"/>
        <v>10</v>
      </c>
      <c r="F587" t="s">
        <v>20</v>
      </c>
    </row>
    <row r="588" spans="1:6" x14ac:dyDescent="0.2">
      <c r="A588">
        <v>1289973600</v>
      </c>
      <c r="B588" s="7">
        <v>40499.25</v>
      </c>
      <c r="C588">
        <v>1291615200</v>
      </c>
      <c r="D588" s="7">
        <v>40518.25</v>
      </c>
      <c r="E588">
        <f t="shared" si="10"/>
        <v>19</v>
      </c>
      <c r="F588" t="s">
        <v>20</v>
      </c>
    </row>
    <row r="589" spans="1:6" x14ac:dyDescent="0.2">
      <c r="A589">
        <v>1547877600</v>
      </c>
      <c r="B589" s="7">
        <v>43484.25</v>
      </c>
      <c r="C589">
        <v>1552366800</v>
      </c>
      <c r="D589" s="7">
        <v>43536.208333333328</v>
      </c>
      <c r="E589">
        <f t="shared" si="10"/>
        <v>51.958333333328483</v>
      </c>
      <c r="F589" t="s">
        <v>14</v>
      </c>
    </row>
    <row r="590" spans="1:6" x14ac:dyDescent="0.2">
      <c r="A590">
        <v>1269493200</v>
      </c>
      <c r="B590" s="7">
        <v>40262.208333333336</v>
      </c>
      <c r="C590">
        <v>1272171600</v>
      </c>
      <c r="D590" s="7">
        <v>40293.208333333336</v>
      </c>
      <c r="E590">
        <f t="shared" si="10"/>
        <v>31</v>
      </c>
      <c r="F590" t="s">
        <v>14</v>
      </c>
    </row>
    <row r="591" spans="1:6" x14ac:dyDescent="0.2">
      <c r="A591">
        <v>1436072400</v>
      </c>
      <c r="B591" s="7">
        <v>42190.208333333328</v>
      </c>
      <c r="C591">
        <v>1436677200</v>
      </c>
      <c r="D591" s="7">
        <v>42197.208333333328</v>
      </c>
      <c r="E591">
        <f t="shared" si="10"/>
        <v>7</v>
      </c>
      <c r="F591" t="s">
        <v>14</v>
      </c>
    </row>
    <row r="592" spans="1:6" x14ac:dyDescent="0.2">
      <c r="A592">
        <v>1419141600</v>
      </c>
      <c r="B592" s="7">
        <v>41994.25</v>
      </c>
      <c r="C592">
        <v>1420092000</v>
      </c>
      <c r="D592" s="7">
        <v>42005.25</v>
      </c>
      <c r="E592">
        <f t="shared" si="10"/>
        <v>11</v>
      </c>
      <c r="F592" t="s">
        <v>14</v>
      </c>
    </row>
    <row r="593" spans="1:6" x14ac:dyDescent="0.2">
      <c r="A593">
        <v>1279083600</v>
      </c>
      <c r="B593" s="7">
        <v>40373.208333333336</v>
      </c>
      <c r="C593">
        <v>1279947600</v>
      </c>
      <c r="D593" s="7">
        <v>40383.208333333336</v>
      </c>
      <c r="E593">
        <f t="shared" si="10"/>
        <v>10</v>
      </c>
      <c r="F593" t="s">
        <v>20</v>
      </c>
    </row>
    <row r="594" spans="1:6" x14ac:dyDescent="0.2">
      <c r="A594">
        <v>1401426000</v>
      </c>
      <c r="B594" s="7">
        <v>41789.208333333336</v>
      </c>
      <c r="C594">
        <v>1402203600</v>
      </c>
      <c r="D594" s="7">
        <v>41798.208333333336</v>
      </c>
      <c r="E594">
        <f t="shared" si="10"/>
        <v>9</v>
      </c>
      <c r="F594" t="s">
        <v>14</v>
      </c>
    </row>
    <row r="595" spans="1:6" x14ac:dyDescent="0.2">
      <c r="A595">
        <v>1395810000</v>
      </c>
      <c r="B595" s="7">
        <v>41724.208333333336</v>
      </c>
      <c r="C595">
        <v>1396933200</v>
      </c>
      <c r="D595" s="7">
        <v>41737.208333333336</v>
      </c>
      <c r="E595">
        <f t="shared" si="10"/>
        <v>13</v>
      </c>
      <c r="F595" t="s">
        <v>20</v>
      </c>
    </row>
    <row r="596" spans="1:6" x14ac:dyDescent="0.2">
      <c r="A596">
        <v>1467003600</v>
      </c>
      <c r="B596" s="7">
        <v>42548.208333333328</v>
      </c>
      <c r="C596">
        <v>1467262800</v>
      </c>
      <c r="D596" s="7">
        <v>42551.208333333328</v>
      </c>
      <c r="E596">
        <f t="shared" si="10"/>
        <v>3</v>
      </c>
      <c r="F596" t="s">
        <v>14</v>
      </c>
    </row>
    <row r="597" spans="1:6" x14ac:dyDescent="0.2">
      <c r="A597">
        <v>1268715600</v>
      </c>
      <c r="B597" s="7">
        <v>40253.208333333336</v>
      </c>
      <c r="C597">
        <v>1270530000</v>
      </c>
      <c r="D597" s="7">
        <v>40274.208333333336</v>
      </c>
      <c r="E597">
        <f t="shared" si="10"/>
        <v>21</v>
      </c>
      <c r="F597" t="s">
        <v>20</v>
      </c>
    </row>
    <row r="598" spans="1:6" x14ac:dyDescent="0.2">
      <c r="A598">
        <v>1457157600</v>
      </c>
      <c r="B598" s="7">
        <v>42434.25</v>
      </c>
      <c r="C598">
        <v>1457762400</v>
      </c>
      <c r="D598" s="7">
        <v>42441.25</v>
      </c>
      <c r="E598">
        <f t="shared" si="10"/>
        <v>7</v>
      </c>
      <c r="F598" t="s">
        <v>14</v>
      </c>
    </row>
    <row r="599" spans="1:6" x14ac:dyDescent="0.2">
      <c r="A599">
        <v>1573970400</v>
      </c>
      <c r="B599" s="7">
        <v>43786.25</v>
      </c>
      <c r="C599">
        <v>1575525600</v>
      </c>
      <c r="D599" s="7">
        <v>43804.25</v>
      </c>
      <c r="E599">
        <f t="shared" si="10"/>
        <v>18</v>
      </c>
      <c r="F599" t="s">
        <v>20</v>
      </c>
    </row>
    <row r="600" spans="1:6" x14ac:dyDescent="0.2">
      <c r="A600">
        <v>1276578000</v>
      </c>
      <c r="B600" s="7">
        <v>40344.208333333336</v>
      </c>
      <c r="C600">
        <v>1279083600</v>
      </c>
      <c r="D600" s="7">
        <v>40373.208333333336</v>
      </c>
      <c r="E600">
        <f t="shared" si="10"/>
        <v>29</v>
      </c>
      <c r="F600" t="s">
        <v>20</v>
      </c>
    </row>
    <row r="601" spans="1:6" x14ac:dyDescent="0.2">
      <c r="A601">
        <v>1423720800</v>
      </c>
      <c r="B601" s="7">
        <v>42047.25</v>
      </c>
      <c r="C601">
        <v>1424412000</v>
      </c>
      <c r="D601" s="7">
        <v>42055.25</v>
      </c>
      <c r="E601">
        <f t="shared" si="10"/>
        <v>8</v>
      </c>
      <c r="F601" t="s">
        <v>14</v>
      </c>
    </row>
    <row r="602" spans="1:6" x14ac:dyDescent="0.2">
      <c r="A602">
        <v>1375160400</v>
      </c>
      <c r="B602" s="7">
        <v>41485.208333333336</v>
      </c>
      <c r="C602">
        <v>1376197200</v>
      </c>
      <c r="D602" s="7">
        <v>41497.208333333336</v>
      </c>
      <c r="E602">
        <f t="shared" si="10"/>
        <v>12</v>
      </c>
      <c r="F602" t="s">
        <v>14</v>
      </c>
    </row>
    <row r="603" spans="1:6" x14ac:dyDescent="0.2">
      <c r="A603">
        <v>1401426000</v>
      </c>
      <c r="B603" s="7">
        <v>41789.208333333336</v>
      </c>
      <c r="C603">
        <v>1402894800</v>
      </c>
      <c r="D603" s="7">
        <v>41806.208333333336</v>
      </c>
      <c r="E603">
        <f t="shared" si="10"/>
        <v>17</v>
      </c>
      <c r="F603" t="s">
        <v>20</v>
      </c>
    </row>
    <row r="604" spans="1:6" x14ac:dyDescent="0.2">
      <c r="A604">
        <v>1433480400</v>
      </c>
      <c r="B604" s="7">
        <v>42160.208333333328</v>
      </c>
      <c r="C604">
        <v>1434430800</v>
      </c>
      <c r="D604" s="7">
        <v>42171.208333333328</v>
      </c>
      <c r="E604">
        <f t="shared" si="10"/>
        <v>11</v>
      </c>
      <c r="F604" t="s">
        <v>20</v>
      </c>
    </row>
    <row r="605" spans="1:6" x14ac:dyDescent="0.2">
      <c r="A605">
        <v>1555563600</v>
      </c>
      <c r="B605" s="7">
        <v>43573.208333333328</v>
      </c>
      <c r="C605">
        <v>1557896400</v>
      </c>
      <c r="D605" s="7">
        <v>43600.208333333328</v>
      </c>
      <c r="E605">
        <f t="shared" si="10"/>
        <v>27</v>
      </c>
      <c r="F605" t="s">
        <v>20</v>
      </c>
    </row>
    <row r="606" spans="1:6" x14ac:dyDescent="0.2">
      <c r="A606">
        <v>1295676000</v>
      </c>
      <c r="B606" s="7">
        <v>40565.25</v>
      </c>
      <c r="C606">
        <v>1297490400</v>
      </c>
      <c r="D606" s="7">
        <v>40586.25</v>
      </c>
      <c r="E606">
        <f t="shared" si="10"/>
        <v>21</v>
      </c>
      <c r="F606" t="s">
        <v>20</v>
      </c>
    </row>
    <row r="607" spans="1:6" x14ac:dyDescent="0.2">
      <c r="A607">
        <v>1443848400</v>
      </c>
      <c r="B607" s="7">
        <v>42280.208333333328</v>
      </c>
      <c r="C607">
        <v>1447394400</v>
      </c>
      <c r="D607" s="7">
        <v>42321.25</v>
      </c>
      <c r="E607">
        <f t="shared" si="10"/>
        <v>41.041666666671517</v>
      </c>
      <c r="F607" t="s">
        <v>20</v>
      </c>
    </row>
    <row r="608" spans="1:6" x14ac:dyDescent="0.2">
      <c r="A608">
        <v>1457330400</v>
      </c>
      <c r="B608" s="7">
        <v>42436.25</v>
      </c>
      <c r="C608">
        <v>1458277200</v>
      </c>
      <c r="D608" s="7">
        <v>42447.208333333328</v>
      </c>
      <c r="E608">
        <f t="shared" si="10"/>
        <v>10.958333333328483</v>
      </c>
      <c r="F608" t="s">
        <v>20</v>
      </c>
    </row>
    <row r="609" spans="1:6" x14ac:dyDescent="0.2">
      <c r="A609">
        <v>1395550800</v>
      </c>
      <c r="B609" s="7">
        <v>41721.208333333336</v>
      </c>
      <c r="C609">
        <v>1395723600</v>
      </c>
      <c r="D609" s="7">
        <v>41723.208333333336</v>
      </c>
      <c r="E609">
        <f t="shared" si="10"/>
        <v>2</v>
      </c>
      <c r="F609" t="s">
        <v>20</v>
      </c>
    </row>
    <row r="610" spans="1:6" x14ac:dyDescent="0.2">
      <c r="A610">
        <v>1551852000</v>
      </c>
      <c r="B610" s="7">
        <v>43530.25</v>
      </c>
      <c r="C610">
        <v>1552197600</v>
      </c>
      <c r="D610" s="7">
        <v>43534.25</v>
      </c>
      <c r="E610">
        <f t="shared" si="10"/>
        <v>4</v>
      </c>
      <c r="F610" t="s">
        <v>20</v>
      </c>
    </row>
    <row r="611" spans="1:6" x14ac:dyDescent="0.2">
      <c r="A611">
        <v>1547618400</v>
      </c>
      <c r="B611" s="7">
        <v>43481.25</v>
      </c>
      <c r="C611">
        <v>1549087200</v>
      </c>
      <c r="D611" s="7">
        <v>43498.25</v>
      </c>
      <c r="E611">
        <f t="shared" si="10"/>
        <v>17</v>
      </c>
      <c r="F611" t="s">
        <v>20</v>
      </c>
    </row>
    <row r="612" spans="1:6" x14ac:dyDescent="0.2">
      <c r="A612">
        <v>1355637600</v>
      </c>
      <c r="B612" s="7">
        <v>41259.25</v>
      </c>
      <c r="C612">
        <v>1356847200</v>
      </c>
      <c r="D612" s="7">
        <v>41273.25</v>
      </c>
      <c r="E612">
        <f t="shared" si="10"/>
        <v>14</v>
      </c>
      <c r="F612" t="s">
        <v>20</v>
      </c>
    </row>
    <row r="613" spans="1:6" x14ac:dyDescent="0.2">
      <c r="A613">
        <v>1374728400</v>
      </c>
      <c r="B613" s="7">
        <v>41480.208333333336</v>
      </c>
      <c r="C613">
        <v>1375765200</v>
      </c>
      <c r="D613" s="7">
        <v>41492.208333333336</v>
      </c>
      <c r="E613">
        <f t="shared" si="10"/>
        <v>12</v>
      </c>
      <c r="F613" t="s">
        <v>74</v>
      </c>
    </row>
    <row r="614" spans="1:6" x14ac:dyDescent="0.2">
      <c r="A614">
        <v>1287810000</v>
      </c>
      <c r="B614" s="7">
        <v>40474.208333333336</v>
      </c>
      <c r="C614">
        <v>1289800800</v>
      </c>
      <c r="D614" s="7">
        <v>40497.25</v>
      </c>
      <c r="E614">
        <f t="shared" si="10"/>
        <v>23.041666666664241</v>
      </c>
      <c r="F614" t="s">
        <v>20</v>
      </c>
    </row>
    <row r="615" spans="1:6" x14ac:dyDescent="0.2">
      <c r="A615">
        <v>1503723600</v>
      </c>
      <c r="B615" s="7">
        <v>42973.208333333328</v>
      </c>
      <c r="C615">
        <v>1504501200</v>
      </c>
      <c r="D615" s="7">
        <v>42982.208333333328</v>
      </c>
      <c r="E615">
        <f t="shared" si="10"/>
        <v>9</v>
      </c>
      <c r="F615" t="s">
        <v>20</v>
      </c>
    </row>
    <row r="616" spans="1:6" x14ac:dyDescent="0.2">
      <c r="A616">
        <v>1484114400</v>
      </c>
      <c r="B616" s="7">
        <v>42746.25</v>
      </c>
      <c r="C616">
        <v>1485669600</v>
      </c>
      <c r="D616" s="7">
        <v>42764.25</v>
      </c>
      <c r="E616">
        <f t="shared" si="10"/>
        <v>18</v>
      </c>
      <c r="F616" t="s">
        <v>20</v>
      </c>
    </row>
    <row r="617" spans="1:6" x14ac:dyDescent="0.2">
      <c r="A617">
        <v>1461906000</v>
      </c>
      <c r="B617" s="7">
        <v>42489.208333333328</v>
      </c>
      <c r="C617">
        <v>1462770000</v>
      </c>
      <c r="D617" s="7">
        <v>42499.208333333328</v>
      </c>
      <c r="E617">
        <f t="shared" si="10"/>
        <v>10</v>
      </c>
      <c r="F617" t="s">
        <v>20</v>
      </c>
    </row>
    <row r="618" spans="1:6" x14ac:dyDescent="0.2">
      <c r="A618">
        <v>1379653200</v>
      </c>
      <c r="B618" s="7">
        <v>41537.208333333336</v>
      </c>
      <c r="C618">
        <v>1379739600</v>
      </c>
      <c r="D618" s="7">
        <v>41538.208333333336</v>
      </c>
      <c r="E618">
        <f t="shared" si="10"/>
        <v>1</v>
      </c>
      <c r="F618" t="s">
        <v>20</v>
      </c>
    </row>
    <row r="619" spans="1:6" x14ac:dyDescent="0.2">
      <c r="A619">
        <v>1401858000</v>
      </c>
      <c r="B619" s="7">
        <v>41794.208333333336</v>
      </c>
      <c r="C619">
        <v>1402722000</v>
      </c>
      <c r="D619" s="7">
        <v>41804.208333333336</v>
      </c>
      <c r="E619">
        <f t="shared" si="10"/>
        <v>10</v>
      </c>
      <c r="F619" t="s">
        <v>20</v>
      </c>
    </row>
    <row r="620" spans="1:6" x14ac:dyDescent="0.2">
      <c r="A620">
        <v>1367470800</v>
      </c>
      <c r="B620" s="7">
        <v>41396.208333333336</v>
      </c>
      <c r="C620">
        <v>1369285200</v>
      </c>
      <c r="D620" s="7">
        <v>41417.208333333336</v>
      </c>
      <c r="E620">
        <f t="shared" si="10"/>
        <v>21</v>
      </c>
      <c r="F620" t="s">
        <v>14</v>
      </c>
    </row>
    <row r="621" spans="1:6" x14ac:dyDescent="0.2">
      <c r="A621">
        <v>1304658000</v>
      </c>
      <c r="B621" s="7">
        <v>40669.208333333336</v>
      </c>
      <c r="C621">
        <v>1304744400</v>
      </c>
      <c r="D621" s="7">
        <v>40670.208333333336</v>
      </c>
      <c r="E621">
        <f t="shared" si="10"/>
        <v>1</v>
      </c>
      <c r="F621" t="s">
        <v>14</v>
      </c>
    </row>
    <row r="622" spans="1:6" x14ac:dyDescent="0.2">
      <c r="A622">
        <v>1467954000</v>
      </c>
      <c r="B622" s="7">
        <v>42559.208333333328</v>
      </c>
      <c r="C622">
        <v>1468299600</v>
      </c>
      <c r="D622" s="7">
        <v>42563.208333333328</v>
      </c>
      <c r="E622">
        <f t="shared" si="10"/>
        <v>4</v>
      </c>
      <c r="F622" t="s">
        <v>20</v>
      </c>
    </row>
    <row r="623" spans="1:6" x14ac:dyDescent="0.2">
      <c r="A623">
        <v>1473742800</v>
      </c>
      <c r="B623" s="7">
        <v>42626.208333333328</v>
      </c>
      <c r="C623">
        <v>1474174800</v>
      </c>
      <c r="D623" s="7">
        <v>42631.208333333328</v>
      </c>
      <c r="E623">
        <f t="shared" si="10"/>
        <v>5</v>
      </c>
      <c r="F623" t="s">
        <v>20</v>
      </c>
    </row>
    <row r="624" spans="1:6" x14ac:dyDescent="0.2">
      <c r="A624">
        <v>1523768400</v>
      </c>
      <c r="B624" s="7">
        <v>43205.208333333328</v>
      </c>
      <c r="C624">
        <v>1526014800</v>
      </c>
      <c r="D624" s="7">
        <v>43231.208333333328</v>
      </c>
      <c r="E624">
        <f t="shared" si="10"/>
        <v>26</v>
      </c>
      <c r="F624" t="s">
        <v>14</v>
      </c>
    </row>
    <row r="625" spans="1:6" x14ac:dyDescent="0.2">
      <c r="A625">
        <v>1437022800</v>
      </c>
      <c r="B625" s="7">
        <v>42201.208333333328</v>
      </c>
      <c r="C625">
        <v>1437454800</v>
      </c>
      <c r="D625" s="7">
        <v>42206.208333333328</v>
      </c>
      <c r="E625">
        <f t="shared" si="10"/>
        <v>5</v>
      </c>
      <c r="F625" t="s">
        <v>20</v>
      </c>
    </row>
    <row r="626" spans="1:6" x14ac:dyDescent="0.2">
      <c r="A626">
        <v>1422165600</v>
      </c>
      <c r="B626" s="7">
        <v>42029.25</v>
      </c>
      <c r="C626">
        <v>1422684000</v>
      </c>
      <c r="D626" s="7">
        <v>42035.25</v>
      </c>
      <c r="E626">
        <f t="shared" si="10"/>
        <v>6</v>
      </c>
      <c r="F626" t="s">
        <v>20</v>
      </c>
    </row>
    <row r="627" spans="1:6" x14ac:dyDescent="0.2">
      <c r="A627">
        <v>1580104800</v>
      </c>
      <c r="B627" s="7">
        <v>43857.25</v>
      </c>
      <c r="C627">
        <v>1581314400</v>
      </c>
      <c r="D627" s="7">
        <v>43871.25</v>
      </c>
      <c r="E627">
        <f t="shared" si="10"/>
        <v>14</v>
      </c>
      <c r="F627" t="s">
        <v>14</v>
      </c>
    </row>
    <row r="628" spans="1:6" x14ac:dyDescent="0.2">
      <c r="A628">
        <v>1285650000</v>
      </c>
      <c r="B628" s="7">
        <v>40449.208333333336</v>
      </c>
      <c r="C628">
        <v>1286427600</v>
      </c>
      <c r="D628" s="7">
        <v>40458.208333333336</v>
      </c>
      <c r="E628">
        <f t="shared" si="10"/>
        <v>9</v>
      </c>
      <c r="F628" t="s">
        <v>20</v>
      </c>
    </row>
    <row r="629" spans="1:6" x14ac:dyDescent="0.2">
      <c r="A629">
        <v>1276664400</v>
      </c>
      <c r="B629" s="7">
        <v>40345.208333333336</v>
      </c>
      <c r="C629">
        <v>1278738000</v>
      </c>
      <c r="D629" s="7">
        <v>40369.208333333336</v>
      </c>
      <c r="E629">
        <f t="shared" si="10"/>
        <v>24</v>
      </c>
      <c r="F629" t="s">
        <v>20</v>
      </c>
    </row>
    <row r="630" spans="1:6" x14ac:dyDescent="0.2">
      <c r="A630">
        <v>1286168400</v>
      </c>
      <c r="B630" s="7">
        <v>40455.208333333336</v>
      </c>
      <c r="C630">
        <v>1286427600</v>
      </c>
      <c r="D630" s="7">
        <v>40458.208333333336</v>
      </c>
      <c r="E630">
        <f t="shared" si="10"/>
        <v>3</v>
      </c>
      <c r="F630" t="s">
        <v>20</v>
      </c>
    </row>
    <row r="631" spans="1:6" x14ac:dyDescent="0.2">
      <c r="A631">
        <v>1467781200</v>
      </c>
      <c r="B631" s="7">
        <v>42557.208333333328</v>
      </c>
      <c r="C631">
        <v>1467954000</v>
      </c>
      <c r="D631" s="7">
        <v>42559.208333333328</v>
      </c>
      <c r="E631">
        <f t="shared" si="10"/>
        <v>2</v>
      </c>
      <c r="F631" t="s">
        <v>14</v>
      </c>
    </row>
    <row r="632" spans="1:6" x14ac:dyDescent="0.2">
      <c r="A632">
        <v>1556686800</v>
      </c>
      <c r="B632" s="7">
        <v>43586.208333333328</v>
      </c>
      <c r="C632">
        <v>1557637200</v>
      </c>
      <c r="D632" s="7">
        <v>43597.208333333328</v>
      </c>
      <c r="E632">
        <f t="shared" si="10"/>
        <v>11</v>
      </c>
      <c r="F632" t="s">
        <v>74</v>
      </c>
    </row>
    <row r="633" spans="1:6" x14ac:dyDescent="0.2">
      <c r="A633">
        <v>1553576400</v>
      </c>
      <c r="B633" s="7">
        <v>43550.208333333328</v>
      </c>
      <c r="C633">
        <v>1553922000</v>
      </c>
      <c r="D633" s="7">
        <v>43554.208333333328</v>
      </c>
      <c r="E633">
        <f t="shared" si="10"/>
        <v>4</v>
      </c>
      <c r="F633" t="s">
        <v>20</v>
      </c>
    </row>
    <row r="634" spans="1:6" x14ac:dyDescent="0.2">
      <c r="A634">
        <v>1414904400</v>
      </c>
      <c r="B634" s="7">
        <v>41945.208333333336</v>
      </c>
      <c r="C634">
        <v>1416463200</v>
      </c>
      <c r="D634" s="7">
        <v>41963.25</v>
      </c>
      <c r="E634">
        <f t="shared" si="10"/>
        <v>18.041666666664241</v>
      </c>
      <c r="F634" t="s">
        <v>47</v>
      </c>
    </row>
    <row r="635" spans="1:6" x14ac:dyDescent="0.2">
      <c r="A635">
        <v>1446876000</v>
      </c>
      <c r="B635" s="7">
        <v>42315.25</v>
      </c>
      <c r="C635">
        <v>1447221600</v>
      </c>
      <c r="D635" s="7">
        <v>42319.25</v>
      </c>
      <c r="E635">
        <f t="shared" si="10"/>
        <v>4</v>
      </c>
      <c r="F635" t="s">
        <v>14</v>
      </c>
    </row>
    <row r="636" spans="1:6" x14ac:dyDescent="0.2">
      <c r="A636">
        <v>1490418000</v>
      </c>
      <c r="B636" s="7">
        <v>42819.208333333328</v>
      </c>
      <c r="C636">
        <v>1491627600</v>
      </c>
      <c r="D636" s="7">
        <v>42833.208333333328</v>
      </c>
      <c r="E636">
        <f t="shared" si="10"/>
        <v>14</v>
      </c>
      <c r="F636" t="s">
        <v>74</v>
      </c>
    </row>
    <row r="637" spans="1:6" x14ac:dyDescent="0.2">
      <c r="A637">
        <v>1360389600</v>
      </c>
      <c r="B637" s="7">
        <v>41314.25</v>
      </c>
      <c r="C637">
        <v>1363150800</v>
      </c>
      <c r="D637" s="7">
        <v>41346.208333333336</v>
      </c>
      <c r="E637">
        <f t="shared" si="10"/>
        <v>31.958333333335759</v>
      </c>
      <c r="F637" t="s">
        <v>20</v>
      </c>
    </row>
    <row r="638" spans="1:6" x14ac:dyDescent="0.2">
      <c r="A638">
        <v>1326866400</v>
      </c>
      <c r="B638" s="7">
        <v>40926.25</v>
      </c>
      <c r="C638">
        <v>1330754400</v>
      </c>
      <c r="D638" s="7">
        <v>40971.25</v>
      </c>
      <c r="E638">
        <f t="shared" si="10"/>
        <v>45</v>
      </c>
      <c r="F638" t="s">
        <v>14</v>
      </c>
    </row>
    <row r="639" spans="1:6" x14ac:dyDescent="0.2">
      <c r="A639">
        <v>1479103200</v>
      </c>
      <c r="B639" s="7">
        <v>42688.25</v>
      </c>
      <c r="C639">
        <v>1479794400</v>
      </c>
      <c r="D639" s="7">
        <v>42696.25</v>
      </c>
      <c r="E639">
        <f t="shared" si="10"/>
        <v>8</v>
      </c>
      <c r="F639" t="s">
        <v>14</v>
      </c>
    </row>
    <row r="640" spans="1:6" x14ac:dyDescent="0.2">
      <c r="A640">
        <v>1280206800</v>
      </c>
      <c r="B640" s="7">
        <v>40386.208333333336</v>
      </c>
      <c r="C640">
        <v>1281243600</v>
      </c>
      <c r="D640" s="7">
        <v>40398.208333333336</v>
      </c>
      <c r="E640">
        <f t="shared" si="10"/>
        <v>12</v>
      </c>
      <c r="F640" t="s">
        <v>14</v>
      </c>
    </row>
    <row r="641" spans="1:6" x14ac:dyDescent="0.2">
      <c r="A641">
        <v>1532754000</v>
      </c>
      <c r="B641" s="7">
        <v>43309.208333333328</v>
      </c>
      <c r="C641">
        <v>1532754000</v>
      </c>
      <c r="D641" s="7">
        <v>43309.208333333328</v>
      </c>
      <c r="E641">
        <f t="shared" si="10"/>
        <v>0</v>
      </c>
      <c r="F641" t="s">
        <v>47</v>
      </c>
    </row>
    <row r="642" spans="1:6" x14ac:dyDescent="0.2">
      <c r="A642">
        <v>1453096800</v>
      </c>
      <c r="B642" s="7">
        <v>42387.25</v>
      </c>
      <c r="C642">
        <v>1453356000</v>
      </c>
      <c r="D642" s="7">
        <v>42390.25</v>
      </c>
      <c r="E642">
        <f t="shared" si="10"/>
        <v>3</v>
      </c>
      <c r="F642" t="s">
        <v>14</v>
      </c>
    </row>
    <row r="643" spans="1:6" x14ac:dyDescent="0.2">
      <c r="A643">
        <v>1487570400</v>
      </c>
      <c r="B643" s="7">
        <v>42786.25</v>
      </c>
      <c r="C643">
        <v>1489986000</v>
      </c>
      <c r="D643" s="7">
        <v>42814.208333333328</v>
      </c>
      <c r="E643">
        <f t="shared" ref="E643:E706" si="11">D643-B643</f>
        <v>27.958333333328483</v>
      </c>
      <c r="F643" t="s">
        <v>20</v>
      </c>
    </row>
    <row r="644" spans="1:6" x14ac:dyDescent="0.2">
      <c r="A644">
        <v>1545026400</v>
      </c>
      <c r="B644" s="7">
        <v>43451.25</v>
      </c>
      <c r="C644">
        <v>1545804000</v>
      </c>
      <c r="D644" s="7">
        <v>43460.25</v>
      </c>
      <c r="E644">
        <f t="shared" si="11"/>
        <v>9</v>
      </c>
      <c r="F644" t="s">
        <v>20</v>
      </c>
    </row>
    <row r="645" spans="1:6" x14ac:dyDescent="0.2">
      <c r="A645">
        <v>1488348000</v>
      </c>
      <c r="B645" s="7">
        <v>42795.25</v>
      </c>
      <c r="C645">
        <v>1489899600</v>
      </c>
      <c r="D645" s="7">
        <v>42813.208333333328</v>
      </c>
      <c r="E645">
        <f t="shared" si="11"/>
        <v>17.958333333328483</v>
      </c>
      <c r="F645" t="s">
        <v>20</v>
      </c>
    </row>
    <row r="646" spans="1:6" x14ac:dyDescent="0.2">
      <c r="A646">
        <v>1545112800</v>
      </c>
      <c r="B646" s="7">
        <v>43452.25</v>
      </c>
      <c r="C646">
        <v>1546495200</v>
      </c>
      <c r="D646" s="7">
        <v>43468.25</v>
      </c>
      <c r="E646">
        <f t="shared" si="11"/>
        <v>16</v>
      </c>
      <c r="F646" t="s">
        <v>14</v>
      </c>
    </row>
    <row r="647" spans="1:6" x14ac:dyDescent="0.2">
      <c r="A647">
        <v>1537938000</v>
      </c>
      <c r="B647" s="7">
        <v>43369.208333333328</v>
      </c>
      <c r="C647">
        <v>1539752400</v>
      </c>
      <c r="D647" s="7">
        <v>43390.208333333328</v>
      </c>
      <c r="E647">
        <f t="shared" si="11"/>
        <v>21</v>
      </c>
      <c r="F647" t="s">
        <v>14</v>
      </c>
    </row>
    <row r="648" spans="1:6" x14ac:dyDescent="0.2">
      <c r="A648">
        <v>1363150800</v>
      </c>
      <c r="B648" s="7">
        <v>41346.208333333336</v>
      </c>
      <c r="C648">
        <v>1364101200</v>
      </c>
      <c r="D648" s="7">
        <v>41357.208333333336</v>
      </c>
      <c r="E648">
        <f t="shared" si="11"/>
        <v>11</v>
      </c>
      <c r="F648" t="s">
        <v>14</v>
      </c>
    </row>
    <row r="649" spans="1:6" x14ac:dyDescent="0.2">
      <c r="A649">
        <v>1523250000</v>
      </c>
      <c r="B649" s="7">
        <v>43199.208333333328</v>
      </c>
      <c r="C649">
        <v>1525323600</v>
      </c>
      <c r="D649" s="7">
        <v>43223.208333333328</v>
      </c>
      <c r="E649">
        <f t="shared" si="11"/>
        <v>24</v>
      </c>
      <c r="F649" t="s">
        <v>14</v>
      </c>
    </row>
    <row r="650" spans="1:6" x14ac:dyDescent="0.2">
      <c r="A650">
        <v>1499317200</v>
      </c>
      <c r="B650" s="7">
        <v>42922.208333333328</v>
      </c>
      <c r="C650">
        <v>1500872400</v>
      </c>
      <c r="D650" s="7">
        <v>42940.208333333328</v>
      </c>
      <c r="E650">
        <f t="shared" si="11"/>
        <v>18</v>
      </c>
      <c r="F650" t="s">
        <v>74</v>
      </c>
    </row>
    <row r="651" spans="1:6" x14ac:dyDescent="0.2">
      <c r="A651">
        <v>1287550800</v>
      </c>
      <c r="B651" s="7">
        <v>40471.208333333336</v>
      </c>
      <c r="C651">
        <v>1288501200</v>
      </c>
      <c r="D651" s="7">
        <v>40482.208333333336</v>
      </c>
      <c r="E651">
        <f t="shared" si="11"/>
        <v>11</v>
      </c>
      <c r="F651" t="s">
        <v>14</v>
      </c>
    </row>
    <row r="652" spans="1:6" x14ac:dyDescent="0.2">
      <c r="A652">
        <v>1404795600</v>
      </c>
      <c r="B652" s="7">
        <v>41828.208333333336</v>
      </c>
      <c r="C652">
        <v>1407128400</v>
      </c>
      <c r="D652" s="7">
        <v>41855.208333333336</v>
      </c>
      <c r="E652">
        <f t="shared" si="11"/>
        <v>27</v>
      </c>
      <c r="F652" t="s">
        <v>14</v>
      </c>
    </row>
    <row r="653" spans="1:6" x14ac:dyDescent="0.2">
      <c r="A653">
        <v>1393048800</v>
      </c>
      <c r="B653" s="7">
        <v>41692.25</v>
      </c>
      <c r="C653">
        <v>1394344800</v>
      </c>
      <c r="D653" s="7">
        <v>41707.25</v>
      </c>
      <c r="E653">
        <f t="shared" si="11"/>
        <v>15</v>
      </c>
      <c r="F653" t="s">
        <v>14</v>
      </c>
    </row>
    <row r="654" spans="1:6" x14ac:dyDescent="0.2">
      <c r="A654">
        <v>1470373200</v>
      </c>
      <c r="B654" s="7">
        <v>42587.208333333328</v>
      </c>
      <c r="C654">
        <v>1474088400</v>
      </c>
      <c r="D654" s="7">
        <v>42630.208333333328</v>
      </c>
      <c r="E654">
        <f t="shared" si="11"/>
        <v>43</v>
      </c>
      <c r="F654" t="s">
        <v>20</v>
      </c>
    </row>
    <row r="655" spans="1:6" x14ac:dyDescent="0.2">
      <c r="A655">
        <v>1460091600</v>
      </c>
      <c r="B655" s="7">
        <v>42468.208333333328</v>
      </c>
      <c r="C655">
        <v>1460264400</v>
      </c>
      <c r="D655" s="7">
        <v>42470.208333333328</v>
      </c>
      <c r="E655">
        <f t="shared" si="11"/>
        <v>2</v>
      </c>
      <c r="F655" t="s">
        <v>20</v>
      </c>
    </row>
    <row r="656" spans="1:6" x14ac:dyDescent="0.2">
      <c r="A656">
        <v>1440392400</v>
      </c>
      <c r="B656" s="7">
        <v>42240.208333333328</v>
      </c>
      <c r="C656">
        <v>1440824400</v>
      </c>
      <c r="D656" s="7">
        <v>42245.208333333328</v>
      </c>
      <c r="E656">
        <f t="shared" si="11"/>
        <v>5</v>
      </c>
      <c r="F656" t="s">
        <v>20</v>
      </c>
    </row>
    <row r="657" spans="1:6" x14ac:dyDescent="0.2">
      <c r="A657">
        <v>1488434400</v>
      </c>
      <c r="B657" s="7">
        <v>42796.25</v>
      </c>
      <c r="C657">
        <v>1489554000</v>
      </c>
      <c r="D657" s="7">
        <v>42809.208333333328</v>
      </c>
      <c r="E657">
        <f t="shared" si="11"/>
        <v>12.958333333328483</v>
      </c>
      <c r="F657" t="s">
        <v>20</v>
      </c>
    </row>
    <row r="658" spans="1:6" x14ac:dyDescent="0.2">
      <c r="A658">
        <v>1514440800</v>
      </c>
      <c r="B658" s="7">
        <v>43097.25</v>
      </c>
      <c r="C658">
        <v>1514872800</v>
      </c>
      <c r="D658" s="7">
        <v>43102.25</v>
      </c>
      <c r="E658">
        <f t="shared" si="11"/>
        <v>5</v>
      </c>
      <c r="F658" t="s">
        <v>14</v>
      </c>
    </row>
    <row r="659" spans="1:6" x14ac:dyDescent="0.2">
      <c r="A659">
        <v>1514354400</v>
      </c>
      <c r="B659" s="7">
        <v>43096.25</v>
      </c>
      <c r="C659">
        <v>1515736800</v>
      </c>
      <c r="D659" s="7">
        <v>43112.25</v>
      </c>
      <c r="E659">
        <f t="shared" si="11"/>
        <v>16</v>
      </c>
      <c r="F659" t="s">
        <v>14</v>
      </c>
    </row>
    <row r="660" spans="1:6" x14ac:dyDescent="0.2">
      <c r="A660">
        <v>1440910800</v>
      </c>
      <c r="B660" s="7">
        <v>42246.208333333328</v>
      </c>
      <c r="C660">
        <v>1442898000</v>
      </c>
      <c r="D660" s="7">
        <v>42269.208333333328</v>
      </c>
      <c r="E660">
        <f t="shared" si="11"/>
        <v>23</v>
      </c>
      <c r="F660" t="s">
        <v>74</v>
      </c>
    </row>
    <row r="661" spans="1:6" x14ac:dyDescent="0.2">
      <c r="A661">
        <v>1296108000</v>
      </c>
      <c r="B661" s="7">
        <v>40570.25</v>
      </c>
      <c r="C661">
        <v>1296194400</v>
      </c>
      <c r="D661" s="7">
        <v>40571.25</v>
      </c>
      <c r="E661">
        <f t="shared" si="11"/>
        <v>1</v>
      </c>
      <c r="F661" t="s">
        <v>14</v>
      </c>
    </row>
    <row r="662" spans="1:6" x14ac:dyDescent="0.2">
      <c r="A662">
        <v>1440133200</v>
      </c>
      <c r="B662" s="7">
        <v>42237.208333333328</v>
      </c>
      <c r="C662">
        <v>1440910800</v>
      </c>
      <c r="D662" s="7">
        <v>42246.208333333328</v>
      </c>
      <c r="E662">
        <f t="shared" si="11"/>
        <v>9</v>
      </c>
      <c r="F662" t="s">
        <v>14</v>
      </c>
    </row>
    <row r="663" spans="1:6" x14ac:dyDescent="0.2">
      <c r="A663">
        <v>1332910800</v>
      </c>
      <c r="B663" s="7">
        <v>40996.208333333336</v>
      </c>
      <c r="C663">
        <v>1335502800</v>
      </c>
      <c r="D663" s="7">
        <v>41026.208333333336</v>
      </c>
      <c r="E663">
        <f t="shared" si="11"/>
        <v>30</v>
      </c>
      <c r="F663" t="s">
        <v>14</v>
      </c>
    </row>
    <row r="664" spans="1:6" x14ac:dyDescent="0.2">
      <c r="A664">
        <v>1544335200</v>
      </c>
      <c r="B664" s="7">
        <v>43443.25</v>
      </c>
      <c r="C664">
        <v>1544680800</v>
      </c>
      <c r="D664" s="7">
        <v>43447.25</v>
      </c>
      <c r="E664">
        <f t="shared" si="11"/>
        <v>4</v>
      </c>
      <c r="F664" t="s">
        <v>14</v>
      </c>
    </row>
    <row r="665" spans="1:6" x14ac:dyDescent="0.2">
      <c r="A665">
        <v>1286427600</v>
      </c>
      <c r="B665" s="7">
        <v>40458.208333333336</v>
      </c>
      <c r="C665">
        <v>1288414800</v>
      </c>
      <c r="D665" s="7">
        <v>40481.208333333336</v>
      </c>
      <c r="E665">
        <f t="shared" si="11"/>
        <v>23</v>
      </c>
      <c r="F665" t="s">
        <v>14</v>
      </c>
    </row>
    <row r="666" spans="1:6" x14ac:dyDescent="0.2">
      <c r="A666">
        <v>1329717600</v>
      </c>
      <c r="B666" s="7">
        <v>40959.25</v>
      </c>
      <c r="C666">
        <v>1330581600</v>
      </c>
      <c r="D666" s="7">
        <v>40969.25</v>
      </c>
      <c r="E666">
        <f t="shared" si="11"/>
        <v>10</v>
      </c>
      <c r="F666" t="s">
        <v>14</v>
      </c>
    </row>
    <row r="667" spans="1:6" x14ac:dyDescent="0.2">
      <c r="A667">
        <v>1310187600</v>
      </c>
      <c r="B667" s="7">
        <v>40733.208333333336</v>
      </c>
      <c r="C667">
        <v>1311397200</v>
      </c>
      <c r="D667" s="7">
        <v>40747.208333333336</v>
      </c>
      <c r="E667">
        <f t="shared" si="11"/>
        <v>14</v>
      </c>
      <c r="F667" t="s">
        <v>20</v>
      </c>
    </row>
    <row r="668" spans="1:6" x14ac:dyDescent="0.2">
      <c r="A668">
        <v>1377838800</v>
      </c>
      <c r="B668" s="7">
        <v>41516.208333333336</v>
      </c>
      <c r="C668">
        <v>1378357200</v>
      </c>
      <c r="D668" s="7">
        <v>41522.208333333336</v>
      </c>
      <c r="E668">
        <f t="shared" si="11"/>
        <v>6</v>
      </c>
      <c r="F668" t="s">
        <v>74</v>
      </c>
    </row>
    <row r="669" spans="1:6" x14ac:dyDescent="0.2">
      <c r="A669">
        <v>1410325200</v>
      </c>
      <c r="B669" s="7">
        <v>41892.208333333336</v>
      </c>
      <c r="C669">
        <v>1411102800</v>
      </c>
      <c r="D669" s="7">
        <v>41901.208333333336</v>
      </c>
      <c r="E669">
        <f t="shared" si="11"/>
        <v>9</v>
      </c>
      <c r="F669" t="s">
        <v>20</v>
      </c>
    </row>
    <row r="670" spans="1:6" x14ac:dyDescent="0.2">
      <c r="A670">
        <v>1343797200</v>
      </c>
      <c r="B670" s="7">
        <v>41122.208333333336</v>
      </c>
      <c r="C670">
        <v>1344834000</v>
      </c>
      <c r="D670" s="7">
        <v>41134.208333333336</v>
      </c>
      <c r="E670">
        <f t="shared" si="11"/>
        <v>12</v>
      </c>
      <c r="F670" t="s">
        <v>14</v>
      </c>
    </row>
    <row r="671" spans="1:6" x14ac:dyDescent="0.2">
      <c r="A671">
        <v>1498453200</v>
      </c>
      <c r="B671" s="7">
        <v>42912.208333333328</v>
      </c>
      <c r="C671">
        <v>1499230800</v>
      </c>
      <c r="D671" s="7">
        <v>42921.208333333328</v>
      </c>
      <c r="E671">
        <f t="shared" si="11"/>
        <v>9</v>
      </c>
      <c r="F671" t="s">
        <v>20</v>
      </c>
    </row>
    <row r="672" spans="1:6" x14ac:dyDescent="0.2">
      <c r="A672">
        <v>1456380000</v>
      </c>
      <c r="B672" s="7">
        <v>42425.25</v>
      </c>
      <c r="C672">
        <v>1457416800</v>
      </c>
      <c r="D672" s="7">
        <v>42437.25</v>
      </c>
      <c r="E672">
        <f t="shared" si="11"/>
        <v>12</v>
      </c>
      <c r="F672" t="s">
        <v>20</v>
      </c>
    </row>
    <row r="673" spans="1:6" x14ac:dyDescent="0.2">
      <c r="A673">
        <v>1280552400</v>
      </c>
      <c r="B673" s="7">
        <v>40390.208333333336</v>
      </c>
      <c r="C673">
        <v>1280898000</v>
      </c>
      <c r="D673" s="7">
        <v>40394.208333333336</v>
      </c>
      <c r="E673">
        <f t="shared" si="11"/>
        <v>4</v>
      </c>
      <c r="F673" t="s">
        <v>20</v>
      </c>
    </row>
    <row r="674" spans="1:6" x14ac:dyDescent="0.2">
      <c r="A674">
        <v>1521608400</v>
      </c>
      <c r="B674" s="7">
        <v>43180.208333333328</v>
      </c>
      <c r="C674">
        <v>1522472400</v>
      </c>
      <c r="D674" s="7">
        <v>43190.208333333328</v>
      </c>
      <c r="E674">
        <f t="shared" si="11"/>
        <v>10</v>
      </c>
      <c r="F674" t="s">
        <v>14</v>
      </c>
    </row>
    <row r="675" spans="1:6" x14ac:dyDescent="0.2">
      <c r="A675">
        <v>1460696400</v>
      </c>
      <c r="B675" s="7">
        <v>42475.208333333328</v>
      </c>
      <c r="C675">
        <v>1462510800</v>
      </c>
      <c r="D675" s="7">
        <v>42496.208333333328</v>
      </c>
      <c r="E675">
        <f t="shared" si="11"/>
        <v>21</v>
      </c>
      <c r="F675" t="s">
        <v>14</v>
      </c>
    </row>
    <row r="676" spans="1:6" x14ac:dyDescent="0.2">
      <c r="A676">
        <v>1313730000</v>
      </c>
      <c r="B676" s="7">
        <v>40774.208333333336</v>
      </c>
      <c r="C676">
        <v>1317790800</v>
      </c>
      <c r="D676" s="7">
        <v>40821.208333333336</v>
      </c>
      <c r="E676">
        <f t="shared" si="11"/>
        <v>47</v>
      </c>
      <c r="F676" t="s">
        <v>74</v>
      </c>
    </row>
    <row r="677" spans="1:6" x14ac:dyDescent="0.2">
      <c r="A677">
        <v>1568178000</v>
      </c>
      <c r="B677" s="7">
        <v>43719.208333333328</v>
      </c>
      <c r="C677">
        <v>1568782800</v>
      </c>
      <c r="D677" s="7">
        <v>43726.208333333328</v>
      </c>
      <c r="E677">
        <f t="shared" si="11"/>
        <v>7</v>
      </c>
      <c r="F677" t="s">
        <v>20</v>
      </c>
    </row>
    <row r="678" spans="1:6" x14ac:dyDescent="0.2">
      <c r="A678">
        <v>1348635600</v>
      </c>
      <c r="B678" s="7">
        <v>41178.208333333336</v>
      </c>
      <c r="C678">
        <v>1349413200</v>
      </c>
      <c r="D678" s="7">
        <v>41187.208333333336</v>
      </c>
      <c r="E678">
        <f t="shared" si="11"/>
        <v>9</v>
      </c>
      <c r="F678" t="s">
        <v>20</v>
      </c>
    </row>
    <row r="679" spans="1:6" x14ac:dyDescent="0.2">
      <c r="A679">
        <v>1468126800</v>
      </c>
      <c r="B679" s="7">
        <v>42561.208333333328</v>
      </c>
      <c r="C679">
        <v>1472446800</v>
      </c>
      <c r="D679" s="7">
        <v>42611.208333333328</v>
      </c>
      <c r="E679">
        <f t="shared" si="11"/>
        <v>50</v>
      </c>
      <c r="F679" t="s">
        <v>14</v>
      </c>
    </row>
    <row r="680" spans="1:6" x14ac:dyDescent="0.2">
      <c r="A680">
        <v>1547877600</v>
      </c>
      <c r="B680" s="7">
        <v>43484.25</v>
      </c>
      <c r="C680">
        <v>1548050400</v>
      </c>
      <c r="D680" s="7">
        <v>43486.25</v>
      </c>
      <c r="E680">
        <f t="shared" si="11"/>
        <v>2</v>
      </c>
      <c r="F680" t="s">
        <v>74</v>
      </c>
    </row>
    <row r="681" spans="1:6" x14ac:dyDescent="0.2">
      <c r="A681">
        <v>1571374800</v>
      </c>
      <c r="B681" s="7">
        <v>43756.208333333328</v>
      </c>
      <c r="C681">
        <v>1571806800</v>
      </c>
      <c r="D681" s="7">
        <v>43761.208333333328</v>
      </c>
      <c r="E681">
        <f t="shared" si="11"/>
        <v>5</v>
      </c>
      <c r="F681" t="s">
        <v>20</v>
      </c>
    </row>
    <row r="682" spans="1:6" x14ac:dyDescent="0.2">
      <c r="A682">
        <v>1576303200</v>
      </c>
      <c r="B682" s="7">
        <v>43813.25</v>
      </c>
      <c r="C682">
        <v>1576476000</v>
      </c>
      <c r="D682" s="7">
        <v>43815.25</v>
      </c>
      <c r="E682">
        <f t="shared" si="11"/>
        <v>2</v>
      </c>
      <c r="F682" t="s">
        <v>14</v>
      </c>
    </row>
    <row r="683" spans="1:6" x14ac:dyDescent="0.2">
      <c r="A683">
        <v>1324447200</v>
      </c>
      <c r="B683" s="7">
        <v>40898.25</v>
      </c>
      <c r="C683">
        <v>1324965600</v>
      </c>
      <c r="D683" s="7">
        <v>40904.25</v>
      </c>
      <c r="E683">
        <f t="shared" si="11"/>
        <v>6</v>
      </c>
      <c r="F683" t="s">
        <v>14</v>
      </c>
    </row>
    <row r="684" spans="1:6" x14ac:dyDescent="0.2">
      <c r="A684">
        <v>1386741600</v>
      </c>
      <c r="B684" s="7">
        <v>41619.25</v>
      </c>
      <c r="C684">
        <v>1387519200</v>
      </c>
      <c r="D684" s="7">
        <v>41628.25</v>
      </c>
      <c r="E684">
        <f t="shared" si="11"/>
        <v>9</v>
      </c>
      <c r="F684" t="s">
        <v>20</v>
      </c>
    </row>
    <row r="685" spans="1:6" x14ac:dyDescent="0.2">
      <c r="A685">
        <v>1537074000</v>
      </c>
      <c r="B685" s="7">
        <v>43359.208333333328</v>
      </c>
      <c r="C685">
        <v>1537246800</v>
      </c>
      <c r="D685" s="7">
        <v>43361.208333333328</v>
      </c>
      <c r="E685">
        <f t="shared" si="11"/>
        <v>2</v>
      </c>
      <c r="F685" t="s">
        <v>20</v>
      </c>
    </row>
    <row r="686" spans="1:6" x14ac:dyDescent="0.2">
      <c r="A686">
        <v>1277787600</v>
      </c>
      <c r="B686" s="7">
        <v>40358.208333333336</v>
      </c>
      <c r="C686">
        <v>1279515600</v>
      </c>
      <c r="D686" s="7">
        <v>40378.208333333336</v>
      </c>
      <c r="E686">
        <f t="shared" si="11"/>
        <v>20</v>
      </c>
      <c r="F686" t="s">
        <v>20</v>
      </c>
    </row>
    <row r="687" spans="1:6" x14ac:dyDescent="0.2">
      <c r="A687">
        <v>1440306000</v>
      </c>
      <c r="B687" s="7">
        <v>42239.208333333328</v>
      </c>
      <c r="C687">
        <v>1442379600</v>
      </c>
      <c r="D687" s="7">
        <v>42263.208333333328</v>
      </c>
      <c r="E687">
        <f t="shared" si="11"/>
        <v>24</v>
      </c>
      <c r="F687" t="s">
        <v>14</v>
      </c>
    </row>
    <row r="688" spans="1:6" x14ac:dyDescent="0.2">
      <c r="A688">
        <v>1522126800</v>
      </c>
      <c r="B688" s="7">
        <v>43186.208333333328</v>
      </c>
      <c r="C688">
        <v>1523077200</v>
      </c>
      <c r="D688" s="7">
        <v>43197.208333333328</v>
      </c>
      <c r="E688">
        <f t="shared" si="11"/>
        <v>11</v>
      </c>
      <c r="F688" t="s">
        <v>20</v>
      </c>
    </row>
    <row r="689" spans="1:6" x14ac:dyDescent="0.2">
      <c r="A689">
        <v>1489298400</v>
      </c>
      <c r="B689" s="7">
        <v>42806.25</v>
      </c>
      <c r="C689">
        <v>1489554000</v>
      </c>
      <c r="D689" s="7">
        <v>42809.208333333328</v>
      </c>
      <c r="E689">
        <f t="shared" si="11"/>
        <v>2.9583333333284827</v>
      </c>
      <c r="F689" t="s">
        <v>20</v>
      </c>
    </row>
    <row r="690" spans="1:6" x14ac:dyDescent="0.2">
      <c r="A690">
        <v>1547100000</v>
      </c>
      <c r="B690" s="7">
        <v>43475.25</v>
      </c>
      <c r="C690">
        <v>1548482400</v>
      </c>
      <c r="D690" s="7">
        <v>43491.25</v>
      </c>
      <c r="E690">
        <f t="shared" si="11"/>
        <v>16</v>
      </c>
      <c r="F690" t="s">
        <v>20</v>
      </c>
    </row>
    <row r="691" spans="1:6" x14ac:dyDescent="0.2">
      <c r="A691">
        <v>1383022800</v>
      </c>
      <c r="B691" s="7">
        <v>41576.208333333336</v>
      </c>
      <c r="C691">
        <v>1384063200</v>
      </c>
      <c r="D691" s="7">
        <v>41588.25</v>
      </c>
      <c r="E691">
        <f t="shared" si="11"/>
        <v>12.041666666664241</v>
      </c>
      <c r="F691" t="s">
        <v>20</v>
      </c>
    </row>
    <row r="692" spans="1:6" x14ac:dyDescent="0.2">
      <c r="A692">
        <v>1322373600</v>
      </c>
      <c r="B692" s="7">
        <v>40874.25</v>
      </c>
      <c r="C692">
        <v>1322892000</v>
      </c>
      <c r="D692" s="7">
        <v>40880.25</v>
      </c>
      <c r="E692">
        <f t="shared" si="11"/>
        <v>6</v>
      </c>
      <c r="F692" t="s">
        <v>20</v>
      </c>
    </row>
    <row r="693" spans="1:6" x14ac:dyDescent="0.2">
      <c r="A693">
        <v>1349240400</v>
      </c>
      <c r="B693" s="7">
        <v>41185.208333333336</v>
      </c>
      <c r="C693">
        <v>1350709200</v>
      </c>
      <c r="D693" s="7">
        <v>41202.208333333336</v>
      </c>
      <c r="E693">
        <f t="shared" si="11"/>
        <v>17</v>
      </c>
      <c r="F693" t="s">
        <v>20</v>
      </c>
    </row>
    <row r="694" spans="1:6" x14ac:dyDescent="0.2">
      <c r="A694">
        <v>1562648400</v>
      </c>
      <c r="B694" s="7">
        <v>43655.208333333328</v>
      </c>
      <c r="C694">
        <v>1564203600</v>
      </c>
      <c r="D694" s="7">
        <v>43673.208333333328</v>
      </c>
      <c r="E694">
        <f t="shared" si="11"/>
        <v>18</v>
      </c>
      <c r="F694" t="s">
        <v>14</v>
      </c>
    </row>
    <row r="695" spans="1:6" x14ac:dyDescent="0.2">
      <c r="A695">
        <v>1508216400</v>
      </c>
      <c r="B695" s="7">
        <v>43025.208333333328</v>
      </c>
      <c r="C695">
        <v>1509685200</v>
      </c>
      <c r="D695" s="7">
        <v>43042.208333333328</v>
      </c>
      <c r="E695">
        <f t="shared" si="11"/>
        <v>17</v>
      </c>
      <c r="F695" t="s">
        <v>14</v>
      </c>
    </row>
    <row r="696" spans="1:6" x14ac:dyDescent="0.2">
      <c r="A696">
        <v>1511762400</v>
      </c>
      <c r="B696" s="7">
        <v>43066.25</v>
      </c>
      <c r="C696">
        <v>1514959200</v>
      </c>
      <c r="D696" s="7">
        <v>43103.25</v>
      </c>
      <c r="E696">
        <f t="shared" si="11"/>
        <v>37</v>
      </c>
      <c r="F696" t="s">
        <v>14</v>
      </c>
    </row>
    <row r="697" spans="1:6" x14ac:dyDescent="0.2">
      <c r="A697">
        <v>1447480800</v>
      </c>
      <c r="B697" s="7">
        <v>42322.25</v>
      </c>
      <c r="C697">
        <v>1448863200</v>
      </c>
      <c r="D697" s="7">
        <v>42338.25</v>
      </c>
      <c r="E697">
        <f t="shared" si="11"/>
        <v>16</v>
      </c>
      <c r="F697" t="s">
        <v>20</v>
      </c>
    </row>
    <row r="698" spans="1:6" x14ac:dyDescent="0.2">
      <c r="A698">
        <v>1429506000</v>
      </c>
      <c r="B698" s="7">
        <v>42114.208333333328</v>
      </c>
      <c r="C698">
        <v>1429592400</v>
      </c>
      <c r="D698" s="7">
        <v>42115.208333333328</v>
      </c>
      <c r="E698">
        <f t="shared" si="11"/>
        <v>1</v>
      </c>
      <c r="F698" t="s">
        <v>14</v>
      </c>
    </row>
    <row r="699" spans="1:6" x14ac:dyDescent="0.2">
      <c r="A699">
        <v>1522472400</v>
      </c>
      <c r="B699" s="7">
        <v>43190.208333333328</v>
      </c>
      <c r="C699">
        <v>1522645200</v>
      </c>
      <c r="D699" s="7">
        <v>43192.208333333328</v>
      </c>
      <c r="E699">
        <f t="shared" si="11"/>
        <v>2</v>
      </c>
      <c r="F699" t="s">
        <v>20</v>
      </c>
    </row>
    <row r="700" spans="1:6" x14ac:dyDescent="0.2">
      <c r="A700">
        <v>1322114400</v>
      </c>
      <c r="B700" s="7">
        <v>40871.25</v>
      </c>
      <c r="C700">
        <v>1323324000</v>
      </c>
      <c r="D700" s="7">
        <v>40885.25</v>
      </c>
      <c r="E700">
        <f t="shared" si="11"/>
        <v>14</v>
      </c>
      <c r="F700" t="s">
        <v>20</v>
      </c>
    </row>
    <row r="701" spans="1:6" x14ac:dyDescent="0.2">
      <c r="A701">
        <v>1561438800</v>
      </c>
      <c r="B701" s="7">
        <v>43641.208333333328</v>
      </c>
      <c r="C701">
        <v>1561525200</v>
      </c>
      <c r="D701" s="7">
        <v>43642.208333333328</v>
      </c>
      <c r="E701">
        <f t="shared" si="11"/>
        <v>1</v>
      </c>
      <c r="F701" t="s">
        <v>14</v>
      </c>
    </row>
    <row r="702" spans="1:6" x14ac:dyDescent="0.2">
      <c r="A702">
        <v>1264399200</v>
      </c>
      <c r="B702" s="7">
        <v>40203.25</v>
      </c>
      <c r="C702">
        <v>1265695200</v>
      </c>
      <c r="D702" s="7">
        <v>40218.25</v>
      </c>
      <c r="E702">
        <f t="shared" si="11"/>
        <v>15</v>
      </c>
      <c r="F702" t="s">
        <v>14</v>
      </c>
    </row>
    <row r="703" spans="1:6" x14ac:dyDescent="0.2">
      <c r="A703">
        <v>1301202000</v>
      </c>
      <c r="B703" s="7">
        <v>40629.208333333336</v>
      </c>
      <c r="C703">
        <v>1301806800</v>
      </c>
      <c r="D703" s="7">
        <v>40636.208333333336</v>
      </c>
      <c r="E703">
        <f t="shared" si="11"/>
        <v>7</v>
      </c>
      <c r="F703" t="s">
        <v>20</v>
      </c>
    </row>
    <row r="704" spans="1:6" x14ac:dyDescent="0.2">
      <c r="A704">
        <v>1374469200</v>
      </c>
      <c r="B704" s="7">
        <v>41477.208333333336</v>
      </c>
      <c r="C704">
        <v>1374901200</v>
      </c>
      <c r="D704" s="7">
        <v>41482.208333333336</v>
      </c>
      <c r="E704">
        <f t="shared" si="11"/>
        <v>5</v>
      </c>
      <c r="F704" t="s">
        <v>14</v>
      </c>
    </row>
    <row r="705" spans="1:6" x14ac:dyDescent="0.2">
      <c r="A705">
        <v>1334984400</v>
      </c>
      <c r="B705" s="7">
        <v>41020.208333333336</v>
      </c>
      <c r="C705">
        <v>1336453200</v>
      </c>
      <c r="D705" s="7">
        <v>41037.208333333336</v>
      </c>
      <c r="E705">
        <f t="shared" si="11"/>
        <v>17</v>
      </c>
      <c r="F705" t="s">
        <v>20</v>
      </c>
    </row>
    <row r="706" spans="1:6" x14ac:dyDescent="0.2">
      <c r="A706">
        <v>1467608400</v>
      </c>
      <c r="B706" s="7">
        <v>42555.208333333328</v>
      </c>
      <c r="C706">
        <v>1468904400</v>
      </c>
      <c r="D706" s="7">
        <v>42570.208333333328</v>
      </c>
      <c r="E706">
        <f t="shared" si="11"/>
        <v>15</v>
      </c>
      <c r="F706" t="s">
        <v>20</v>
      </c>
    </row>
    <row r="707" spans="1:6" x14ac:dyDescent="0.2">
      <c r="A707">
        <v>1386741600</v>
      </c>
      <c r="B707" s="7">
        <v>41619.25</v>
      </c>
      <c r="C707">
        <v>1387087200</v>
      </c>
      <c r="D707" s="7">
        <v>41623.25</v>
      </c>
      <c r="E707">
        <f t="shared" ref="E707:E770" si="12">D707-B707</f>
        <v>4</v>
      </c>
      <c r="F707" t="s">
        <v>14</v>
      </c>
    </row>
    <row r="708" spans="1:6" x14ac:dyDescent="0.2">
      <c r="A708">
        <v>1546754400</v>
      </c>
      <c r="B708" s="7">
        <v>43471.25</v>
      </c>
      <c r="C708">
        <v>1547445600</v>
      </c>
      <c r="D708" s="7">
        <v>43479.25</v>
      </c>
      <c r="E708">
        <f t="shared" si="12"/>
        <v>8</v>
      </c>
      <c r="F708" t="s">
        <v>20</v>
      </c>
    </row>
    <row r="709" spans="1:6" x14ac:dyDescent="0.2">
      <c r="A709">
        <v>1544248800</v>
      </c>
      <c r="B709" s="7">
        <v>43442.25</v>
      </c>
      <c r="C709">
        <v>1547359200</v>
      </c>
      <c r="D709" s="7">
        <v>43478.25</v>
      </c>
      <c r="E709">
        <f t="shared" si="12"/>
        <v>36</v>
      </c>
      <c r="F709" t="s">
        <v>20</v>
      </c>
    </row>
    <row r="710" spans="1:6" x14ac:dyDescent="0.2">
      <c r="A710">
        <v>1495429200</v>
      </c>
      <c r="B710" s="7">
        <v>42877.208333333328</v>
      </c>
      <c r="C710">
        <v>1496293200</v>
      </c>
      <c r="D710" s="7">
        <v>42887.208333333328</v>
      </c>
      <c r="E710">
        <f t="shared" si="12"/>
        <v>10</v>
      </c>
      <c r="F710" t="s">
        <v>20</v>
      </c>
    </row>
    <row r="711" spans="1:6" x14ac:dyDescent="0.2">
      <c r="A711">
        <v>1334811600</v>
      </c>
      <c r="B711" s="7">
        <v>41018.208333333336</v>
      </c>
      <c r="C711">
        <v>1335416400</v>
      </c>
      <c r="D711" s="7">
        <v>41025.208333333336</v>
      </c>
      <c r="E711">
        <f t="shared" si="12"/>
        <v>7</v>
      </c>
      <c r="F711" t="s">
        <v>20</v>
      </c>
    </row>
    <row r="712" spans="1:6" x14ac:dyDescent="0.2">
      <c r="A712">
        <v>1531544400</v>
      </c>
      <c r="B712" s="7">
        <v>43295.208333333328</v>
      </c>
      <c r="C712">
        <v>1532149200</v>
      </c>
      <c r="D712" s="7">
        <v>43302.208333333328</v>
      </c>
      <c r="E712">
        <f t="shared" si="12"/>
        <v>7</v>
      </c>
      <c r="F712" t="s">
        <v>20</v>
      </c>
    </row>
    <row r="713" spans="1:6" x14ac:dyDescent="0.2">
      <c r="A713">
        <v>1453615200</v>
      </c>
      <c r="B713" s="7">
        <v>42393.25</v>
      </c>
      <c r="C713">
        <v>1453788000</v>
      </c>
      <c r="D713" s="7">
        <v>42395.25</v>
      </c>
      <c r="E713">
        <f t="shared" si="12"/>
        <v>2</v>
      </c>
      <c r="F713" t="s">
        <v>14</v>
      </c>
    </row>
    <row r="714" spans="1:6" x14ac:dyDescent="0.2">
      <c r="A714">
        <v>1467954000</v>
      </c>
      <c r="B714" s="7">
        <v>42559.208333333328</v>
      </c>
      <c r="C714">
        <v>1471496400</v>
      </c>
      <c r="D714" s="7">
        <v>42600.208333333328</v>
      </c>
      <c r="E714">
        <f t="shared" si="12"/>
        <v>41</v>
      </c>
      <c r="F714" t="s">
        <v>20</v>
      </c>
    </row>
    <row r="715" spans="1:6" x14ac:dyDescent="0.2">
      <c r="A715">
        <v>1471842000</v>
      </c>
      <c r="B715" s="7">
        <v>42604.208333333328</v>
      </c>
      <c r="C715">
        <v>1472878800</v>
      </c>
      <c r="D715" s="7">
        <v>42616.208333333328</v>
      </c>
      <c r="E715">
        <f t="shared" si="12"/>
        <v>12</v>
      </c>
      <c r="F715" t="s">
        <v>20</v>
      </c>
    </row>
    <row r="716" spans="1:6" x14ac:dyDescent="0.2">
      <c r="A716">
        <v>1408424400</v>
      </c>
      <c r="B716" s="7">
        <v>41870.208333333336</v>
      </c>
      <c r="C716">
        <v>1408510800</v>
      </c>
      <c r="D716" s="7">
        <v>41871.208333333336</v>
      </c>
      <c r="E716">
        <f t="shared" si="12"/>
        <v>1</v>
      </c>
      <c r="F716" t="s">
        <v>20</v>
      </c>
    </row>
    <row r="717" spans="1:6" x14ac:dyDescent="0.2">
      <c r="A717">
        <v>1281157200</v>
      </c>
      <c r="B717" s="7">
        <v>40397.208333333336</v>
      </c>
      <c r="C717">
        <v>1281589200</v>
      </c>
      <c r="D717" s="7">
        <v>40402.208333333336</v>
      </c>
      <c r="E717">
        <f t="shared" si="12"/>
        <v>5</v>
      </c>
      <c r="F717" t="s">
        <v>14</v>
      </c>
    </row>
    <row r="718" spans="1:6" x14ac:dyDescent="0.2">
      <c r="A718">
        <v>1373432400</v>
      </c>
      <c r="B718" s="7">
        <v>41465.208333333336</v>
      </c>
      <c r="C718">
        <v>1375851600</v>
      </c>
      <c r="D718" s="7">
        <v>41493.208333333336</v>
      </c>
      <c r="E718">
        <f t="shared" si="12"/>
        <v>28</v>
      </c>
      <c r="F718" t="s">
        <v>20</v>
      </c>
    </row>
    <row r="719" spans="1:6" x14ac:dyDescent="0.2">
      <c r="A719">
        <v>1313989200</v>
      </c>
      <c r="B719" s="7">
        <v>40777.208333333336</v>
      </c>
      <c r="C719">
        <v>1315803600</v>
      </c>
      <c r="D719" s="7">
        <v>40798.208333333336</v>
      </c>
      <c r="E719">
        <f t="shared" si="12"/>
        <v>21</v>
      </c>
      <c r="F719" t="s">
        <v>20</v>
      </c>
    </row>
    <row r="720" spans="1:6" x14ac:dyDescent="0.2">
      <c r="A720">
        <v>1371445200</v>
      </c>
      <c r="B720" s="7">
        <v>41442.208333333336</v>
      </c>
      <c r="C720">
        <v>1373691600</v>
      </c>
      <c r="D720" s="7">
        <v>41468.208333333336</v>
      </c>
      <c r="E720">
        <f t="shared" si="12"/>
        <v>26</v>
      </c>
      <c r="F720" t="s">
        <v>20</v>
      </c>
    </row>
    <row r="721" spans="1:6" x14ac:dyDescent="0.2">
      <c r="A721">
        <v>1338267600</v>
      </c>
      <c r="B721" s="7">
        <v>41058.208333333336</v>
      </c>
      <c r="C721">
        <v>1339218000</v>
      </c>
      <c r="D721" s="7">
        <v>41069.208333333336</v>
      </c>
      <c r="E721">
        <f t="shared" si="12"/>
        <v>11</v>
      </c>
      <c r="F721" t="s">
        <v>20</v>
      </c>
    </row>
    <row r="722" spans="1:6" x14ac:dyDescent="0.2">
      <c r="A722">
        <v>1519192800</v>
      </c>
      <c r="B722" s="7">
        <v>43152.25</v>
      </c>
      <c r="C722">
        <v>1520402400</v>
      </c>
      <c r="D722" s="7">
        <v>43166.25</v>
      </c>
      <c r="E722">
        <f t="shared" si="12"/>
        <v>14</v>
      </c>
      <c r="F722" t="s">
        <v>74</v>
      </c>
    </row>
    <row r="723" spans="1:6" x14ac:dyDescent="0.2">
      <c r="A723">
        <v>1522818000</v>
      </c>
      <c r="B723" s="7">
        <v>43194.208333333328</v>
      </c>
      <c r="C723">
        <v>1523336400</v>
      </c>
      <c r="D723" s="7">
        <v>43200.208333333328</v>
      </c>
      <c r="E723">
        <f t="shared" si="12"/>
        <v>6</v>
      </c>
      <c r="F723" t="s">
        <v>74</v>
      </c>
    </row>
    <row r="724" spans="1:6" x14ac:dyDescent="0.2">
      <c r="A724">
        <v>1509948000</v>
      </c>
      <c r="B724" s="7">
        <v>43045.25</v>
      </c>
      <c r="C724">
        <v>1512280800</v>
      </c>
      <c r="D724" s="7">
        <v>43072.25</v>
      </c>
      <c r="E724">
        <f t="shared" si="12"/>
        <v>27</v>
      </c>
      <c r="F724" t="s">
        <v>20</v>
      </c>
    </row>
    <row r="725" spans="1:6" x14ac:dyDescent="0.2">
      <c r="A725">
        <v>1456898400</v>
      </c>
      <c r="B725" s="7">
        <v>42431.25</v>
      </c>
      <c r="C725">
        <v>1458709200</v>
      </c>
      <c r="D725" s="7">
        <v>42452.208333333328</v>
      </c>
      <c r="E725">
        <f t="shared" si="12"/>
        <v>20.958333333328483</v>
      </c>
      <c r="F725" t="s">
        <v>20</v>
      </c>
    </row>
    <row r="726" spans="1:6" x14ac:dyDescent="0.2">
      <c r="A726">
        <v>1413954000</v>
      </c>
      <c r="B726" s="7">
        <v>41934.208333333336</v>
      </c>
      <c r="C726">
        <v>1414126800</v>
      </c>
      <c r="D726" s="7">
        <v>41936.208333333336</v>
      </c>
      <c r="E726">
        <f t="shared" si="12"/>
        <v>2</v>
      </c>
      <c r="F726" t="s">
        <v>20</v>
      </c>
    </row>
    <row r="727" spans="1:6" x14ac:dyDescent="0.2">
      <c r="A727">
        <v>1416031200</v>
      </c>
      <c r="B727" s="7">
        <v>41958.25</v>
      </c>
      <c r="C727">
        <v>1416204000</v>
      </c>
      <c r="D727" s="7">
        <v>41960.25</v>
      </c>
      <c r="E727">
        <f t="shared" si="12"/>
        <v>2</v>
      </c>
      <c r="F727" t="s">
        <v>14</v>
      </c>
    </row>
    <row r="728" spans="1:6" x14ac:dyDescent="0.2">
      <c r="A728">
        <v>1287982800</v>
      </c>
      <c r="B728" s="7">
        <v>40476.208333333336</v>
      </c>
      <c r="C728">
        <v>1288501200</v>
      </c>
      <c r="D728" s="7">
        <v>40482.208333333336</v>
      </c>
      <c r="E728">
        <f t="shared" si="12"/>
        <v>6</v>
      </c>
      <c r="F728" t="s">
        <v>74</v>
      </c>
    </row>
    <row r="729" spans="1:6" x14ac:dyDescent="0.2">
      <c r="A729">
        <v>1547964000</v>
      </c>
      <c r="B729" s="7">
        <v>43485.25</v>
      </c>
      <c r="C729">
        <v>1552971600</v>
      </c>
      <c r="D729" s="7">
        <v>43543.208333333328</v>
      </c>
      <c r="E729">
        <f t="shared" si="12"/>
        <v>57.958333333328483</v>
      </c>
      <c r="F729" t="s">
        <v>20</v>
      </c>
    </row>
    <row r="730" spans="1:6" x14ac:dyDescent="0.2">
      <c r="A730">
        <v>1464152400</v>
      </c>
      <c r="B730" s="7">
        <v>42515.208333333328</v>
      </c>
      <c r="C730">
        <v>1465102800</v>
      </c>
      <c r="D730" s="7">
        <v>42526.208333333328</v>
      </c>
      <c r="E730">
        <f t="shared" si="12"/>
        <v>11</v>
      </c>
      <c r="F730" t="s">
        <v>14</v>
      </c>
    </row>
    <row r="731" spans="1:6" x14ac:dyDescent="0.2">
      <c r="A731">
        <v>1359957600</v>
      </c>
      <c r="B731" s="7">
        <v>41309.25</v>
      </c>
      <c r="C731">
        <v>1360130400</v>
      </c>
      <c r="D731" s="7">
        <v>41311.25</v>
      </c>
      <c r="E731">
        <f t="shared" si="12"/>
        <v>2</v>
      </c>
      <c r="F731" t="s">
        <v>20</v>
      </c>
    </row>
    <row r="732" spans="1:6" x14ac:dyDescent="0.2">
      <c r="A732">
        <v>1432357200</v>
      </c>
      <c r="B732" s="7">
        <v>42147.208333333328</v>
      </c>
      <c r="C732">
        <v>1432875600</v>
      </c>
      <c r="D732" s="7">
        <v>42153.208333333328</v>
      </c>
      <c r="E732">
        <f t="shared" si="12"/>
        <v>6</v>
      </c>
      <c r="F732" t="s">
        <v>20</v>
      </c>
    </row>
    <row r="733" spans="1:6" x14ac:dyDescent="0.2">
      <c r="A733">
        <v>1500786000</v>
      </c>
      <c r="B733" s="7">
        <v>42939.208333333328</v>
      </c>
      <c r="C733">
        <v>1500872400</v>
      </c>
      <c r="D733" s="7">
        <v>42940.208333333328</v>
      </c>
      <c r="E733">
        <f t="shared" si="12"/>
        <v>1</v>
      </c>
      <c r="F733" t="s">
        <v>74</v>
      </c>
    </row>
    <row r="734" spans="1:6" x14ac:dyDescent="0.2">
      <c r="A734">
        <v>1490158800</v>
      </c>
      <c r="B734" s="7">
        <v>42816.208333333328</v>
      </c>
      <c r="C734">
        <v>1492146000</v>
      </c>
      <c r="D734" s="7">
        <v>42839.208333333328</v>
      </c>
      <c r="E734">
        <f t="shared" si="12"/>
        <v>23</v>
      </c>
      <c r="F734" t="s">
        <v>14</v>
      </c>
    </row>
    <row r="735" spans="1:6" x14ac:dyDescent="0.2">
      <c r="A735">
        <v>1406178000</v>
      </c>
      <c r="B735" s="7">
        <v>41844.208333333336</v>
      </c>
      <c r="C735">
        <v>1407301200</v>
      </c>
      <c r="D735" s="7">
        <v>41857.208333333336</v>
      </c>
      <c r="E735">
        <f t="shared" si="12"/>
        <v>13</v>
      </c>
      <c r="F735" t="s">
        <v>20</v>
      </c>
    </row>
    <row r="736" spans="1:6" x14ac:dyDescent="0.2">
      <c r="A736">
        <v>1485583200</v>
      </c>
      <c r="B736" s="7">
        <v>42763.25</v>
      </c>
      <c r="C736">
        <v>1486620000</v>
      </c>
      <c r="D736" s="7">
        <v>42775.25</v>
      </c>
      <c r="E736">
        <f t="shared" si="12"/>
        <v>12</v>
      </c>
      <c r="F736" t="s">
        <v>20</v>
      </c>
    </row>
    <row r="737" spans="1:6" x14ac:dyDescent="0.2">
      <c r="A737">
        <v>1459314000</v>
      </c>
      <c r="B737" s="7">
        <v>42459.208333333328</v>
      </c>
      <c r="C737">
        <v>1459918800</v>
      </c>
      <c r="D737" s="7">
        <v>42466.208333333328</v>
      </c>
      <c r="E737">
        <f t="shared" si="12"/>
        <v>7</v>
      </c>
      <c r="F737" t="s">
        <v>20</v>
      </c>
    </row>
    <row r="738" spans="1:6" x14ac:dyDescent="0.2">
      <c r="A738">
        <v>1424412000</v>
      </c>
      <c r="B738" s="7">
        <v>42055.25</v>
      </c>
      <c r="C738">
        <v>1424757600</v>
      </c>
      <c r="D738" s="7">
        <v>42059.25</v>
      </c>
      <c r="E738">
        <f t="shared" si="12"/>
        <v>4</v>
      </c>
      <c r="F738" t="s">
        <v>74</v>
      </c>
    </row>
    <row r="739" spans="1:6" x14ac:dyDescent="0.2">
      <c r="A739">
        <v>1478844000</v>
      </c>
      <c r="B739" s="7">
        <v>42685.25</v>
      </c>
      <c r="C739">
        <v>1479880800</v>
      </c>
      <c r="D739" s="7">
        <v>42697.25</v>
      </c>
      <c r="E739">
        <f t="shared" si="12"/>
        <v>12</v>
      </c>
      <c r="F739" t="s">
        <v>20</v>
      </c>
    </row>
    <row r="740" spans="1:6" x14ac:dyDescent="0.2">
      <c r="A740">
        <v>1416117600</v>
      </c>
      <c r="B740" s="7">
        <v>41959.25</v>
      </c>
      <c r="C740">
        <v>1418018400</v>
      </c>
      <c r="D740" s="7">
        <v>41981.25</v>
      </c>
      <c r="E740">
        <f t="shared" si="12"/>
        <v>22</v>
      </c>
      <c r="F740" t="s">
        <v>14</v>
      </c>
    </row>
    <row r="741" spans="1:6" x14ac:dyDescent="0.2">
      <c r="A741">
        <v>1340946000</v>
      </c>
      <c r="B741" s="7">
        <v>41089.208333333336</v>
      </c>
      <c r="C741">
        <v>1341032400</v>
      </c>
      <c r="D741" s="7">
        <v>41090.208333333336</v>
      </c>
      <c r="E741">
        <f t="shared" si="12"/>
        <v>1</v>
      </c>
      <c r="F741" t="s">
        <v>14</v>
      </c>
    </row>
    <row r="742" spans="1:6" x14ac:dyDescent="0.2">
      <c r="A742">
        <v>1486101600</v>
      </c>
      <c r="B742" s="7">
        <v>42769.25</v>
      </c>
      <c r="C742">
        <v>1486360800</v>
      </c>
      <c r="D742" s="7">
        <v>42772.25</v>
      </c>
      <c r="E742">
        <f t="shared" si="12"/>
        <v>3</v>
      </c>
      <c r="F742" t="s">
        <v>14</v>
      </c>
    </row>
    <row r="743" spans="1:6" x14ac:dyDescent="0.2">
      <c r="A743">
        <v>1274590800</v>
      </c>
      <c r="B743" s="7">
        <v>40321.208333333336</v>
      </c>
      <c r="C743">
        <v>1274677200</v>
      </c>
      <c r="D743" s="7">
        <v>40322.208333333336</v>
      </c>
      <c r="E743">
        <f t="shared" si="12"/>
        <v>1</v>
      </c>
      <c r="F743" t="s">
        <v>20</v>
      </c>
    </row>
    <row r="744" spans="1:6" x14ac:dyDescent="0.2">
      <c r="A744">
        <v>1263880800</v>
      </c>
      <c r="B744" s="7">
        <v>40197.25</v>
      </c>
      <c r="C744">
        <v>1267509600</v>
      </c>
      <c r="D744" s="7">
        <v>40239.25</v>
      </c>
      <c r="E744">
        <f t="shared" si="12"/>
        <v>42</v>
      </c>
      <c r="F744" t="s">
        <v>20</v>
      </c>
    </row>
    <row r="745" spans="1:6" x14ac:dyDescent="0.2">
      <c r="A745">
        <v>1445403600</v>
      </c>
      <c r="B745" s="7">
        <v>42298.208333333328</v>
      </c>
      <c r="C745">
        <v>1445922000</v>
      </c>
      <c r="D745" s="7">
        <v>42304.208333333328</v>
      </c>
      <c r="E745">
        <f t="shared" si="12"/>
        <v>6</v>
      </c>
      <c r="F745" t="s">
        <v>14</v>
      </c>
    </row>
    <row r="746" spans="1:6" x14ac:dyDescent="0.2">
      <c r="A746">
        <v>1533877200</v>
      </c>
      <c r="B746" s="7">
        <v>43322.208333333328</v>
      </c>
      <c r="C746">
        <v>1534050000</v>
      </c>
      <c r="D746" s="7">
        <v>43324.208333333328</v>
      </c>
      <c r="E746">
        <f t="shared" si="12"/>
        <v>2</v>
      </c>
      <c r="F746" t="s">
        <v>20</v>
      </c>
    </row>
    <row r="747" spans="1:6" x14ac:dyDescent="0.2">
      <c r="A747">
        <v>1275195600</v>
      </c>
      <c r="B747" s="7">
        <v>40328.208333333336</v>
      </c>
      <c r="C747">
        <v>1277528400</v>
      </c>
      <c r="D747" s="7">
        <v>40355.208333333336</v>
      </c>
      <c r="E747">
        <f t="shared" si="12"/>
        <v>27</v>
      </c>
      <c r="F747" t="s">
        <v>14</v>
      </c>
    </row>
    <row r="748" spans="1:6" x14ac:dyDescent="0.2">
      <c r="A748">
        <v>1318136400</v>
      </c>
      <c r="B748" s="7">
        <v>40825.208333333336</v>
      </c>
      <c r="C748">
        <v>1318568400</v>
      </c>
      <c r="D748" s="7">
        <v>40830.208333333336</v>
      </c>
      <c r="E748">
        <f t="shared" si="12"/>
        <v>5</v>
      </c>
      <c r="F748" t="s">
        <v>20</v>
      </c>
    </row>
    <row r="749" spans="1:6" x14ac:dyDescent="0.2">
      <c r="A749">
        <v>1283403600</v>
      </c>
      <c r="B749" s="7">
        <v>40423.208333333336</v>
      </c>
      <c r="C749">
        <v>1284354000</v>
      </c>
      <c r="D749" s="7">
        <v>40434.208333333336</v>
      </c>
      <c r="E749">
        <f t="shared" si="12"/>
        <v>11</v>
      </c>
      <c r="F749" t="s">
        <v>20</v>
      </c>
    </row>
    <row r="750" spans="1:6" x14ac:dyDescent="0.2">
      <c r="A750">
        <v>1267423200</v>
      </c>
      <c r="B750" s="7">
        <v>40238.25</v>
      </c>
      <c r="C750">
        <v>1269579600</v>
      </c>
      <c r="D750" s="7">
        <v>40263.208333333336</v>
      </c>
      <c r="E750">
        <f t="shared" si="12"/>
        <v>24.958333333335759</v>
      </c>
      <c r="F750" t="s">
        <v>74</v>
      </c>
    </row>
    <row r="751" spans="1:6" x14ac:dyDescent="0.2">
      <c r="A751">
        <v>1412744400</v>
      </c>
      <c r="B751" s="7">
        <v>41920.208333333336</v>
      </c>
      <c r="C751">
        <v>1413781200</v>
      </c>
      <c r="D751" s="7">
        <v>41932.208333333336</v>
      </c>
      <c r="E751">
        <f t="shared" si="12"/>
        <v>12</v>
      </c>
      <c r="F751" t="s">
        <v>20</v>
      </c>
    </row>
    <row r="752" spans="1:6" x14ac:dyDescent="0.2">
      <c r="A752">
        <v>1277960400</v>
      </c>
      <c r="B752" s="7">
        <v>40360.208333333336</v>
      </c>
      <c r="C752">
        <v>1280120400</v>
      </c>
      <c r="D752" s="7">
        <v>40385.208333333336</v>
      </c>
      <c r="E752">
        <f t="shared" si="12"/>
        <v>25</v>
      </c>
      <c r="F752" t="s">
        <v>14</v>
      </c>
    </row>
    <row r="753" spans="1:6" x14ac:dyDescent="0.2">
      <c r="A753">
        <v>1458190800</v>
      </c>
      <c r="B753" s="7">
        <v>42446.208333333328</v>
      </c>
      <c r="C753">
        <v>1459486800</v>
      </c>
      <c r="D753" s="7">
        <v>42461.208333333328</v>
      </c>
      <c r="E753">
        <f t="shared" si="12"/>
        <v>15</v>
      </c>
      <c r="F753" t="s">
        <v>20</v>
      </c>
    </row>
    <row r="754" spans="1:6" x14ac:dyDescent="0.2">
      <c r="A754">
        <v>1280984400</v>
      </c>
      <c r="B754" s="7">
        <v>40395.208333333336</v>
      </c>
      <c r="C754">
        <v>1282539600</v>
      </c>
      <c r="D754" s="7">
        <v>40413.208333333336</v>
      </c>
      <c r="E754">
        <f t="shared" si="12"/>
        <v>18</v>
      </c>
      <c r="F754" t="s">
        <v>74</v>
      </c>
    </row>
    <row r="755" spans="1:6" x14ac:dyDescent="0.2">
      <c r="A755">
        <v>1274590800</v>
      </c>
      <c r="B755" s="7">
        <v>40321.208333333336</v>
      </c>
      <c r="C755">
        <v>1275886800</v>
      </c>
      <c r="D755" s="7">
        <v>40336.208333333336</v>
      </c>
      <c r="E755">
        <f t="shared" si="12"/>
        <v>15</v>
      </c>
      <c r="F755" t="s">
        <v>20</v>
      </c>
    </row>
    <row r="756" spans="1:6" x14ac:dyDescent="0.2">
      <c r="A756">
        <v>1351400400</v>
      </c>
      <c r="B756" s="7">
        <v>41210.208333333336</v>
      </c>
      <c r="C756">
        <v>1355983200</v>
      </c>
      <c r="D756" s="7">
        <v>41263.25</v>
      </c>
      <c r="E756">
        <f t="shared" si="12"/>
        <v>53.041666666664241</v>
      </c>
      <c r="F756" t="s">
        <v>20</v>
      </c>
    </row>
    <row r="757" spans="1:6" x14ac:dyDescent="0.2">
      <c r="A757">
        <v>1514354400</v>
      </c>
      <c r="B757" s="7">
        <v>43096.25</v>
      </c>
      <c r="C757">
        <v>1515391200</v>
      </c>
      <c r="D757" s="7">
        <v>43108.25</v>
      </c>
      <c r="E757">
        <f t="shared" si="12"/>
        <v>12</v>
      </c>
      <c r="F757" t="s">
        <v>20</v>
      </c>
    </row>
    <row r="758" spans="1:6" x14ac:dyDescent="0.2">
      <c r="A758">
        <v>1421733600</v>
      </c>
      <c r="B758" s="7">
        <v>42024.25</v>
      </c>
      <c r="C758">
        <v>1422252000</v>
      </c>
      <c r="D758" s="7">
        <v>42030.25</v>
      </c>
      <c r="E758">
        <f t="shared" si="12"/>
        <v>6</v>
      </c>
      <c r="F758" t="s">
        <v>20</v>
      </c>
    </row>
    <row r="759" spans="1:6" x14ac:dyDescent="0.2">
      <c r="A759">
        <v>1305176400</v>
      </c>
      <c r="B759" s="7">
        <v>40675.208333333336</v>
      </c>
      <c r="C759">
        <v>1305522000</v>
      </c>
      <c r="D759" s="7">
        <v>40679.208333333336</v>
      </c>
      <c r="E759">
        <f t="shared" si="12"/>
        <v>4</v>
      </c>
      <c r="F759" t="s">
        <v>20</v>
      </c>
    </row>
    <row r="760" spans="1:6" x14ac:dyDescent="0.2">
      <c r="A760">
        <v>1414126800</v>
      </c>
      <c r="B760" s="7">
        <v>41936.208333333336</v>
      </c>
      <c r="C760">
        <v>1414904400</v>
      </c>
      <c r="D760" s="7">
        <v>41945.208333333336</v>
      </c>
      <c r="E760">
        <f t="shared" si="12"/>
        <v>9</v>
      </c>
      <c r="F760" t="s">
        <v>20</v>
      </c>
    </row>
    <row r="761" spans="1:6" x14ac:dyDescent="0.2">
      <c r="A761">
        <v>1517810400</v>
      </c>
      <c r="B761" s="7">
        <v>43136.25</v>
      </c>
      <c r="C761">
        <v>1520402400</v>
      </c>
      <c r="D761" s="7">
        <v>43166.25</v>
      </c>
      <c r="E761">
        <f t="shared" si="12"/>
        <v>30</v>
      </c>
      <c r="F761" t="s">
        <v>14</v>
      </c>
    </row>
    <row r="762" spans="1:6" x14ac:dyDescent="0.2">
      <c r="A762">
        <v>1564635600</v>
      </c>
      <c r="B762" s="7">
        <v>43678.208333333328</v>
      </c>
      <c r="C762">
        <v>1567141200</v>
      </c>
      <c r="D762" s="7">
        <v>43707.208333333328</v>
      </c>
      <c r="E762">
        <f t="shared" si="12"/>
        <v>29</v>
      </c>
      <c r="F762" t="s">
        <v>14</v>
      </c>
    </row>
    <row r="763" spans="1:6" x14ac:dyDescent="0.2">
      <c r="A763">
        <v>1500699600</v>
      </c>
      <c r="B763" s="7">
        <v>42938.208333333328</v>
      </c>
      <c r="C763">
        <v>1501131600</v>
      </c>
      <c r="D763" s="7">
        <v>42943.208333333328</v>
      </c>
      <c r="E763">
        <f t="shared" si="12"/>
        <v>5</v>
      </c>
      <c r="F763" t="s">
        <v>20</v>
      </c>
    </row>
    <row r="764" spans="1:6" x14ac:dyDescent="0.2">
      <c r="A764">
        <v>1354082400</v>
      </c>
      <c r="B764" s="7">
        <v>41241.25</v>
      </c>
      <c r="C764">
        <v>1355032800</v>
      </c>
      <c r="D764" s="7">
        <v>41252.25</v>
      </c>
      <c r="E764">
        <f t="shared" si="12"/>
        <v>11</v>
      </c>
      <c r="F764" t="s">
        <v>20</v>
      </c>
    </row>
    <row r="765" spans="1:6" x14ac:dyDescent="0.2">
      <c r="A765">
        <v>1336453200</v>
      </c>
      <c r="B765" s="7">
        <v>41037.208333333336</v>
      </c>
      <c r="C765">
        <v>1339477200</v>
      </c>
      <c r="D765" s="7">
        <v>41072.208333333336</v>
      </c>
      <c r="E765">
        <f t="shared" si="12"/>
        <v>35</v>
      </c>
      <c r="F765" t="s">
        <v>20</v>
      </c>
    </row>
    <row r="766" spans="1:6" x14ac:dyDescent="0.2">
      <c r="A766">
        <v>1305262800</v>
      </c>
      <c r="B766" s="7">
        <v>40676.208333333336</v>
      </c>
      <c r="C766">
        <v>1305954000</v>
      </c>
      <c r="D766" s="7">
        <v>40684.208333333336</v>
      </c>
      <c r="E766">
        <f t="shared" si="12"/>
        <v>8</v>
      </c>
      <c r="F766" t="s">
        <v>20</v>
      </c>
    </row>
    <row r="767" spans="1:6" x14ac:dyDescent="0.2">
      <c r="A767">
        <v>1492232400</v>
      </c>
      <c r="B767" s="7">
        <v>42840.208333333328</v>
      </c>
      <c r="C767">
        <v>1494392400</v>
      </c>
      <c r="D767" s="7">
        <v>42865.208333333328</v>
      </c>
      <c r="E767">
        <f t="shared" si="12"/>
        <v>25</v>
      </c>
      <c r="F767" t="s">
        <v>20</v>
      </c>
    </row>
    <row r="768" spans="1:6" x14ac:dyDescent="0.2">
      <c r="A768">
        <v>1537333200</v>
      </c>
      <c r="B768" s="7">
        <v>43362.208333333328</v>
      </c>
      <c r="C768">
        <v>1537419600</v>
      </c>
      <c r="D768" s="7">
        <v>43363.208333333328</v>
      </c>
      <c r="E768">
        <f t="shared" si="12"/>
        <v>1</v>
      </c>
      <c r="F768" t="s">
        <v>14</v>
      </c>
    </row>
    <row r="769" spans="1:6" x14ac:dyDescent="0.2">
      <c r="A769">
        <v>1444107600</v>
      </c>
      <c r="B769" s="7">
        <v>42283.208333333328</v>
      </c>
      <c r="C769">
        <v>1447999200</v>
      </c>
      <c r="D769" s="7">
        <v>42328.25</v>
      </c>
      <c r="E769">
        <f t="shared" si="12"/>
        <v>45.041666666671517</v>
      </c>
      <c r="F769" t="s">
        <v>14</v>
      </c>
    </row>
    <row r="770" spans="1:6" x14ac:dyDescent="0.2">
      <c r="A770">
        <v>1386741600</v>
      </c>
      <c r="B770" s="7">
        <v>41619.25</v>
      </c>
      <c r="C770">
        <v>1388037600</v>
      </c>
      <c r="D770" s="7">
        <v>41634.25</v>
      </c>
      <c r="E770">
        <f t="shared" si="12"/>
        <v>15</v>
      </c>
      <c r="F770" t="s">
        <v>20</v>
      </c>
    </row>
    <row r="771" spans="1:6" x14ac:dyDescent="0.2">
      <c r="A771">
        <v>1376542800</v>
      </c>
      <c r="B771" s="7">
        <v>41501.208333333336</v>
      </c>
      <c r="C771">
        <v>1378789200</v>
      </c>
      <c r="D771" s="7">
        <v>41527.208333333336</v>
      </c>
      <c r="E771">
        <f t="shared" ref="E771:E834" si="13">D771-B771</f>
        <v>26</v>
      </c>
      <c r="F771" t="s">
        <v>14</v>
      </c>
    </row>
    <row r="772" spans="1:6" x14ac:dyDescent="0.2">
      <c r="A772">
        <v>1397451600</v>
      </c>
      <c r="B772" s="7">
        <v>41743.208333333336</v>
      </c>
      <c r="C772">
        <v>1398056400</v>
      </c>
      <c r="D772" s="7">
        <v>41750.208333333336</v>
      </c>
      <c r="E772">
        <f t="shared" si="13"/>
        <v>7</v>
      </c>
      <c r="F772" t="s">
        <v>20</v>
      </c>
    </row>
    <row r="773" spans="1:6" x14ac:dyDescent="0.2">
      <c r="A773">
        <v>1548482400</v>
      </c>
      <c r="B773" s="7">
        <v>43491.25</v>
      </c>
      <c r="C773">
        <v>1550815200</v>
      </c>
      <c r="D773" s="7">
        <v>43518.25</v>
      </c>
      <c r="E773">
        <f t="shared" si="13"/>
        <v>27</v>
      </c>
      <c r="F773" t="s">
        <v>74</v>
      </c>
    </row>
    <row r="774" spans="1:6" x14ac:dyDescent="0.2">
      <c r="A774">
        <v>1549692000</v>
      </c>
      <c r="B774" s="7">
        <v>43505.25</v>
      </c>
      <c r="C774">
        <v>1550037600</v>
      </c>
      <c r="D774" s="7">
        <v>43509.25</v>
      </c>
      <c r="E774">
        <f t="shared" si="13"/>
        <v>4</v>
      </c>
      <c r="F774" t="s">
        <v>20</v>
      </c>
    </row>
    <row r="775" spans="1:6" x14ac:dyDescent="0.2">
      <c r="A775">
        <v>1492059600</v>
      </c>
      <c r="B775" s="7">
        <v>42838.208333333328</v>
      </c>
      <c r="C775">
        <v>1492923600</v>
      </c>
      <c r="D775" s="7">
        <v>42848.208333333328</v>
      </c>
      <c r="E775">
        <f t="shared" si="13"/>
        <v>10</v>
      </c>
      <c r="F775" t="s">
        <v>20</v>
      </c>
    </row>
    <row r="776" spans="1:6" x14ac:dyDescent="0.2">
      <c r="A776">
        <v>1463979600</v>
      </c>
      <c r="B776" s="7">
        <v>42513.208333333328</v>
      </c>
      <c r="C776">
        <v>1467522000</v>
      </c>
      <c r="D776" s="7">
        <v>42554.208333333328</v>
      </c>
      <c r="E776">
        <f t="shared" si="13"/>
        <v>41</v>
      </c>
      <c r="F776" t="s">
        <v>20</v>
      </c>
    </row>
    <row r="777" spans="1:6" x14ac:dyDescent="0.2">
      <c r="A777">
        <v>1415253600</v>
      </c>
      <c r="B777" s="7">
        <v>41949.25</v>
      </c>
      <c r="C777">
        <v>1416117600</v>
      </c>
      <c r="D777" s="7">
        <v>41959.25</v>
      </c>
      <c r="E777">
        <f t="shared" si="13"/>
        <v>10</v>
      </c>
      <c r="F777" t="s">
        <v>14</v>
      </c>
    </row>
    <row r="778" spans="1:6" x14ac:dyDescent="0.2">
      <c r="A778">
        <v>1562216400</v>
      </c>
      <c r="B778" s="7">
        <v>43650.208333333328</v>
      </c>
      <c r="C778">
        <v>1563771600</v>
      </c>
      <c r="D778" s="7">
        <v>43668.208333333328</v>
      </c>
      <c r="E778">
        <f t="shared" si="13"/>
        <v>18</v>
      </c>
      <c r="F778" t="s">
        <v>14</v>
      </c>
    </row>
    <row r="779" spans="1:6" x14ac:dyDescent="0.2">
      <c r="A779">
        <v>1316754000</v>
      </c>
      <c r="B779" s="7">
        <v>40809.208333333336</v>
      </c>
      <c r="C779">
        <v>1319259600</v>
      </c>
      <c r="D779" s="7">
        <v>40838.208333333336</v>
      </c>
      <c r="E779">
        <f t="shared" si="13"/>
        <v>29</v>
      </c>
      <c r="F779" t="s">
        <v>14</v>
      </c>
    </row>
    <row r="780" spans="1:6" x14ac:dyDescent="0.2">
      <c r="A780">
        <v>1313211600</v>
      </c>
      <c r="B780" s="7">
        <v>40768.208333333336</v>
      </c>
      <c r="C780">
        <v>1313643600</v>
      </c>
      <c r="D780" s="7">
        <v>40773.208333333336</v>
      </c>
      <c r="E780">
        <f t="shared" si="13"/>
        <v>5</v>
      </c>
      <c r="F780" t="s">
        <v>20</v>
      </c>
    </row>
    <row r="781" spans="1:6" x14ac:dyDescent="0.2">
      <c r="A781">
        <v>1439528400</v>
      </c>
      <c r="B781" s="7">
        <v>42230.208333333328</v>
      </c>
      <c r="C781">
        <v>1440306000</v>
      </c>
      <c r="D781" s="7">
        <v>42239.208333333328</v>
      </c>
      <c r="E781">
        <f t="shared" si="13"/>
        <v>9</v>
      </c>
      <c r="F781" t="s">
        <v>14</v>
      </c>
    </row>
    <row r="782" spans="1:6" x14ac:dyDescent="0.2">
      <c r="A782">
        <v>1469163600</v>
      </c>
      <c r="B782" s="7">
        <v>42573.208333333328</v>
      </c>
      <c r="C782">
        <v>1470805200</v>
      </c>
      <c r="D782" s="7">
        <v>42592.208333333328</v>
      </c>
      <c r="E782">
        <f t="shared" si="13"/>
        <v>19</v>
      </c>
      <c r="F782" t="s">
        <v>20</v>
      </c>
    </row>
    <row r="783" spans="1:6" x14ac:dyDescent="0.2">
      <c r="A783">
        <v>1288501200</v>
      </c>
      <c r="B783" s="7">
        <v>40482.208333333336</v>
      </c>
      <c r="C783">
        <v>1292911200</v>
      </c>
      <c r="D783" s="7">
        <v>40533.25</v>
      </c>
      <c r="E783">
        <f t="shared" si="13"/>
        <v>51.041666666664241</v>
      </c>
      <c r="F783" t="s">
        <v>74</v>
      </c>
    </row>
    <row r="784" spans="1:6" x14ac:dyDescent="0.2">
      <c r="A784">
        <v>1298959200</v>
      </c>
      <c r="B784" s="7">
        <v>40603.25</v>
      </c>
      <c r="C784">
        <v>1301374800</v>
      </c>
      <c r="D784" s="7">
        <v>40631.208333333336</v>
      </c>
      <c r="E784">
        <f t="shared" si="13"/>
        <v>27.958333333335759</v>
      </c>
      <c r="F784" t="s">
        <v>20</v>
      </c>
    </row>
    <row r="785" spans="1:6" x14ac:dyDescent="0.2">
      <c r="A785">
        <v>1387260000</v>
      </c>
      <c r="B785" s="7">
        <v>41625.25</v>
      </c>
      <c r="C785">
        <v>1387864800</v>
      </c>
      <c r="D785" s="7">
        <v>41632.25</v>
      </c>
      <c r="E785">
        <f t="shared" si="13"/>
        <v>7</v>
      </c>
      <c r="F785" t="s">
        <v>20</v>
      </c>
    </row>
    <row r="786" spans="1:6" x14ac:dyDescent="0.2">
      <c r="A786">
        <v>1457244000</v>
      </c>
      <c r="B786" s="7">
        <v>42435.25</v>
      </c>
      <c r="C786">
        <v>1458190800</v>
      </c>
      <c r="D786" s="7">
        <v>42446.208333333328</v>
      </c>
      <c r="E786">
        <f t="shared" si="13"/>
        <v>10.958333333328483</v>
      </c>
      <c r="F786" t="s">
        <v>20</v>
      </c>
    </row>
    <row r="787" spans="1:6" x14ac:dyDescent="0.2">
      <c r="A787">
        <v>1556341200</v>
      </c>
      <c r="B787" s="7">
        <v>43582.208333333328</v>
      </c>
      <c r="C787">
        <v>1559278800</v>
      </c>
      <c r="D787" s="7">
        <v>43616.208333333328</v>
      </c>
      <c r="E787">
        <f t="shared" si="13"/>
        <v>34</v>
      </c>
      <c r="F787" t="s">
        <v>20</v>
      </c>
    </row>
    <row r="788" spans="1:6" x14ac:dyDescent="0.2">
      <c r="A788">
        <v>1522126800</v>
      </c>
      <c r="B788" s="7">
        <v>43186.208333333328</v>
      </c>
      <c r="C788">
        <v>1522731600</v>
      </c>
      <c r="D788" s="7">
        <v>43193.208333333328</v>
      </c>
      <c r="E788">
        <f t="shared" si="13"/>
        <v>7</v>
      </c>
      <c r="F788" t="s">
        <v>20</v>
      </c>
    </row>
    <row r="789" spans="1:6" x14ac:dyDescent="0.2">
      <c r="A789">
        <v>1305954000</v>
      </c>
      <c r="B789" s="7">
        <v>40684.208333333336</v>
      </c>
      <c r="C789">
        <v>1306731600</v>
      </c>
      <c r="D789" s="7">
        <v>40693.208333333336</v>
      </c>
      <c r="E789">
        <f t="shared" si="13"/>
        <v>9</v>
      </c>
      <c r="F789" t="s">
        <v>14</v>
      </c>
    </row>
    <row r="790" spans="1:6" x14ac:dyDescent="0.2">
      <c r="A790">
        <v>1350709200</v>
      </c>
      <c r="B790" s="7">
        <v>41202.208333333336</v>
      </c>
      <c r="C790">
        <v>1352527200</v>
      </c>
      <c r="D790" s="7">
        <v>41223.25</v>
      </c>
      <c r="E790">
        <f t="shared" si="13"/>
        <v>21.041666666664241</v>
      </c>
      <c r="F790" t="s">
        <v>47</v>
      </c>
    </row>
    <row r="791" spans="1:6" x14ac:dyDescent="0.2">
      <c r="A791">
        <v>1401166800</v>
      </c>
      <c r="B791" s="7">
        <v>41786.208333333336</v>
      </c>
      <c r="C791">
        <v>1404363600</v>
      </c>
      <c r="D791" s="7">
        <v>41823.208333333336</v>
      </c>
      <c r="E791">
        <f t="shared" si="13"/>
        <v>37</v>
      </c>
      <c r="F791" t="s">
        <v>14</v>
      </c>
    </row>
    <row r="792" spans="1:6" x14ac:dyDescent="0.2">
      <c r="A792">
        <v>1266127200</v>
      </c>
      <c r="B792" s="7">
        <v>40223.25</v>
      </c>
      <c r="C792">
        <v>1266645600</v>
      </c>
      <c r="D792" s="7">
        <v>40229.25</v>
      </c>
      <c r="E792">
        <f t="shared" si="13"/>
        <v>6</v>
      </c>
      <c r="F792" t="s">
        <v>74</v>
      </c>
    </row>
    <row r="793" spans="1:6" x14ac:dyDescent="0.2">
      <c r="A793">
        <v>1481436000</v>
      </c>
      <c r="B793" s="7">
        <v>42715.25</v>
      </c>
      <c r="C793">
        <v>1482818400</v>
      </c>
      <c r="D793" s="7">
        <v>42731.25</v>
      </c>
      <c r="E793">
        <f t="shared" si="13"/>
        <v>16</v>
      </c>
      <c r="F793" t="s">
        <v>14</v>
      </c>
    </row>
    <row r="794" spans="1:6" x14ac:dyDescent="0.2">
      <c r="A794">
        <v>1372222800</v>
      </c>
      <c r="B794" s="7">
        <v>41451.208333333336</v>
      </c>
      <c r="C794">
        <v>1374642000</v>
      </c>
      <c r="D794" s="7">
        <v>41479.208333333336</v>
      </c>
      <c r="E794">
        <f t="shared" si="13"/>
        <v>28</v>
      </c>
      <c r="F794" t="s">
        <v>14</v>
      </c>
    </row>
    <row r="795" spans="1:6" x14ac:dyDescent="0.2">
      <c r="A795">
        <v>1372136400</v>
      </c>
      <c r="B795" s="7">
        <v>41450.208333333336</v>
      </c>
      <c r="C795">
        <v>1372482000</v>
      </c>
      <c r="D795" s="7">
        <v>41454.208333333336</v>
      </c>
      <c r="E795">
        <f t="shared" si="13"/>
        <v>4</v>
      </c>
      <c r="F795" t="s">
        <v>20</v>
      </c>
    </row>
    <row r="796" spans="1:6" x14ac:dyDescent="0.2">
      <c r="A796">
        <v>1513922400</v>
      </c>
      <c r="B796" s="7">
        <v>43091.25</v>
      </c>
      <c r="C796">
        <v>1514959200</v>
      </c>
      <c r="D796" s="7">
        <v>43103.25</v>
      </c>
      <c r="E796">
        <f t="shared" si="13"/>
        <v>12</v>
      </c>
      <c r="F796" t="s">
        <v>20</v>
      </c>
    </row>
    <row r="797" spans="1:6" x14ac:dyDescent="0.2">
      <c r="A797">
        <v>1477976400</v>
      </c>
      <c r="B797" s="7">
        <v>42675.208333333328</v>
      </c>
      <c r="C797">
        <v>1478235600</v>
      </c>
      <c r="D797" s="7">
        <v>42678.208333333328</v>
      </c>
      <c r="E797">
        <f t="shared" si="13"/>
        <v>3</v>
      </c>
      <c r="F797" t="s">
        <v>14</v>
      </c>
    </row>
    <row r="798" spans="1:6" x14ac:dyDescent="0.2">
      <c r="A798">
        <v>1407474000</v>
      </c>
      <c r="B798" s="7">
        <v>41859.208333333336</v>
      </c>
      <c r="C798">
        <v>1408078800</v>
      </c>
      <c r="D798" s="7">
        <v>41866.208333333336</v>
      </c>
      <c r="E798">
        <f t="shared" si="13"/>
        <v>7</v>
      </c>
      <c r="F798" t="s">
        <v>14</v>
      </c>
    </row>
    <row r="799" spans="1:6" x14ac:dyDescent="0.2">
      <c r="A799">
        <v>1546149600</v>
      </c>
      <c r="B799" s="7">
        <v>43464.25</v>
      </c>
      <c r="C799">
        <v>1548136800</v>
      </c>
      <c r="D799" s="7">
        <v>43487.25</v>
      </c>
      <c r="E799">
        <f t="shared" si="13"/>
        <v>23</v>
      </c>
      <c r="F799" t="s">
        <v>20</v>
      </c>
    </row>
    <row r="800" spans="1:6" x14ac:dyDescent="0.2">
      <c r="A800">
        <v>1338440400</v>
      </c>
      <c r="B800" s="7">
        <v>41060.208333333336</v>
      </c>
      <c r="C800">
        <v>1340859600</v>
      </c>
      <c r="D800" s="7">
        <v>41088.208333333336</v>
      </c>
      <c r="E800">
        <f t="shared" si="13"/>
        <v>28</v>
      </c>
      <c r="F800" t="s">
        <v>20</v>
      </c>
    </row>
    <row r="801" spans="1:6" x14ac:dyDescent="0.2">
      <c r="A801">
        <v>1454133600</v>
      </c>
      <c r="B801" s="7">
        <v>42399.25</v>
      </c>
      <c r="C801">
        <v>1454479200</v>
      </c>
      <c r="D801" s="7">
        <v>42403.25</v>
      </c>
      <c r="E801">
        <f t="shared" si="13"/>
        <v>4</v>
      </c>
      <c r="F801" t="s">
        <v>14</v>
      </c>
    </row>
    <row r="802" spans="1:6" x14ac:dyDescent="0.2">
      <c r="A802">
        <v>1434085200</v>
      </c>
      <c r="B802" s="7">
        <v>42167.208333333328</v>
      </c>
      <c r="C802">
        <v>1434430800</v>
      </c>
      <c r="D802" s="7">
        <v>42171.208333333328</v>
      </c>
      <c r="E802">
        <f t="shared" si="13"/>
        <v>4</v>
      </c>
      <c r="F802" t="s">
        <v>14</v>
      </c>
    </row>
    <row r="803" spans="1:6" x14ac:dyDescent="0.2">
      <c r="A803">
        <v>1577772000</v>
      </c>
      <c r="B803" s="7">
        <v>43830.25</v>
      </c>
      <c r="C803">
        <v>1579672800</v>
      </c>
      <c r="D803" s="7">
        <v>43852.25</v>
      </c>
      <c r="E803">
        <f t="shared" si="13"/>
        <v>22</v>
      </c>
      <c r="F803" t="s">
        <v>20</v>
      </c>
    </row>
    <row r="804" spans="1:6" x14ac:dyDescent="0.2">
      <c r="A804">
        <v>1562216400</v>
      </c>
      <c r="B804" s="7">
        <v>43650.208333333328</v>
      </c>
      <c r="C804">
        <v>1562389200</v>
      </c>
      <c r="D804" s="7">
        <v>43652.208333333328</v>
      </c>
      <c r="E804">
        <f t="shared" si="13"/>
        <v>2</v>
      </c>
      <c r="F804" t="s">
        <v>20</v>
      </c>
    </row>
    <row r="805" spans="1:6" x14ac:dyDescent="0.2">
      <c r="A805">
        <v>1548568800</v>
      </c>
      <c r="B805" s="7">
        <v>43492.25</v>
      </c>
      <c r="C805">
        <v>1551506400</v>
      </c>
      <c r="D805" s="7">
        <v>43526.25</v>
      </c>
      <c r="E805">
        <f t="shared" si="13"/>
        <v>34</v>
      </c>
      <c r="F805" t="s">
        <v>20</v>
      </c>
    </row>
    <row r="806" spans="1:6" x14ac:dyDescent="0.2">
      <c r="A806">
        <v>1514872800</v>
      </c>
      <c r="B806" s="7">
        <v>43102.25</v>
      </c>
      <c r="C806">
        <v>1516600800</v>
      </c>
      <c r="D806" s="7">
        <v>43122.25</v>
      </c>
      <c r="E806">
        <f t="shared" si="13"/>
        <v>20</v>
      </c>
      <c r="F806" t="s">
        <v>20</v>
      </c>
    </row>
    <row r="807" spans="1:6" x14ac:dyDescent="0.2">
      <c r="A807">
        <v>1416031200</v>
      </c>
      <c r="B807" s="7">
        <v>41958.25</v>
      </c>
      <c r="C807">
        <v>1420437600</v>
      </c>
      <c r="D807" s="7">
        <v>42009.25</v>
      </c>
      <c r="E807">
        <f t="shared" si="13"/>
        <v>51</v>
      </c>
      <c r="F807" t="s">
        <v>14</v>
      </c>
    </row>
    <row r="808" spans="1:6" x14ac:dyDescent="0.2">
      <c r="A808">
        <v>1330927200</v>
      </c>
      <c r="B808" s="7">
        <v>40973.25</v>
      </c>
      <c r="C808">
        <v>1332997200</v>
      </c>
      <c r="D808" s="7">
        <v>40997.208333333336</v>
      </c>
      <c r="E808">
        <f t="shared" si="13"/>
        <v>23.958333333335759</v>
      </c>
      <c r="F808" t="s">
        <v>20</v>
      </c>
    </row>
    <row r="809" spans="1:6" x14ac:dyDescent="0.2">
      <c r="A809">
        <v>1571115600</v>
      </c>
      <c r="B809" s="7">
        <v>43753.208333333328</v>
      </c>
      <c r="C809">
        <v>1574920800</v>
      </c>
      <c r="D809" s="7">
        <v>43797.25</v>
      </c>
      <c r="E809">
        <f t="shared" si="13"/>
        <v>44.041666666671517</v>
      </c>
      <c r="F809" t="s">
        <v>20</v>
      </c>
    </row>
    <row r="810" spans="1:6" x14ac:dyDescent="0.2">
      <c r="A810">
        <v>1463461200</v>
      </c>
      <c r="B810" s="7">
        <v>42507.208333333328</v>
      </c>
      <c r="C810">
        <v>1464930000</v>
      </c>
      <c r="D810" s="7">
        <v>42524.208333333328</v>
      </c>
      <c r="E810">
        <f t="shared" si="13"/>
        <v>17</v>
      </c>
      <c r="F810" t="s">
        <v>14</v>
      </c>
    </row>
    <row r="811" spans="1:6" x14ac:dyDescent="0.2">
      <c r="A811">
        <v>1344920400</v>
      </c>
      <c r="B811" s="7">
        <v>41135.208333333336</v>
      </c>
      <c r="C811">
        <v>1345006800</v>
      </c>
      <c r="D811" s="7">
        <v>41136.208333333336</v>
      </c>
      <c r="E811">
        <f t="shared" si="13"/>
        <v>1</v>
      </c>
      <c r="F811" t="s">
        <v>14</v>
      </c>
    </row>
    <row r="812" spans="1:6" x14ac:dyDescent="0.2">
      <c r="A812">
        <v>1511848800</v>
      </c>
      <c r="B812" s="7">
        <v>43067.25</v>
      </c>
      <c r="C812">
        <v>1512712800</v>
      </c>
      <c r="D812" s="7">
        <v>43077.25</v>
      </c>
      <c r="E812">
        <f t="shared" si="13"/>
        <v>10</v>
      </c>
      <c r="F812" t="s">
        <v>20</v>
      </c>
    </row>
    <row r="813" spans="1:6" x14ac:dyDescent="0.2">
      <c r="A813">
        <v>1452319200</v>
      </c>
      <c r="B813" s="7">
        <v>42378.25</v>
      </c>
      <c r="C813">
        <v>1452492000</v>
      </c>
      <c r="D813" s="7">
        <v>42380.25</v>
      </c>
      <c r="E813">
        <f t="shared" si="13"/>
        <v>2</v>
      </c>
      <c r="F813" t="s">
        <v>14</v>
      </c>
    </row>
    <row r="814" spans="1:6" x14ac:dyDescent="0.2">
      <c r="A814">
        <v>1523854800</v>
      </c>
      <c r="B814" s="7">
        <v>43206.208333333328</v>
      </c>
      <c r="C814">
        <v>1524286800</v>
      </c>
      <c r="D814" s="7">
        <v>43211.208333333328</v>
      </c>
      <c r="E814">
        <f t="shared" si="13"/>
        <v>5</v>
      </c>
      <c r="F814" t="s">
        <v>20</v>
      </c>
    </row>
    <row r="815" spans="1:6" x14ac:dyDescent="0.2">
      <c r="A815">
        <v>1346043600</v>
      </c>
      <c r="B815" s="7">
        <v>41148.208333333336</v>
      </c>
      <c r="C815">
        <v>1346907600</v>
      </c>
      <c r="D815" s="7">
        <v>41158.208333333336</v>
      </c>
      <c r="E815">
        <f t="shared" si="13"/>
        <v>10</v>
      </c>
      <c r="F815" t="s">
        <v>20</v>
      </c>
    </row>
    <row r="816" spans="1:6" x14ac:dyDescent="0.2">
      <c r="A816">
        <v>1464325200</v>
      </c>
      <c r="B816" s="7">
        <v>42517.208333333328</v>
      </c>
      <c r="C816">
        <v>1464498000</v>
      </c>
      <c r="D816" s="7">
        <v>42519.208333333328</v>
      </c>
      <c r="E816">
        <f t="shared" si="13"/>
        <v>2</v>
      </c>
      <c r="F816" t="s">
        <v>14</v>
      </c>
    </row>
    <row r="817" spans="1:6" x14ac:dyDescent="0.2">
      <c r="A817">
        <v>1511935200</v>
      </c>
      <c r="B817" s="7">
        <v>43068.25</v>
      </c>
      <c r="C817">
        <v>1514181600</v>
      </c>
      <c r="D817" s="7">
        <v>43094.25</v>
      </c>
      <c r="E817">
        <f t="shared" si="13"/>
        <v>26</v>
      </c>
      <c r="F817" t="s">
        <v>20</v>
      </c>
    </row>
    <row r="818" spans="1:6" x14ac:dyDescent="0.2">
      <c r="A818">
        <v>1392012000</v>
      </c>
      <c r="B818" s="7">
        <v>41680.25</v>
      </c>
      <c r="C818">
        <v>1392184800</v>
      </c>
      <c r="D818" s="7">
        <v>41682.25</v>
      </c>
      <c r="E818">
        <f t="shared" si="13"/>
        <v>2</v>
      </c>
      <c r="F818" t="s">
        <v>20</v>
      </c>
    </row>
    <row r="819" spans="1:6" x14ac:dyDescent="0.2">
      <c r="A819">
        <v>1556946000</v>
      </c>
      <c r="B819" s="7">
        <v>43589.208333333328</v>
      </c>
      <c r="C819">
        <v>1559365200</v>
      </c>
      <c r="D819" s="7">
        <v>43617.208333333328</v>
      </c>
      <c r="E819">
        <f t="shared" si="13"/>
        <v>28</v>
      </c>
      <c r="F819" t="s">
        <v>20</v>
      </c>
    </row>
    <row r="820" spans="1:6" x14ac:dyDescent="0.2">
      <c r="A820">
        <v>1548050400</v>
      </c>
      <c r="B820" s="7">
        <v>43486.25</v>
      </c>
      <c r="C820">
        <v>1549173600</v>
      </c>
      <c r="D820" s="7">
        <v>43499.25</v>
      </c>
      <c r="E820">
        <f t="shared" si="13"/>
        <v>13</v>
      </c>
      <c r="F820" t="s">
        <v>20</v>
      </c>
    </row>
    <row r="821" spans="1:6" x14ac:dyDescent="0.2">
      <c r="A821">
        <v>1353736800</v>
      </c>
      <c r="B821" s="7">
        <v>41237.25</v>
      </c>
      <c r="C821">
        <v>1355032800</v>
      </c>
      <c r="D821" s="7">
        <v>41252.25</v>
      </c>
      <c r="E821">
        <f t="shared" si="13"/>
        <v>15</v>
      </c>
      <c r="F821" t="s">
        <v>14</v>
      </c>
    </row>
    <row r="822" spans="1:6" x14ac:dyDescent="0.2">
      <c r="A822">
        <v>1532840400</v>
      </c>
      <c r="B822" s="7">
        <v>43310.208333333328</v>
      </c>
      <c r="C822">
        <v>1533963600</v>
      </c>
      <c r="D822" s="7">
        <v>43323.208333333328</v>
      </c>
      <c r="E822">
        <f t="shared" si="13"/>
        <v>13</v>
      </c>
      <c r="F822" t="s">
        <v>20</v>
      </c>
    </row>
    <row r="823" spans="1:6" x14ac:dyDescent="0.2">
      <c r="A823">
        <v>1488261600</v>
      </c>
      <c r="B823" s="7">
        <v>42794.25</v>
      </c>
      <c r="C823">
        <v>1489381200</v>
      </c>
      <c r="D823" s="7">
        <v>42807.208333333328</v>
      </c>
      <c r="E823">
        <f t="shared" si="13"/>
        <v>12.958333333328483</v>
      </c>
      <c r="F823" t="s">
        <v>20</v>
      </c>
    </row>
    <row r="824" spans="1:6" x14ac:dyDescent="0.2">
      <c r="A824">
        <v>1393567200</v>
      </c>
      <c r="B824" s="7">
        <v>41698.25</v>
      </c>
      <c r="C824">
        <v>1395032400</v>
      </c>
      <c r="D824" s="7">
        <v>41715.208333333336</v>
      </c>
      <c r="E824">
        <f t="shared" si="13"/>
        <v>16.958333333335759</v>
      </c>
      <c r="F824" t="s">
        <v>20</v>
      </c>
    </row>
    <row r="825" spans="1:6" x14ac:dyDescent="0.2">
      <c r="A825">
        <v>1410325200</v>
      </c>
      <c r="B825" s="7">
        <v>41892.208333333336</v>
      </c>
      <c r="C825">
        <v>1412485200</v>
      </c>
      <c r="D825" s="7">
        <v>41917.208333333336</v>
      </c>
      <c r="E825">
        <f t="shared" si="13"/>
        <v>25</v>
      </c>
      <c r="F825" t="s">
        <v>20</v>
      </c>
    </row>
    <row r="826" spans="1:6" x14ac:dyDescent="0.2">
      <c r="A826">
        <v>1276923600</v>
      </c>
      <c r="B826" s="7">
        <v>40348.208333333336</v>
      </c>
      <c r="C826">
        <v>1279688400</v>
      </c>
      <c r="D826" s="7">
        <v>40380.208333333336</v>
      </c>
      <c r="E826">
        <f t="shared" si="13"/>
        <v>32</v>
      </c>
      <c r="F826" t="s">
        <v>20</v>
      </c>
    </row>
    <row r="827" spans="1:6" x14ac:dyDescent="0.2">
      <c r="A827">
        <v>1500958800</v>
      </c>
      <c r="B827" s="7">
        <v>42941.208333333328</v>
      </c>
      <c r="C827">
        <v>1501995600</v>
      </c>
      <c r="D827" s="7">
        <v>42953.208333333328</v>
      </c>
      <c r="E827">
        <f t="shared" si="13"/>
        <v>12</v>
      </c>
      <c r="F827" t="s">
        <v>20</v>
      </c>
    </row>
    <row r="828" spans="1:6" x14ac:dyDescent="0.2">
      <c r="A828">
        <v>1292220000</v>
      </c>
      <c r="B828" s="7">
        <v>40525.25</v>
      </c>
      <c r="C828">
        <v>1294639200</v>
      </c>
      <c r="D828" s="7">
        <v>40553.25</v>
      </c>
      <c r="E828">
        <f t="shared" si="13"/>
        <v>28</v>
      </c>
      <c r="F828" t="s">
        <v>20</v>
      </c>
    </row>
    <row r="829" spans="1:6" x14ac:dyDescent="0.2">
      <c r="A829">
        <v>1304398800</v>
      </c>
      <c r="B829" s="7">
        <v>40666.208333333336</v>
      </c>
      <c r="C829">
        <v>1305435600</v>
      </c>
      <c r="D829" s="7">
        <v>40678.208333333336</v>
      </c>
      <c r="E829">
        <f t="shared" si="13"/>
        <v>12</v>
      </c>
      <c r="F829" t="s">
        <v>20</v>
      </c>
    </row>
    <row r="830" spans="1:6" x14ac:dyDescent="0.2">
      <c r="A830">
        <v>1535432400</v>
      </c>
      <c r="B830" s="7">
        <v>43340.208333333328</v>
      </c>
      <c r="C830">
        <v>1537592400</v>
      </c>
      <c r="D830" s="7">
        <v>43365.208333333328</v>
      </c>
      <c r="E830">
        <f t="shared" si="13"/>
        <v>25</v>
      </c>
      <c r="F830" t="s">
        <v>14</v>
      </c>
    </row>
    <row r="831" spans="1:6" x14ac:dyDescent="0.2">
      <c r="A831">
        <v>1433826000</v>
      </c>
      <c r="B831" s="7">
        <v>42164.208333333328</v>
      </c>
      <c r="C831">
        <v>1435122000</v>
      </c>
      <c r="D831" s="7">
        <v>42179.208333333328</v>
      </c>
      <c r="E831">
        <f t="shared" si="13"/>
        <v>15</v>
      </c>
      <c r="F831" t="s">
        <v>14</v>
      </c>
    </row>
    <row r="832" spans="1:6" x14ac:dyDescent="0.2">
      <c r="A832">
        <v>1514959200</v>
      </c>
      <c r="B832" s="7">
        <v>43103.25</v>
      </c>
      <c r="C832">
        <v>1520056800</v>
      </c>
      <c r="D832" s="7">
        <v>43162.25</v>
      </c>
      <c r="E832">
        <f t="shared" si="13"/>
        <v>59</v>
      </c>
      <c r="F832" t="s">
        <v>14</v>
      </c>
    </row>
    <row r="833" spans="1:6" x14ac:dyDescent="0.2">
      <c r="A833">
        <v>1332738000</v>
      </c>
      <c r="B833" s="7">
        <v>40994.208333333336</v>
      </c>
      <c r="C833">
        <v>1335675600</v>
      </c>
      <c r="D833" s="7">
        <v>41028.208333333336</v>
      </c>
      <c r="E833">
        <f t="shared" si="13"/>
        <v>34</v>
      </c>
      <c r="F833" t="s">
        <v>20</v>
      </c>
    </row>
    <row r="834" spans="1:6" x14ac:dyDescent="0.2">
      <c r="A834">
        <v>1445490000</v>
      </c>
      <c r="B834" s="7">
        <v>42299.208333333328</v>
      </c>
      <c r="C834">
        <v>1448431200</v>
      </c>
      <c r="D834" s="7">
        <v>42333.25</v>
      </c>
      <c r="E834">
        <f t="shared" si="13"/>
        <v>34.041666666671517</v>
      </c>
      <c r="F834" t="s">
        <v>20</v>
      </c>
    </row>
    <row r="835" spans="1:6" x14ac:dyDescent="0.2">
      <c r="A835">
        <v>1297663200</v>
      </c>
      <c r="B835" s="7">
        <v>40588.25</v>
      </c>
      <c r="C835">
        <v>1298613600</v>
      </c>
      <c r="D835" s="7">
        <v>40599.25</v>
      </c>
      <c r="E835">
        <f t="shared" ref="E835:E898" si="14">D835-B835</f>
        <v>11</v>
      </c>
      <c r="F835" t="s">
        <v>20</v>
      </c>
    </row>
    <row r="836" spans="1:6" x14ac:dyDescent="0.2">
      <c r="A836">
        <v>1371963600</v>
      </c>
      <c r="B836" s="7">
        <v>41448.208333333336</v>
      </c>
      <c r="C836">
        <v>1372482000</v>
      </c>
      <c r="D836" s="7">
        <v>41454.208333333336</v>
      </c>
      <c r="E836">
        <f t="shared" si="14"/>
        <v>6</v>
      </c>
      <c r="F836" t="s">
        <v>20</v>
      </c>
    </row>
    <row r="837" spans="1:6" x14ac:dyDescent="0.2">
      <c r="A837">
        <v>1425103200</v>
      </c>
      <c r="B837" s="7">
        <v>42063.25</v>
      </c>
      <c r="C837">
        <v>1425621600</v>
      </c>
      <c r="D837" s="7">
        <v>42069.25</v>
      </c>
      <c r="E837">
        <f t="shared" si="14"/>
        <v>6</v>
      </c>
      <c r="F837" t="s">
        <v>14</v>
      </c>
    </row>
    <row r="838" spans="1:6" x14ac:dyDescent="0.2">
      <c r="A838">
        <v>1265349600</v>
      </c>
      <c r="B838" s="7">
        <v>40214.25</v>
      </c>
      <c r="C838">
        <v>1266300000</v>
      </c>
      <c r="D838" s="7">
        <v>40225.25</v>
      </c>
      <c r="E838">
        <f t="shared" si="14"/>
        <v>11</v>
      </c>
      <c r="F838" t="s">
        <v>14</v>
      </c>
    </row>
    <row r="839" spans="1:6" x14ac:dyDescent="0.2">
      <c r="A839">
        <v>1301202000</v>
      </c>
      <c r="B839" s="7">
        <v>40629.208333333336</v>
      </c>
      <c r="C839">
        <v>1305867600</v>
      </c>
      <c r="D839" s="7">
        <v>40683.208333333336</v>
      </c>
      <c r="E839">
        <f t="shared" si="14"/>
        <v>54</v>
      </c>
      <c r="F839" t="s">
        <v>20</v>
      </c>
    </row>
    <row r="840" spans="1:6" x14ac:dyDescent="0.2">
      <c r="A840">
        <v>1538024400</v>
      </c>
      <c r="B840" s="7">
        <v>43370.208333333328</v>
      </c>
      <c r="C840">
        <v>1538802000</v>
      </c>
      <c r="D840" s="7">
        <v>43379.208333333328</v>
      </c>
      <c r="E840">
        <f t="shared" si="14"/>
        <v>9</v>
      </c>
      <c r="F840" t="s">
        <v>20</v>
      </c>
    </row>
    <row r="841" spans="1:6" x14ac:dyDescent="0.2">
      <c r="A841">
        <v>1395032400</v>
      </c>
      <c r="B841" s="7">
        <v>41715.208333333336</v>
      </c>
      <c r="C841">
        <v>1398920400</v>
      </c>
      <c r="D841" s="7">
        <v>41760.208333333336</v>
      </c>
      <c r="E841">
        <f t="shared" si="14"/>
        <v>45</v>
      </c>
      <c r="F841" t="s">
        <v>20</v>
      </c>
    </row>
    <row r="842" spans="1:6" x14ac:dyDescent="0.2">
      <c r="A842">
        <v>1405486800</v>
      </c>
      <c r="B842" s="7">
        <v>41836.208333333336</v>
      </c>
      <c r="C842">
        <v>1405659600</v>
      </c>
      <c r="D842" s="7">
        <v>41838.208333333336</v>
      </c>
      <c r="E842">
        <f t="shared" si="14"/>
        <v>2</v>
      </c>
      <c r="F842" t="s">
        <v>20</v>
      </c>
    </row>
    <row r="843" spans="1:6" x14ac:dyDescent="0.2">
      <c r="A843">
        <v>1455861600</v>
      </c>
      <c r="B843" s="7">
        <v>42419.25</v>
      </c>
      <c r="C843">
        <v>1457244000</v>
      </c>
      <c r="D843" s="7">
        <v>42435.25</v>
      </c>
      <c r="E843">
        <f t="shared" si="14"/>
        <v>16</v>
      </c>
      <c r="F843" t="s">
        <v>20</v>
      </c>
    </row>
    <row r="844" spans="1:6" x14ac:dyDescent="0.2">
      <c r="A844">
        <v>1529038800</v>
      </c>
      <c r="B844" s="7">
        <v>43266.208333333328</v>
      </c>
      <c r="C844">
        <v>1529298000</v>
      </c>
      <c r="D844" s="7">
        <v>43269.208333333328</v>
      </c>
      <c r="E844">
        <f t="shared" si="14"/>
        <v>3</v>
      </c>
      <c r="F844" t="s">
        <v>20</v>
      </c>
    </row>
    <row r="845" spans="1:6" x14ac:dyDescent="0.2">
      <c r="A845">
        <v>1535259600</v>
      </c>
      <c r="B845" s="7">
        <v>43338.208333333328</v>
      </c>
      <c r="C845">
        <v>1535778000</v>
      </c>
      <c r="D845" s="7">
        <v>43344.208333333328</v>
      </c>
      <c r="E845">
        <f t="shared" si="14"/>
        <v>6</v>
      </c>
      <c r="F845" t="s">
        <v>14</v>
      </c>
    </row>
    <row r="846" spans="1:6" x14ac:dyDescent="0.2">
      <c r="A846">
        <v>1327212000</v>
      </c>
      <c r="B846" s="7">
        <v>40930.25</v>
      </c>
      <c r="C846">
        <v>1327471200</v>
      </c>
      <c r="D846" s="7">
        <v>40933.25</v>
      </c>
      <c r="E846">
        <f t="shared" si="14"/>
        <v>3</v>
      </c>
      <c r="F846" t="s">
        <v>74</v>
      </c>
    </row>
    <row r="847" spans="1:6" x14ac:dyDescent="0.2">
      <c r="A847">
        <v>1526360400</v>
      </c>
      <c r="B847" s="7">
        <v>43235.208333333328</v>
      </c>
      <c r="C847">
        <v>1529557200</v>
      </c>
      <c r="D847" s="7">
        <v>43272.208333333328</v>
      </c>
      <c r="E847">
        <f t="shared" si="14"/>
        <v>37</v>
      </c>
      <c r="F847" t="s">
        <v>20</v>
      </c>
    </row>
    <row r="848" spans="1:6" x14ac:dyDescent="0.2">
      <c r="A848">
        <v>1532149200</v>
      </c>
      <c r="B848" s="7">
        <v>43302.208333333328</v>
      </c>
      <c r="C848">
        <v>1535259600</v>
      </c>
      <c r="D848" s="7">
        <v>43338.208333333328</v>
      </c>
      <c r="E848">
        <f t="shared" si="14"/>
        <v>36</v>
      </c>
      <c r="F848" t="s">
        <v>20</v>
      </c>
    </row>
    <row r="849" spans="1:6" x14ac:dyDescent="0.2">
      <c r="A849">
        <v>1515304800</v>
      </c>
      <c r="B849" s="7">
        <v>43107.25</v>
      </c>
      <c r="C849">
        <v>1515564000</v>
      </c>
      <c r="D849" s="7">
        <v>43110.25</v>
      </c>
      <c r="E849">
        <f t="shared" si="14"/>
        <v>3</v>
      </c>
      <c r="F849" t="s">
        <v>20</v>
      </c>
    </row>
    <row r="850" spans="1:6" x14ac:dyDescent="0.2">
      <c r="A850">
        <v>1276318800</v>
      </c>
      <c r="B850" s="7">
        <v>40341.208333333336</v>
      </c>
      <c r="C850">
        <v>1277096400</v>
      </c>
      <c r="D850" s="7">
        <v>40350.208333333336</v>
      </c>
      <c r="E850">
        <f t="shared" si="14"/>
        <v>9</v>
      </c>
      <c r="F850" t="s">
        <v>20</v>
      </c>
    </row>
    <row r="851" spans="1:6" x14ac:dyDescent="0.2">
      <c r="A851">
        <v>1328767200</v>
      </c>
      <c r="B851" s="7">
        <v>40948.25</v>
      </c>
      <c r="C851">
        <v>1329026400</v>
      </c>
      <c r="D851" s="7">
        <v>40951.25</v>
      </c>
      <c r="E851">
        <f t="shared" si="14"/>
        <v>3</v>
      </c>
      <c r="F851" t="s">
        <v>20</v>
      </c>
    </row>
    <row r="852" spans="1:6" x14ac:dyDescent="0.2">
      <c r="A852">
        <v>1321682400</v>
      </c>
      <c r="B852" s="7">
        <v>40866.25</v>
      </c>
      <c r="C852">
        <v>1322978400</v>
      </c>
      <c r="D852" s="7">
        <v>40881.25</v>
      </c>
      <c r="E852">
        <f t="shared" si="14"/>
        <v>15</v>
      </c>
      <c r="F852" t="s">
        <v>14</v>
      </c>
    </row>
    <row r="853" spans="1:6" x14ac:dyDescent="0.2">
      <c r="A853">
        <v>1335934800</v>
      </c>
      <c r="B853" s="7">
        <v>41031.208333333336</v>
      </c>
      <c r="C853">
        <v>1338786000</v>
      </c>
      <c r="D853" s="7">
        <v>41064.208333333336</v>
      </c>
      <c r="E853">
        <f t="shared" si="14"/>
        <v>33</v>
      </c>
      <c r="F853" t="s">
        <v>20</v>
      </c>
    </row>
    <row r="854" spans="1:6" x14ac:dyDescent="0.2">
      <c r="A854">
        <v>1310792400</v>
      </c>
      <c r="B854" s="7">
        <v>40740.208333333336</v>
      </c>
      <c r="C854">
        <v>1311656400</v>
      </c>
      <c r="D854" s="7">
        <v>40750.208333333336</v>
      </c>
      <c r="E854">
        <f t="shared" si="14"/>
        <v>10</v>
      </c>
      <c r="F854" t="s">
        <v>14</v>
      </c>
    </row>
    <row r="855" spans="1:6" x14ac:dyDescent="0.2">
      <c r="A855">
        <v>1308546000</v>
      </c>
      <c r="B855" s="7">
        <v>40714.208333333336</v>
      </c>
      <c r="C855">
        <v>1308978000</v>
      </c>
      <c r="D855" s="7">
        <v>40719.208333333336</v>
      </c>
      <c r="E855">
        <f t="shared" si="14"/>
        <v>5</v>
      </c>
      <c r="F855" t="s">
        <v>20</v>
      </c>
    </row>
    <row r="856" spans="1:6" x14ac:dyDescent="0.2">
      <c r="A856">
        <v>1574056800</v>
      </c>
      <c r="B856" s="7">
        <v>43787.25</v>
      </c>
      <c r="C856">
        <v>1576389600</v>
      </c>
      <c r="D856" s="7">
        <v>43814.25</v>
      </c>
      <c r="E856">
        <f t="shared" si="14"/>
        <v>27</v>
      </c>
      <c r="F856" t="s">
        <v>20</v>
      </c>
    </row>
    <row r="857" spans="1:6" x14ac:dyDescent="0.2">
      <c r="A857">
        <v>1308373200</v>
      </c>
      <c r="B857" s="7">
        <v>40712.208333333336</v>
      </c>
      <c r="C857">
        <v>1311051600</v>
      </c>
      <c r="D857" s="7">
        <v>40743.208333333336</v>
      </c>
      <c r="E857">
        <f t="shared" si="14"/>
        <v>31</v>
      </c>
      <c r="F857" t="s">
        <v>20</v>
      </c>
    </row>
    <row r="858" spans="1:6" x14ac:dyDescent="0.2">
      <c r="A858">
        <v>1335243600</v>
      </c>
      <c r="B858" s="7">
        <v>41023.208333333336</v>
      </c>
      <c r="C858">
        <v>1336712400</v>
      </c>
      <c r="D858" s="7">
        <v>41040.208333333336</v>
      </c>
      <c r="E858">
        <f t="shared" si="14"/>
        <v>17</v>
      </c>
      <c r="F858" t="s">
        <v>20</v>
      </c>
    </row>
    <row r="859" spans="1:6" x14ac:dyDescent="0.2">
      <c r="A859">
        <v>1328421600</v>
      </c>
      <c r="B859" s="7">
        <v>40944.25</v>
      </c>
      <c r="C859">
        <v>1330408800</v>
      </c>
      <c r="D859" s="7">
        <v>40967.25</v>
      </c>
      <c r="E859">
        <f t="shared" si="14"/>
        <v>23</v>
      </c>
      <c r="F859" t="s">
        <v>20</v>
      </c>
    </row>
    <row r="860" spans="1:6" x14ac:dyDescent="0.2">
      <c r="A860">
        <v>1524286800</v>
      </c>
      <c r="B860" s="7">
        <v>43211.208333333328</v>
      </c>
      <c r="C860">
        <v>1524891600</v>
      </c>
      <c r="D860" s="7">
        <v>43218.208333333328</v>
      </c>
      <c r="E860">
        <f t="shared" si="14"/>
        <v>7</v>
      </c>
      <c r="F860" t="s">
        <v>14</v>
      </c>
    </row>
    <row r="861" spans="1:6" x14ac:dyDescent="0.2">
      <c r="A861">
        <v>1362117600</v>
      </c>
      <c r="B861" s="7">
        <v>41334.25</v>
      </c>
      <c r="C861">
        <v>1363669200</v>
      </c>
      <c r="D861" s="7">
        <v>41352.208333333336</v>
      </c>
      <c r="E861">
        <f t="shared" si="14"/>
        <v>17.958333333335759</v>
      </c>
      <c r="F861" t="s">
        <v>14</v>
      </c>
    </row>
    <row r="862" spans="1:6" x14ac:dyDescent="0.2">
      <c r="A862">
        <v>1550556000</v>
      </c>
      <c r="B862" s="7">
        <v>43515.25</v>
      </c>
      <c r="C862">
        <v>1551420000</v>
      </c>
      <c r="D862" s="7">
        <v>43525.25</v>
      </c>
      <c r="E862">
        <f t="shared" si="14"/>
        <v>10</v>
      </c>
      <c r="F862" t="s">
        <v>20</v>
      </c>
    </row>
    <row r="863" spans="1:6" x14ac:dyDescent="0.2">
      <c r="A863">
        <v>1269147600</v>
      </c>
      <c r="B863" s="7">
        <v>40258.208333333336</v>
      </c>
      <c r="C863">
        <v>1269838800</v>
      </c>
      <c r="D863" s="7">
        <v>40266.208333333336</v>
      </c>
      <c r="E863">
        <f t="shared" si="14"/>
        <v>8</v>
      </c>
      <c r="F863" t="s">
        <v>20</v>
      </c>
    </row>
    <row r="864" spans="1:6" x14ac:dyDescent="0.2">
      <c r="A864">
        <v>1312174800</v>
      </c>
      <c r="B864" s="7">
        <v>40756.208333333336</v>
      </c>
      <c r="C864">
        <v>1312520400</v>
      </c>
      <c r="D864" s="7">
        <v>40760.208333333336</v>
      </c>
      <c r="E864">
        <f t="shared" si="14"/>
        <v>4</v>
      </c>
      <c r="F864" t="s">
        <v>20</v>
      </c>
    </row>
    <row r="865" spans="1:6" x14ac:dyDescent="0.2">
      <c r="A865">
        <v>1434517200</v>
      </c>
      <c r="B865" s="7">
        <v>42172.208333333328</v>
      </c>
      <c r="C865">
        <v>1436504400</v>
      </c>
      <c r="D865" s="7">
        <v>42195.208333333328</v>
      </c>
      <c r="E865">
        <f t="shared" si="14"/>
        <v>23</v>
      </c>
      <c r="F865" t="s">
        <v>20</v>
      </c>
    </row>
    <row r="866" spans="1:6" x14ac:dyDescent="0.2">
      <c r="A866">
        <v>1471582800</v>
      </c>
      <c r="B866" s="7">
        <v>42601.208333333328</v>
      </c>
      <c r="C866">
        <v>1472014800</v>
      </c>
      <c r="D866" s="7">
        <v>42606.208333333328</v>
      </c>
      <c r="E866">
        <f t="shared" si="14"/>
        <v>5</v>
      </c>
      <c r="F866" t="s">
        <v>20</v>
      </c>
    </row>
    <row r="867" spans="1:6" x14ac:dyDescent="0.2">
      <c r="A867">
        <v>1410757200</v>
      </c>
      <c r="B867" s="7">
        <v>41897.208333333336</v>
      </c>
      <c r="C867">
        <v>1411534800</v>
      </c>
      <c r="D867" s="7">
        <v>41906.208333333336</v>
      </c>
      <c r="E867">
        <f t="shared" si="14"/>
        <v>9</v>
      </c>
      <c r="F867" t="s">
        <v>20</v>
      </c>
    </row>
    <row r="868" spans="1:6" x14ac:dyDescent="0.2">
      <c r="A868">
        <v>1304830800</v>
      </c>
      <c r="B868" s="7">
        <v>40671.208333333336</v>
      </c>
      <c r="C868">
        <v>1304917200</v>
      </c>
      <c r="D868" s="7">
        <v>40672.208333333336</v>
      </c>
      <c r="E868">
        <f t="shared" si="14"/>
        <v>1</v>
      </c>
      <c r="F868" t="s">
        <v>74</v>
      </c>
    </row>
    <row r="869" spans="1:6" x14ac:dyDescent="0.2">
      <c r="A869">
        <v>1539061200</v>
      </c>
      <c r="B869" s="7">
        <v>43382.208333333328</v>
      </c>
      <c r="C869">
        <v>1539579600</v>
      </c>
      <c r="D869" s="7">
        <v>43388.208333333328</v>
      </c>
      <c r="E869">
        <f t="shared" si="14"/>
        <v>6</v>
      </c>
      <c r="F869" t="s">
        <v>20</v>
      </c>
    </row>
    <row r="870" spans="1:6" x14ac:dyDescent="0.2">
      <c r="A870">
        <v>1381554000</v>
      </c>
      <c r="B870" s="7">
        <v>41559.208333333336</v>
      </c>
      <c r="C870">
        <v>1382504400</v>
      </c>
      <c r="D870" s="7">
        <v>41570.208333333336</v>
      </c>
      <c r="E870">
        <f t="shared" si="14"/>
        <v>11</v>
      </c>
      <c r="F870" t="s">
        <v>20</v>
      </c>
    </row>
    <row r="871" spans="1:6" x14ac:dyDescent="0.2">
      <c r="A871">
        <v>1277096400</v>
      </c>
      <c r="B871" s="7">
        <v>40350.208333333336</v>
      </c>
      <c r="C871">
        <v>1278306000</v>
      </c>
      <c r="D871" s="7">
        <v>40364.208333333336</v>
      </c>
      <c r="E871">
        <f t="shared" si="14"/>
        <v>14</v>
      </c>
      <c r="F871" t="s">
        <v>14</v>
      </c>
    </row>
    <row r="872" spans="1:6" x14ac:dyDescent="0.2">
      <c r="A872">
        <v>1440392400</v>
      </c>
      <c r="B872" s="7">
        <v>42240.208333333328</v>
      </c>
      <c r="C872">
        <v>1442552400</v>
      </c>
      <c r="D872" s="7">
        <v>42265.208333333328</v>
      </c>
      <c r="E872">
        <f t="shared" si="14"/>
        <v>25</v>
      </c>
      <c r="F872" t="s">
        <v>14</v>
      </c>
    </row>
    <row r="873" spans="1:6" x14ac:dyDescent="0.2">
      <c r="A873">
        <v>1509512400</v>
      </c>
      <c r="B873" s="7">
        <v>43040.208333333328</v>
      </c>
      <c r="C873">
        <v>1511071200</v>
      </c>
      <c r="D873" s="7">
        <v>43058.25</v>
      </c>
      <c r="E873">
        <f t="shared" si="14"/>
        <v>18.041666666671517</v>
      </c>
      <c r="F873" t="s">
        <v>20</v>
      </c>
    </row>
    <row r="874" spans="1:6" x14ac:dyDescent="0.2">
      <c r="A874">
        <v>1535950800</v>
      </c>
      <c r="B874" s="7">
        <v>43346.208333333328</v>
      </c>
      <c r="C874">
        <v>1536382800</v>
      </c>
      <c r="D874" s="7">
        <v>43351.208333333328</v>
      </c>
      <c r="E874">
        <f t="shared" si="14"/>
        <v>5</v>
      </c>
      <c r="F874" t="s">
        <v>20</v>
      </c>
    </row>
    <row r="875" spans="1:6" x14ac:dyDescent="0.2">
      <c r="A875">
        <v>1389160800</v>
      </c>
      <c r="B875" s="7">
        <v>41647.25</v>
      </c>
      <c r="C875">
        <v>1389592800</v>
      </c>
      <c r="D875" s="7">
        <v>41652.25</v>
      </c>
      <c r="E875">
        <f t="shared" si="14"/>
        <v>5</v>
      </c>
      <c r="F875" t="s">
        <v>20</v>
      </c>
    </row>
    <row r="876" spans="1:6" x14ac:dyDescent="0.2">
      <c r="A876">
        <v>1271998800</v>
      </c>
      <c r="B876" s="7">
        <v>40291.208333333336</v>
      </c>
      <c r="C876">
        <v>1275282000</v>
      </c>
      <c r="D876" s="7">
        <v>40329.208333333336</v>
      </c>
      <c r="E876">
        <f t="shared" si="14"/>
        <v>38</v>
      </c>
      <c r="F876" t="s">
        <v>20</v>
      </c>
    </row>
    <row r="877" spans="1:6" x14ac:dyDescent="0.2">
      <c r="A877">
        <v>1294898400</v>
      </c>
      <c r="B877" s="7">
        <v>40556.25</v>
      </c>
      <c r="C877">
        <v>1294984800</v>
      </c>
      <c r="D877" s="7">
        <v>40557.25</v>
      </c>
      <c r="E877">
        <f t="shared" si="14"/>
        <v>1</v>
      </c>
      <c r="F877" t="s">
        <v>14</v>
      </c>
    </row>
    <row r="878" spans="1:6" x14ac:dyDescent="0.2">
      <c r="A878">
        <v>1559970000</v>
      </c>
      <c r="B878" s="7">
        <v>43624.208333333328</v>
      </c>
      <c r="C878">
        <v>1562043600</v>
      </c>
      <c r="D878" s="7">
        <v>43648.208333333328</v>
      </c>
      <c r="E878">
        <f t="shared" si="14"/>
        <v>24</v>
      </c>
      <c r="F878" t="s">
        <v>14</v>
      </c>
    </row>
    <row r="879" spans="1:6" x14ac:dyDescent="0.2">
      <c r="A879">
        <v>1469509200</v>
      </c>
      <c r="B879" s="7">
        <v>42577.208333333328</v>
      </c>
      <c r="C879">
        <v>1469595600</v>
      </c>
      <c r="D879" s="7">
        <v>42578.208333333328</v>
      </c>
      <c r="E879">
        <f t="shared" si="14"/>
        <v>1</v>
      </c>
      <c r="F879" t="s">
        <v>14</v>
      </c>
    </row>
    <row r="880" spans="1:6" x14ac:dyDescent="0.2">
      <c r="A880">
        <v>1579068000</v>
      </c>
      <c r="B880" s="7">
        <v>43845.25</v>
      </c>
      <c r="C880">
        <v>1581141600</v>
      </c>
      <c r="D880" s="7">
        <v>43869.25</v>
      </c>
      <c r="E880">
        <f t="shared" si="14"/>
        <v>24</v>
      </c>
      <c r="F880" t="s">
        <v>14</v>
      </c>
    </row>
    <row r="881" spans="1:6" x14ac:dyDescent="0.2">
      <c r="A881">
        <v>1487743200</v>
      </c>
      <c r="B881" s="7">
        <v>42788.25</v>
      </c>
      <c r="C881">
        <v>1488520800</v>
      </c>
      <c r="D881" s="7">
        <v>42797.25</v>
      </c>
      <c r="E881">
        <f t="shared" si="14"/>
        <v>9</v>
      </c>
      <c r="F881" t="s">
        <v>20</v>
      </c>
    </row>
    <row r="882" spans="1:6" x14ac:dyDescent="0.2">
      <c r="A882">
        <v>1563685200</v>
      </c>
      <c r="B882" s="7">
        <v>43667.208333333328</v>
      </c>
      <c r="C882">
        <v>1563858000</v>
      </c>
      <c r="D882" s="7">
        <v>43669.208333333328</v>
      </c>
      <c r="E882">
        <f t="shared" si="14"/>
        <v>2</v>
      </c>
      <c r="F882" t="s">
        <v>20</v>
      </c>
    </row>
    <row r="883" spans="1:6" x14ac:dyDescent="0.2">
      <c r="A883">
        <v>1436418000</v>
      </c>
      <c r="B883" s="7">
        <v>42194.208333333328</v>
      </c>
      <c r="C883">
        <v>1438923600</v>
      </c>
      <c r="D883" s="7">
        <v>42223.208333333328</v>
      </c>
      <c r="E883">
        <f t="shared" si="14"/>
        <v>29</v>
      </c>
      <c r="F883" t="s">
        <v>14</v>
      </c>
    </row>
    <row r="884" spans="1:6" x14ac:dyDescent="0.2">
      <c r="A884">
        <v>1421820000</v>
      </c>
      <c r="B884" s="7">
        <v>42025.25</v>
      </c>
      <c r="C884">
        <v>1422165600</v>
      </c>
      <c r="D884" s="7">
        <v>42029.25</v>
      </c>
      <c r="E884">
        <f t="shared" si="14"/>
        <v>4</v>
      </c>
      <c r="F884" t="s">
        <v>20</v>
      </c>
    </row>
    <row r="885" spans="1:6" x14ac:dyDescent="0.2">
      <c r="A885">
        <v>1274763600</v>
      </c>
      <c r="B885" s="7">
        <v>40323.208333333336</v>
      </c>
      <c r="C885">
        <v>1277874000</v>
      </c>
      <c r="D885" s="7">
        <v>40359.208333333336</v>
      </c>
      <c r="E885">
        <f t="shared" si="14"/>
        <v>36</v>
      </c>
      <c r="F885" t="s">
        <v>20</v>
      </c>
    </row>
    <row r="886" spans="1:6" x14ac:dyDescent="0.2">
      <c r="A886">
        <v>1399179600</v>
      </c>
      <c r="B886" s="7">
        <v>41763.208333333336</v>
      </c>
      <c r="C886">
        <v>1399352400</v>
      </c>
      <c r="D886" s="7">
        <v>41765.208333333336</v>
      </c>
      <c r="E886">
        <f t="shared" si="14"/>
        <v>2</v>
      </c>
      <c r="F886" t="s">
        <v>14</v>
      </c>
    </row>
    <row r="887" spans="1:6" x14ac:dyDescent="0.2">
      <c r="A887">
        <v>1275800400</v>
      </c>
      <c r="B887" s="7">
        <v>40335.208333333336</v>
      </c>
      <c r="C887">
        <v>1279083600</v>
      </c>
      <c r="D887" s="7">
        <v>40373.208333333336</v>
      </c>
      <c r="E887">
        <f t="shared" si="14"/>
        <v>38</v>
      </c>
      <c r="F887" t="s">
        <v>20</v>
      </c>
    </row>
    <row r="888" spans="1:6" x14ac:dyDescent="0.2">
      <c r="A888">
        <v>1282798800</v>
      </c>
      <c r="B888" s="7">
        <v>40416.208333333336</v>
      </c>
      <c r="C888">
        <v>1284354000</v>
      </c>
      <c r="D888" s="7">
        <v>40434.208333333336</v>
      </c>
      <c r="E888">
        <f t="shared" si="14"/>
        <v>18</v>
      </c>
      <c r="F888" t="s">
        <v>14</v>
      </c>
    </row>
    <row r="889" spans="1:6" x14ac:dyDescent="0.2">
      <c r="A889">
        <v>1437109200</v>
      </c>
      <c r="B889" s="7">
        <v>42202.208333333328</v>
      </c>
      <c r="C889">
        <v>1441170000</v>
      </c>
      <c r="D889" s="7">
        <v>42249.208333333328</v>
      </c>
      <c r="E889">
        <f t="shared" si="14"/>
        <v>47</v>
      </c>
      <c r="F889" t="s">
        <v>14</v>
      </c>
    </row>
    <row r="890" spans="1:6" x14ac:dyDescent="0.2">
      <c r="A890">
        <v>1491886800</v>
      </c>
      <c r="B890" s="7">
        <v>42836.208333333328</v>
      </c>
      <c r="C890">
        <v>1493528400</v>
      </c>
      <c r="D890" s="7">
        <v>42855.208333333328</v>
      </c>
      <c r="E890">
        <f t="shared" si="14"/>
        <v>19</v>
      </c>
      <c r="F890" t="s">
        <v>20</v>
      </c>
    </row>
    <row r="891" spans="1:6" x14ac:dyDescent="0.2">
      <c r="A891">
        <v>1394600400</v>
      </c>
      <c r="B891" s="7">
        <v>41710.208333333336</v>
      </c>
      <c r="C891">
        <v>1395205200</v>
      </c>
      <c r="D891" s="7">
        <v>41717.208333333336</v>
      </c>
      <c r="E891">
        <f t="shared" si="14"/>
        <v>7</v>
      </c>
      <c r="F891" t="s">
        <v>20</v>
      </c>
    </row>
    <row r="892" spans="1:6" x14ac:dyDescent="0.2">
      <c r="A892">
        <v>1561352400</v>
      </c>
      <c r="B892" s="7">
        <v>43640.208333333328</v>
      </c>
      <c r="C892">
        <v>1561438800</v>
      </c>
      <c r="D892" s="7">
        <v>43641.208333333328</v>
      </c>
      <c r="E892">
        <f t="shared" si="14"/>
        <v>1</v>
      </c>
      <c r="F892" t="s">
        <v>20</v>
      </c>
    </row>
    <row r="893" spans="1:6" x14ac:dyDescent="0.2">
      <c r="A893">
        <v>1322892000</v>
      </c>
      <c r="B893" s="7">
        <v>40880.25</v>
      </c>
      <c r="C893">
        <v>1326693600</v>
      </c>
      <c r="D893" s="7">
        <v>40924.25</v>
      </c>
      <c r="E893">
        <f t="shared" si="14"/>
        <v>44</v>
      </c>
      <c r="F893" t="s">
        <v>20</v>
      </c>
    </row>
    <row r="894" spans="1:6" x14ac:dyDescent="0.2">
      <c r="A894">
        <v>1274418000</v>
      </c>
      <c r="B894" s="7">
        <v>40319.208333333336</v>
      </c>
      <c r="C894">
        <v>1277960400</v>
      </c>
      <c r="D894" s="7">
        <v>40360.208333333336</v>
      </c>
      <c r="E894">
        <f t="shared" si="14"/>
        <v>41</v>
      </c>
      <c r="F894" t="s">
        <v>20</v>
      </c>
    </row>
    <row r="895" spans="1:6" x14ac:dyDescent="0.2">
      <c r="A895">
        <v>1434344400</v>
      </c>
      <c r="B895" s="7">
        <v>42170.208333333328</v>
      </c>
      <c r="C895">
        <v>1434690000</v>
      </c>
      <c r="D895" s="7">
        <v>42174.208333333328</v>
      </c>
      <c r="E895">
        <f t="shared" si="14"/>
        <v>4</v>
      </c>
      <c r="F895" t="s">
        <v>20</v>
      </c>
    </row>
    <row r="896" spans="1:6" x14ac:dyDescent="0.2">
      <c r="A896">
        <v>1373518800</v>
      </c>
      <c r="B896" s="7">
        <v>41466.208333333336</v>
      </c>
      <c r="C896">
        <v>1376110800</v>
      </c>
      <c r="D896" s="7">
        <v>41496.208333333336</v>
      </c>
      <c r="E896">
        <f t="shared" si="14"/>
        <v>30</v>
      </c>
      <c r="F896" t="s">
        <v>20</v>
      </c>
    </row>
    <row r="897" spans="1:6" x14ac:dyDescent="0.2">
      <c r="A897">
        <v>1517637600</v>
      </c>
      <c r="B897" s="7">
        <v>43134.25</v>
      </c>
      <c r="C897">
        <v>1518415200</v>
      </c>
      <c r="D897" s="7">
        <v>43143.25</v>
      </c>
      <c r="E897">
        <f t="shared" si="14"/>
        <v>9</v>
      </c>
      <c r="F897" t="s">
        <v>14</v>
      </c>
    </row>
    <row r="898" spans="1:6" x14ac:dyDescent="0.2">
      <c r="A898">
        <v>1310619600</v>
      </c>
      <c r="B898" s="7">
        <v>40738.208333333336</v>
      </c>
      <c r="C898">
        <v>1310878800</v>
      </c>
      <c r="D898" s="7">
        <v>40741.208333333336</v>
      </c>
      <c r="E898">
        <f t="shared" si="14"/>
        <v>3</v>
      </c>
      <c r="F898" t="s">
        <v>20</v>
      </c>
    </row>
    <row r="899" spans="1:6" x14ac:dyDescent="0.2">
      <c r="A899">
        <v>1556427600</v>
      </c>
      <c r="B899" s="7">
        <v>43583.208333333328</v>
      </c>
      <c r="C899">
        <v>1556600400</v>
      </c>
      <c r="D899" s="7">
        <v>43585.208333333328</v>
      </c>
      <c r="E899">
        <f t="shared" ref="E899:E962" si="15">D899-B899</f>
        <v>2</v>
      </c>
      <c r="F899" t="s">
        <v>14</v>
      </c>
    </row>
    <row r="900" spans="1:6" x14ac:dyDescent="0.2">
      <c r="A900">
        <v>1576476000</v>
      </c>
      <c r="B900" s="7">
        <v>43815.25</v>
      </c>
      <c r="C900">
        <v>1576994400</v>
      </c>
      <c r="D900" s="7">
        <v>43821.25</v>
      </c>
      <c r="E900">
        <f t="shared" si="15"/>
        <v>6</v>
      </c>
      <c r="F900" t="s">
        <v>14</v>
      </c>
    </row>
    <row r="901" spans="1:6" x14ac:dyDescent="0.2">
      <c r="A901">
        <v>1381122000</v>
      </c>
      <c r="B901" s="7">
        <v>41554.208333333336</v>
      </c>
      <c r="C901">
        <v>1382677200</v>
      </c>
      <c r="D901" s="7">
        <v>41572.208333333336</v>
      </c>
      <c r="E901">
        <f t="shared" si="15"/>
        <v>18</v>
      </c>
      <c r="F901" t="s">
        <v>20</v>
      </c>
    </row>
    <row r="902" spans="1:6" x14ac:dyDescent="0.2">
      <c r="A902">
        <v>1411102800</v>
      </c>
      <c r="B902" s="7">
        <v>41901.208333333336</v>
      </c>
      <c r="C902">
        <v>1411189200</v>
      </c>
      <c r="D902" s="7">
        <v>41902.208333333336</v>
      </c>
      <c r="E902">
        <f t="shared" si="15"/>
        <v>1</v>
      </c>
      <c r="F902" t="s">
        <v>14</v>
      </c>
    </row>
    <row r="903" spans="1:6" x14ac:dyDescent="0.2">
      <c r="A903">
        <v>1531803600</v>
      </c>
      <c r="B903" s="7">
        <v>43298.208333333328</v>
      </c>
      <c r="C903">
        <v>1534654800</v>
      </c>
      <c r="D903" s="7">
        <v>43331.208333333328</v>
      </c>
      <c r="E903">
        <f t="shared" si="15"/>
        <v>33</v>
      </c>
      <c r="F903" t="s">
        <v>20</v>
      </c>
    </row>
    <row r="904" spans="1:6" x14ac:dyDescent="0.2">
      <c r="A904">
        <v>1454133600</v>
      </c>
      <c r="B904" s="7">
        <v>42399.25</v>
      </c>
      <c r="C904">
        <v>1457762400</v>
      </c>
      <c r="D904" s="7">
        <v>42441.25</v>
      </c>
      <c r="E904">
        <f t="shared" si="15"/>
        <v>42</v>
      </c>
      <c r="F904" t="s">
        <v>20</v>
      </c>
    </row>
    <row r="905" spans="1:6" x14ac:dyDescent="0.2">
      <c r="A905">
        <v>1336194000</v>
      </c>
      <c r="B905" s="7">
        <v>41034.208333333336</v>
      </c>
      <c r="C905">
        <v>1337490000</v>
      </c>
      <c r="D905" s="7">
        <v>41049.208333333336</v>
      </c>
      <c r="E905">
        <f t="shared" si="15"/>
        <v>15</v>
      </c>
      <c r="F905" t="s">
        <v>47</v>
      </c>
    </row>
    <row r="906" spans="1:6" x14ac:dyDescent="0.2">
      <c r="A906">
        <v>1349326800</v>
      </c>
      <c r="B906" s="7">
        <v>41186.208333333336</v>
      </c>
      <c r="C906">
        <v>1349672400</v>
      </c>
      <c r="D906" s="7">
        <v>41190.208333333336</v>
      </c>
      <c r="E906">
        <f t="shared" si="15"/>
        <v>4</v>
      </c>
      <c r="F906" t="s">
        <v>14</v>
      </c>
    </row>
    <row r="907" spans="1:6" x14ac:dyDescent="0.2">
      <c r="A907">
        <v>1379566800</v>
      </c>
      <c r="B907" s="7">
        <v>41536.208333333336</v>
      </c>
      <c r="C907">
        <v>1379826000</v>
      </c>
      <c r="D907" s="7">
        <v>41539.208333333336</v>
      </c>
      <c r="E907">
        <f t="shared" si="15"/>
        <v>3</v>
      </c>
      <c r="F907" t="s">
        <v>20</v>
      </c>
    </row>
    <row r="908" spans="1:6" x14ac:dyDescent="0.2">
      <c r="A908">
        <v>1494651600</v>
      </c>
      <c r="B908" s="7">
        <v>42868.208333333328</v>
      </c>
      <c r="C908">
        <v>1497762000</v>
      </c>
      <c r="D908" s="7">
        <v>42904.208333333328</v>
      </c>
      <c r="E908">
        <f t="shared" si="15"/>
        <v>36</v>
      </c>
      <c r="F908" t="s">
        <v>20</v>
      </c>
    </row>
    <row r="909" spans="1:6" x14ac:dyDescent="0.2">
      <c r="A909">
        <v>1303880400</v>
      </c>
      <c r="B909" s="7">
        <v>40660.208333333336</v>
      </c>
      <c r="C909">
        <v>1304485200</v>
      </c>
      <c r="D909" s="7">
        <v>40667.208333333336</v>
      </c>
      <c r="E909">
        <f t="shared" si="15"/>
        <v>7</v>
      </c>
      <c r="F909" t="s">
        <v>14</v>
      </c>
    </row>
    <row r="910" spans="1:6" x14ac:dyDescent="0.2">
      <c r="A910">
        <v>1335934800</v>
      </c>
      <c r="B910" s="7">
        <v>41031.208333333336</v>
      </c>
      <c r="C910">
        <v>1336885200</v>
      </c>
      <c r="D910" s="7">
        <v>41042.208333333336</v>
      </c>
      <c r="E910">
        <f t="shared" si="15"/>
        <v>11</v>
      </c>
      <c r="F910" t="s">
        <v>20</v>
      </c>
    </row>
    <row r="911" spans="1:6" x14ac:dyDescent="0.2">
      <c r="A911">
        <v>1528088400</v>
      </c>
      <c r="B911" s="7">
        <v>43255.208333333328</v>
      </c>
      <c r="C911">
        <v>1530421200</v>
      </c>
      <c r="D911" s="7">
        <v>43282.208333333328</v>
      </c>
      <c r="E911">
        <f t="shared" si="15"/>
        <v>27</v>
      </c>
      <c r="F911" t="s">
        <v>20</v>
      </c>
    </row>
    <row r="912" spans="1:6" x14ac:dyDescent="0.2">
      <c r="A912">
        <v>1421906400</v>
      </c>
      <c r="B912" s="7">
        <v>42026.25</v>
      </c>
      <c r="C912">
        <v>1421992800</v>
      </c>
      <c r="D912" s="7">
        <v>42027.25</v>
      </c>
      <c r="E912">
        <f t="shared" si="15"/>
        <v>1</v>
      </c>
      <c r="F912" t="s">
        <v>74</v>
      </c>
    </row>
    <row r="913" spans="1:6" x14ac:dyDescent="0.2">
      <c r="A913">
        <v>1568005200</v>
      </c>
      <c r="B913" s="7">
        <v>43717.208333333328</v>
      </c>
      <c r="C913">
        <v>1568178000</v>
      </c>
      <c r="D913" s="7">
        <v>43719.208333333328</v>
      </c>
      <c r="E913">
        <f t="shared" si="15"/>
        <v>2</v>
      </c>
      <c r="F913" t="s">
        <v>20</v>
      </c>
    </row>
    <row r="914" spans="1:6" x14ac:dyDescent="0.2">
      <c r="A914">
        <v>1346821200</v>
      </c>
      <c r="B914" s="7">
        <v>41157.208333333336</v>
      </c>
      <c r="C914">
        <v>1347944400</v>
      </c>
      <c r="D914" s="7">
        <v>41170.208333333336</v>
      </c>
      <c r="E914">
        <f t="shared" si="15"/>
        <v>13</v>
      </c>
      <c r="F914" t="s">
        <v>20</v>
      </c>
    </row>
    <row r="915" spans="1:6" x14ac:dyDescent="0.2">
      <c r="A915">
        <v>1557637200</v>
      </c>
      <c r="B915" s="7">
        <v>43597.208333333328</v>
      </c>
      <c r="C915">
        <v>1558760400</v>
      </c>
      <c r="D915" s="7">
        <v>43610.208333333328</v>
      </c>
      <c r="E915">
        <f t="shared" si="15"/>
        <v>13</v>
      </c>
      <c r="F915" t="s">
        <v>14</v>
      </c>
    </row>
    <row r="916" spans="1:6" x14ac:dyDescent="0.2">
      <c r="A916">
        <v>1375592400</v>
      </c>
      <c r="B916" s="7">
        <v>41490.208333333336</v>
      </c>
      <c r="C916">
        <v>1376629200</v>
      </c>
      <c r="D916" s="7">
        <v>41502.208333333336</v>
      </c>
      <c r="E916">
        <f t="shared" si="15"/>
        <v>12</v>
      </c>
      <c r="F916" t="s">
        <v>14</v>
      </c>
    </row>
    <row r="917" spans="1:6" x14ac:dyDescent="0.2">
      <c r="A917">
        <v>1503982800</v>
      </c>
      <c r="B917" s="7">
        <v>42976.208333333328</v>
      </c>
      <c r="C917">
        <v>1504760400</v>
      </c>
      <c r="D917" s="7">
        <v>42985.208333333328</v>
      </c>
      <c r="E917">
        <f t="shared" si="15"/>
        <v>9</v>
      </c>
      <c r="F917" t="s">
        <v>20</v>
      </c>
    </row>
    <row r="918" spans="1:6" x14ac:dyDescent="0.2">
      <c r="A918">
        <v>1418882400</v>
      </c>
      <c r="B918" s="7">
        <v>41991.25</v>
      </c>
      <c r="C918">
        <v>1419660000</v>
      </c>
      <c r="D918" s="7">
        <v>42000.25</v>
      </c>
      <c r="E918">
        <f t="shared" si="15"/>
        <v>9</v>
      </c>
      <c r="F918" t="s">
        <v>14</v>
      </c>
    </row>
    <row r="919" spans="1:6" x14ac:dyDescent="0.2">
      <c r="A919">
        <v>1309237200</v>
      </c>
      <c r="B919" s="7">
        <v>40722.208333333336</v>
      </c>
      <c r="C919">
        <v>1311310800</v>
      </c>
      <c r="D919" s="7">
        <v>40746.208333333336</v>
      </c>
      <c r="E919">
        <f t="shared" si="15"/>
        <v>24</v>
      </c>
      <c r="F919" t="s">
        <v>47</v>
      </c>
    </row>
    <row r="920" spans="1:6" x14ac:dyDescent="0.2">
      <c r="A920">
        <v>1343365200</v>
      </c>
      <c r="B920" s="7">
        <v>41117.208333333336</v>
      </c>
      <c r="C920">
        <v>1344315600</v>
      </c>
      <c r="D920" s="7">
        <v>41128.208333333336</v>
      </c>
      <c r="E920">
        <f t="shared" si="15"/>
        <v>11</v>
      </c>
      <c r="F920" t="s">
        <v>20</v>
      </c>
    </row>
    <row r="921" spans="1:6" x14ac:dyDescent="0.2">
      <c r="A921">
        <v>1507957200</v>
      </c>
      <c r="B921" s="7">
        <v>43022.208333333328</v>
      </c>
      <c r="C921">
        <v>1510725600</v>
      </c>
      <c r="D921" s="7">
        <v>43054.25</v>
      </c>
      <c r="E921">
        <f t="shared" si="15"/>
        <v>32.041666666671517</v>
      </c>
      <c r="F921" t="s">
        <v>14</v>
      </c>
    </row>
    <row r="922" spans="1:6" x14ac:dyDescent="0.2">
      <c r="A922">
        <v>1549519200</v>
      </c>
      <c r="B922" s="7">
        <v>43503.25</v>
      </c>
      <c r="C922">
        <v>1551247200</v>
      </c>
      <c r="D922" s="7">
        <v>43523.25</v>
      </c>
      <c r="E922">
        <f t="shared" si="15"/>
        <v>20</v>
      </c>
      <c r="F922" t="s">
        <v>20</v>
      </c>
    </row>
    <row r="923" spans="1:6" x14ac:dyDescent="0.2">
      <c r="A923">
        <v>1329026400</v>
      </c>
      <c r="B923" s="7">
        <v>40951.25</v>
      </c>
      <c r="C923">
        <v>1330236000</v>
      </c>
      <c r="D923" s="7">
        <v>40965.25</v>
      </c>
      <c r="E923">
        <f t="shared" si="15"/>
        <v>14</v>
      </c>
      <c r="F923" t="s">
        <v>14</v>
      </c>
    </row>
    <row r="924" spans="1:6" x14ac:dyDescent="0.2">
      <c r="A924">
        <v>1544335200</v>
      </c>
      <c r="B924" s="7">
        <v>43443.25</v>
      </c>
      <c r="C924">
        <v>1545112800</v>
      </c>
      <c r="D924" s="7">
        <v>43452.25</v>
      </c>
      <c r="E924">
        <f t="shared" si="15"/>
        <v>9</v>
      </c>
      <c r="F924" t="s">
        <v>20</v>
      </c>
    </row>
    <row r="925" spans="1:6" x14ac:dyDescent="0.2">
      <c r="A925">
        <v>1279083600</v>
      </c>
      <c r="B925" s="7">
        <v>40373.208333333336</v>
      </c>
      <c r="C925">
        <v>1279170000</v>
      </c>
      <c r="D925" s="7">
        <v>40374.208333333336</v>
      </c>
      <c r="E925">
        <f t="shared" si="15"/>
        <v>1</v>
      </c>
      <c r="F925" t="s">
        <v>20</v>
      </c>
    </row>
    <row r="926" spans="1:6" x14ac:dyDescent="0.2">
      <c r="A926">
        <v>1572498000</v>
      </c>
      <c r="B926" s="7">
        <v>43769.208333333328</v>
      </c>
      <c r="C926">
        <v>1573452000</v>
      </c>
      <c r="D926" s="7">
        <v>43780.25</v>
      </c>
      <c r="E926">
        <f t="shared" si="15"/>
        <v>11.041666666671517</v>
      </c>
      <c r="F926" t="s">
        <v>20</v>
      </c>
    </row>
    <row r="927" spans="1:6" x14ac:dyDescent="0.2">
      <c r="A927">
        <v>1506056400</v>
      </c>
      <c r="B927" s="7">
        <v>43000.208333333328</v>
      </c>
      <c r="C927">
        <v>1507093200</v>
      </c>
      <c r="D927" s="7">
        <v>43012.208333333328</v>
      </c>
      <c r="E927">
        <f t="shared" si="15"/>
        <v>12</v>
      </c>
      <c r="F927" t="s">
        <v>20</v>
      </c>
    </row>
    <row r="928" spans="1:6" x14ac:dyDescent="0.2">
      <c r="A928">
        <v>1463029200</v>
      </c>
      <c r="B928" s="7">
        <v>42502.208333333328</v>
      </c>
      <c r="C928">
        <v>1463374800</v>
      </c>
      <c r="D928" s="7">
        <v>42506.208333333328</v>
      </c>
      <c r="E928">
        <f t="shared" si="15"/>
        <v>4</v>
      </c>
      <c r="F928" t="s">
        <v>14</v>
      </c>
    </row>
    <row r="929" spans="1:6" x14ac:dyDescent="0.2">
      <c r="A929">
        <v>1342069200</v>
      </c>
      <c r="B929" s="7">
        <v>41102.208333333336</v>
      </c>
      <c r="C929">
        <v>1344574800</v>
      </c>
      <c r="D929" s="7">
        <v>41131.208333333336</v>
      </c>
      <c r="E929">
        <f t="shared" si="15"/>
        <v>29</v>
      </c>
      <c r="F929" t="s">
        <v>14</v>
      </c>
    </row>
    <row r="930" spans="1:6" x14ac:dyDescent="0.2">
      <c r="A930">
        <v>1388296800</v>
      </c>
      <c r="B930" s="7">
        <v>41637.25</v>
      </c>
      <c r="C930">
        <v>1389074400</v>
      </c>
      <c r="D930" s="7">
        <v>41646.25</v>
      </c>
      <c r="E930">
        <f t="shared" si="15"/>
        <v>9</v>
      </c>
      <c r="F930" t="s">
        <v>20</v>
      </c>
    </row>
    <row r="931" spans="1:6" x14ac:dyDescent="0.2">
      <c r="A931">
        <v>1493787600</v>
      </c>
      <c r="B931" s="7">
        <v>42858.208333333328</v>
      </c>
      <c r="C931">
        <v>1494997200</v>
      </c>
      <c r="D931" s="7">
        <v>42872.208333333328</v>
      </c>
      <c r="E931">
        <f t="shared" si="15"/>
        <v>14</v>
      </c>
      <c r="F931" t="s">
        <v>20</v>
      </c>
    </row>
    <row r="932" spans="1:6" x14ac:dyDescent="0.2">
      <c r="A932">
        <v>1424844000</v>
      </c>
      <c r="B932" s="7">
        <v>42060.25</v>
      </c>
      <c r="C932">
        <v>1425448800</v>
      </c>
      <c r="D932" s="7">
        <v>42067.25</v>
      </c>
      <c r="E932">
        <f t="shared" si="15"/>
        <v>7</v>
      </c>
      <c r="F932" t="s">
        <v>20</v>
      </c>
    </row>
    <row r="933" spans="1:6" x14ac:dyDescent="0.2">
      <c r="A933">
        <v>1403931600</v>
      </c>
      <c r="B933" s="7">
        <v>41818.208333333336</v>
      </c>
      <c r="C933">
        <v>1404104400</v>
      </c>
      <c r="D933" s="7">
        <v>41820.208333333336</v>
      </c>
      <c r="E933">
        <f t="shared" si="15"/>
        <v>2</v>
      </c>
      <c r="F933" t="s">
        <v>14</v>
      </c>
    </row>
    <row r="934" spans="1:6" x14ac:dyDescent="0.2">
      <c r="A934">
        <v>1394514000</v>
      </c>
      <c r="B934" s="7">
        <v>41709.208333333336</v>
      </c>
      <c r="C934">
        <v>1394773200</v>
      </c>
      <c r="D934" s="7">
        <v>41712.208333333336</v>
      </c>
      <c r="E934">
        <f t="shared" si="15"/>
        <v>3</v>
      </c>
      <c r="F934" t="s">
        <v>20</v>
      </c>
    </row>
    <row r="935" spans="1:6" x14ac:dyDescent="0.2">
      <c r="A935">
        <v>1365397200</v>
      </c>
      <c r="B935" s="7">
        <v>41372.208333333336</v>
      </c>
      <c r="C935">
        <v>1366520400</v>
      </c>
      <c r="D935" s="7">
        <v>41385.208333333336</v>
      </c>
      <c r="E935">
        <f t="shared" si="15"/>
        <v>13</v>
      </c>
      <c r="F935" t="s">
        <v>20</v>
      </c>
    </row>
    <row r="936" spans="1:6" x14ac:dyDescent="0.2">
      <c r="A936">
        <v>1456120800</v>
      </c>
      <c r="B936" s="7">
        <v>42422.25</v>
      </c>
      <c r="C936">
        <v>1456639200</v>
      </c>
      <c r="D936" s="7">
        <v>42428.25</v>
      </c>
      <c r="E936">
        <f t="shared" si="15"/>
        <v>6</v>
      </c>
      <c r="F936" t="s">
        <v>20</v>
      </c>
    </row>
    <row r="937" spans="1:6" x14ac:dyDescent="0.2">
      <c r="A937">
        <v>1437714000</v>
      </c>
      <c r="B937" s="7">
        <v>42209.208333333328</v>
      </c>
      <c r="C937">
        <v>1438318800</v>
      </c>
      <c r="D937" s="7">
        <v>42216.208333333328</v>
      </c>
      <c r="E937">
        <f t="shared" si="15"/>
        <v>7</v>
      </c>
      <c r="F937" t="s">
        <v>20</v>
      </c>
    </row>
    <row r="938" spans="1:6" x14ac:dyDescent="0.2">
      <c r="A938">
        <v>1563771600</v>
      </c>
      <c r="B938" s="7">
        <v>43668.208333333328</v>
      </c>
      <c r="C938">
        <v>1564030800</v>
      </c>
      <c r="D938" s="7">
        <v>43671.208333333328</v>
      </c>
      <c r="E938">
        <f t="shared" si="15"/>
        <v>3</v>
      </c>
      <c r="F938" t="s">
        <v>14</v>
      </c>
    </row>
    <row r="939" spans="1:6" x14ac:dyDescent="0.2">
      <c r="A939">
        <v>1448517600</v>
      </c>
      <c r="B939" s="7">
        <v>42334.25</v>
      </c>
      <c r="C939">
        <v>1449295200</v>
      </c>
      <c r="D939" s="7">
        <v>42343.25</v>
      </c>
      <c r="E939">
        <f t="shared" si="15"/>
        <v>9</v>
      </c>
      <c r="F939" t="s">
        <v>74</v>
      </c>
    </row>
    <row r="940" spans="1:6" x14ac:dyDescent="0.2">
      <c r="A940">
        <v>1528779600</v>
      </c>
      <c r="B940" s="7">
        <v>43263.208333333328</v>
      </c>
      <c r="C940">
        <v>1531890000</v>
      </c>
      <c r="D940" s="7">
        <v>43299.208333333328</v>
      </c>
      <c r="E940">
        <f t="shared" si="15"/>
        <v>36</v>
      </c>
      <c r="F940" t="s">
        <v>20</v>
      </c>
    </row>
    <row r="941" spans="1:6" x14ac:dyDescent="0.2">
      <c r="A941">
        <v>1304744400</v>
      </c>
      <c r="B941" s="7">
        <v>40670.208333333336</v>
      </c>
      <c r="C941">
        <v>1306213200</v>
      </c>
      <c r="D941" s="7">
        <v>40687.208333333336</v>
      </c>
      <c r="E941">
        <f t="shared" si="15"/>
        <v>17</v>
      </c>
      <c r="F941" t="s">
        <v>14</v>
      </c>
    </row>
    <row r="942" spans="1:6" x14ac:dyDescent="0.2">
      <c r="A942">
        <v>1354341600</v>
      </c>
      <c r="B942" s="7">
        <v>41244.25</v>
      </c>
      <c r="C942">
        <v>1356242400</v>
      </c>
      <c r="D942" s="7">
        <v>41266.25</v>
      </c>
      <c r="E942">
        <f t="shared" si="15"/>
        <v>22</v>
      </c>
      <c r="F942" t="s">
        <v>47</v>
      </c>
    </row>
    <row r="943" spans="1:6" x14ac:dyDescent="0.2">
      <c r="A943">
        <v>1294552800</v>
      </c>
      <c r="B943" s="7">
        <v>40552.25</v>
      </c>
      <c r="C943">
        <v>1297576800</v>
      </c>
      <c r="D943" s="7">
        <v>40587.25</v>
      </c>
      <c r="E943">
        <f t="shared" si="15"/>
        <v>35</v>
      </c>
      <c r="F943" t="s">
        <v>14</v>
      </c>
    </row>
    <row r="944" spans="1:6" x14ac:dyDescent="0.2">
      <c r="A944">
        <v>1295935200</v>
      </c>
      <c r="B944" s="7">
        <v>40568.25</v>
      </c>
      <c r="C944">
        <v>1296194400</v>
      </c>
      <c r="D944" s="7">
        <v>40571.25</v>
      </c>
      <c r="E944">
        <f t="shared" si="15"/>
        <v>3</v>
      </c>
      <c r="F944" t="s">
        <v>14</v>
      </c>
    </row>
    <row r="945" spans="1:6" x14ac:dyDescent="0.2">
      <c r="A945">
        <v>1411534800</v>
      </c>
      <c r="B945" s="7">
        <v>41906.208333333336</v>
      </c>
      <c r="C945">
        <v>1414558800</v>
      </c>
      <c r="D945" s="7">
        <v>41941.208333333336</v>
      </c>
      <c r="E945">
        <f t="shared" si="15"/>
        <v>35</v>
      </c>
      <c r="F945" t="s">
        <v>20</v>
      </c>
    </row>
    <row r="946" spans="1:6" x14ac:dyDescent="0.2">
      <c r="A946">
        <v>1486706400</v>
      </c>
      <c r="B946" s="7">
        <v>42776.25</v>
      </c>
      <c r="C946">
        <v>1488348000</v>
      </c>
      <c r="D946" s="7">
        <v>42795.25</v>
      </c>
      <c r="E946">
        <f t="shared" si="15"/>
        <v>19</v>
      </c>
      <c r="F946" t="s">
        <v>14</v>
      </c>
    </row>
    <row r="947" spans="1:6" x14ac:dyDescent="0.2">
      <c r="A947">
        <v>1333602000</v>
      </c>
      <c r="B947" s="7">
        <v>41004.208333333336</v>
      </c>
      <c r="C947">
        <v>1334898000</v>
      </c>
      <c r="D947" s="7">
        <v>41019.208333333336</v>
      </c>
      <c r="E947">
        <f t="shared" si="15"/>
        <v>15</v>
      </c>
      <c r="F947" t="s">
        <v>14</v>
      </c>
    </row>
    <row r="948" spans="1:6" x14ac:dyDescent="0.2">
      <c r="A948">
        <v>1308200400</v>
      </c>
      <c r="B948" s="7">
        <v>40710.208333333336</v>
      </c>
      <c r="C948">
        <v>1308373200</v>
      </c>
      <c r="D948" s="7">
        <v>40712.208333333336</v>
      </c>
      <c r="E948">
        <f t="shared" si="15"/>
        <v>2</v>
      </c>
      <c r="F948" t="s">
        <v>14</v>
      </c>
    </row>
    <row r="949" spans="1:6" x14ac:dyDescent="0.2">
      <c r="A949">
        <v>1411707600</v>
      </c>
      <c r="B949" s="7">
        <v>41908.208333333336</v>
      </c>
      <c r="C949">
        <v>1412312400</v>
      </c>
      <c r="D949" s="7">
        <v>41915.208333333336</v>
      </c>
      <c r="E949">
        <f t="shared" si="15"/>
        <v>7</v>
      </c>
      <c r="F949" t="s">
        <v>14</v>
      </c>
    </row>
    <row r="950" spans="1:6" x14ac:dyDescent="0.2">
      <c r="A950">
        <v>1418364000</v>
      </c>
      <c r="B950" s="7">
        <v>41985.25</v>
      </c>
      <c r="C950">
        <v>1419228000</v>
      </c>
      <c r="D950" s="7">
        <v>41995.25</v>
      </c>
      <c r="E950">
        <f t="shared" si="15"/>
        <v>10</v>
      </c>
      <c r="F950" t="s">
        <v>74</v>
      </c>
    </row>
    <row r="951" spans="1:6" x14ac:dyDescent="0.2">
      <c r="A951">
        <v>1429333200</v>
      </c>
      <c r="B951" s="7">
        <v>42112.208333333328</v>
      </c>
      <c r="C951">
        <v>1430974800</v>
      </c>
      <c r="D951" s="7">
        <v>42131.208333333328</v>
      </c>
      <c r="E951">
        <f t="shared" si="15"/>
        <v>19</v>
      </c>
      <c r="F951" t="s">
        <v>20</v>
      </c>
    </row>
    <row r="952" spans="1:6" x14ac:dyDescent="0.2">
      <c r="A952">
        <v>1555390800</v>
      </c>
      <c r="B952" s="7">
        <v>43571.208333333328</v>
      </c>
      <c r="C952">
        <v>1555822800</v>
      </c>
      <c r="D952" s="7">
        <v>43576.208333333328</v>
      </c>
      <c r="E952">
        <f t="shared" si="15"/>
        <v>5</v>
      </c>
      <c r="F952" t="s">
        <v>14</v>
      </c>
    </row>
    <row r="953" spans="1:6" x14ac:dyDescent="0.2">
      <c r="A953">
        <v>1482732000</v>
      </c>
      <c r="B953" s="7">
        <v>42730.25</v>
      </c>
      <c r="C953">
        <v>1482818400</v>
      </c>
      <c r="D953" s="7">
        <v>42731.25</v>
      </c>
      <c r="E953">
        <f t="shared" si="15"/>
        <v>1</v>
      </c>
      <c r="F953" t="s">
        <v>20</v>
      </c>
    </row>
    <row r="954" spans="1:6" x14ac:dyDescent="0.2">
      <c r="A954">
        <v>1470718800</v>
      </c>
      <c r="B954" s="7">
        <v>42591.208333333328</v>
      </c>
      <c r="C954">
        <v>1471928400</v>
      </c>
      <c r="D954" s="7">
        <v>42605.208333333328</v>
      </c>
      <c r="E954">
        <f t="shared" si="15"/>
        <v>14</v>
      </c>
      <c r="F954" t="s">
        <v>74</v>
      </c>
    </row>
    <row r="955" spans="1:6" x14ac:dyDescent="0.2">
      <c r="A955">
        <v>1450591200</v>
      </c>
      <c r="B955" s="7">
        <v>42358.25</v>
      </c>
      <c r="C955">
        <v>1453701600</v>
      </c>
      <c r="D955" s="7">
        <v>42394.25</v>
      </c>
      <c r="E955">
        <f t="shared" si="15"/>
        <v>36</v>
      </c>
      <c r="F955" t="s">
        <v>14</v>
      </c>
    </row>
    <row r="956" spans="1:6" x14ac:dyDescent="0.2">
      <c r="A956">
        <v>1348290000</v>
      </c>
      <c r="B956" s="7">
        <v>41174.208333333336</v>
      </c>
      <c r="C956">
        <v>1350363600</v>
      </c>
      <c r="D956" s="7">
        <v>41198.208333333336</v>
      </c>
      <c r="E956">
        <f t="shared" si="15"/>
        <v>24</v>
      </c>
      <c r="F956" t="s">
        <v>20</v>
      </c>
    </row>
    <row r="957" spans="1:6" x14ac:dyDescent="0.2">
      <c r="A957">
        <v>1353823200</v>
      </c>
      <c r="B957" s="7">
        <v>41238.25</v>
      </c>
      <c r="C957">
        <v>1353996000</v>
      </c>
      <c r="D957" s="7">
        <v>41240.25</v>
      </c>
      <c r="E957">
        <f t="shared" si="15"/>
        <v>2</v>
      </c>
      <c r="F957" t="s">
        <v>20</v>
      </c>
    </row>
    <row r="958" spans="1:6" x14ac:dyDescent="0.2">
      <c r="A958">
        <v>1450764000</v>
      </c>
      <c r="B958" s="7">
        <v>42360.25</v>
      </c>
      <c r="C958">
        <v>1451109600</v>
      </c>
      <c r="D958" s="7">
        <v>42364.25</v>
      </c>
      <c r="E958">
        <f t="shared" si="15"/>
        <v>4</v>
      </c>
      <c r="F958" t="s">
        <v>14</v>
      </c>
    </row>
    <row r="959" spans="1:6" x14ac:dyDescent="0.2">
      <c r="A959">
        <v>1329372000</v>
      </c>
      <c r="B959" s="7">
        <v>40955.25</v>
      </c>
      <c r="C959">
        <v>1329631200</v>
      </c>
      <c r="D959" s="7">
        <v>40958.25</v>
      </c>
      <c r="E959">
        <f t="shared" si="15"/>
        <v>3</v>
      </c>
      <c r="F959" t="s">
        <v>20</v>
      </c>
    </row>
    <row r="960" spans="1:6" x14ac:dyDescent="0.2">
      <c r="A960">
        <v>1277096400</v>
      </c>
      <c r="B960" s="7">
        <v>40350.208333333336</v>
      </c>
      <c r="C960">
        <v>1278997200</v>
      </c>
      <c r="D960" s="7">
        <v>40372.208333333336</v>
      </c>
      <c r="E960">
        <f t="shared" si="15"/>
        <v>22</v>
      </c>
      <c r="F960" t="s">
        <v>20</v>
      </c>
    </row>
    <row r="961" spans="1:6" x14ac:dyDescent="0.2">
      <c r="A961">
        <v>1277701200</v>
      </c>
      <c r="B961" s="7">
        <v>40357.208333333336</v>
      </c>
      <c r="C961">
        <v>1280120400</v>
      </c>
      <c r="D961" s="7">
        <v>40385.208333333336</v>
      </c>
      <c r="E961">
        <f t="shared" si="15"/>
        <v>28</v>
      </c>
      <c r="F961" t="s">
        <v>14</v>
      </c>
    </row>
    <row r="962" spans="1:6" x14ac:dyDescent="0.2">
      <c r="A962">
        <v>1454911200</v>
      </c>
      <c r="B962" s="7">
        <v>42408.25</v>
      </c>
      <c r="C962">
        <v>1458104400</v>
      </c>
      <c r="D962" s="7">
        <v>42445.208333333328</v>
      </c>
      <c r="E962">
        <f t="shared" si="15"/>
        <v>36.958333333328483</v>
      </c>
      <c r="F962" t="s">
        <v>14</v>
      </c>
    </row>
    <row r="963" spans="1:6" x14ac:dyDescent="0.2">
      <c r="A963">
        <v>1297922400</v>
      </c>
      <c r="B963" s="7">
        <v>40591.25</v>
      </c>
      <c r="C963">
        <v>1298268000</v>
      </c>
      <c r="D963" s="7">
        <v>40595.25</v>
      </c>
      <c r="E963">
        <f t="shared" ref="E963:E1001" si="16">D963-B963</f>
        <v>4</v>
      </c>
      <c r="F963" t="s">
        <v>20</v>
      </c>
    </row>
    <row r="964" spans="1:6" x14ac:dyDescent="0.2">
      <c r="A964">
        <v>1384408800</v>
      </c>
      <c r="B964" s="7">
        <v>41592.25</v>
      </c>
      <c r="C964">
        <v>1386223200</v>
      </c>
      <c r="D964" s="7">
        <v>41613.25</v>
      </c>
      <c r="E964">
        <f t="shared" si="16"/>
        <v>21</v>
      </c>
      <c r="F964" t="s">
        <v>20</v>
      </c>
    </row>
    <row r="965" spans="1:6" x14ac:dyDescent="0.2">
      <c r="A965">
        <v>1299304800</v>
      </c>
      <c r="B965" s="7">
        <v>40607.25</v>
      </c>
      <c r="C965">
        <v>1299823200</v>
      </c>
      <c r="D965" s="7">
        <v>40613.25</v>
      </c>
      <c r="E965">
        <f t="shared" si="16"/>
        <v>6</v>
      </c>
      <c r="F965" t="s">
        <v>14</v>
      </c>
    </row>
    <row r="966" spans="1:6" x14ac:dyDescent="0.2">
      <c r="A966">
        <v>1431320400</v>
      </c>
      <c r="B966" s="7">
        <v>42135.208333333328</v>
      </c>
      <c r="C966">
        <v>1431752400</v>
      </c>
      <c r="D966" s="7">
        <v>42140.208333333328</v>
      </c>
      <c r="E966">
        <f t="shared" si="16"/>
        <v>5</v>
      </c>
      <c r="F966" t="s">
        <v>20</v>
      </c>
    </row>
    <row r="967" spans="1:6" x14ac:dyDescent="0.2">
      <c r="A967">
        <v>1264399200</v>
      </c>
      <c r="B967" s="7">
        <v>40203.25</v>
      </c>
      <c r="C967">
        <v>1267855200</v>
      </c>
      <c r="D967" s="7">
        <v>40243.25</v>
      </c>
      <c r="E967">
        <f t="shared" si="16"/>
        <v>40</v>
      </c>
      <c r="F967" t="s">
        <v>20</v>
      </c>
    </row>
    <row r="968" spans="1:6" x14ac:dyDescent="0.2">
      <c r="A968">
        <v>1497502800</v>
      </c>
      <c r="B968" s="7">
        <v>42901.208333333328</v>
      </c>
      <c r="C968">
        <v>1497675600</v>
      </c>
      <c r="D968" s="7">
        <v>42903.208333333328</v>
      </c>
      <c r="E968">
        <f t="shared" si="16"/>
        <v>2</v>
      </c>
      <c r="F968" t="s">
        <v>20</v>
      </c>
    </row>
    <row r="969" spans="1:6" x14ac:dyDescent="0.2">
      <c r="A969">
        <v>1333688400</v>
      </c>
      <c r="B969" s="7">
        <v>41005.208333333336</v>
      </c>
      <c r="C969">
        <v>1336885200</v>
      </c>
      <c r="D969" s="7">
        <v>41042.208333333336</v>
      </c>
      <c r="E969">
        <f t="shared" si="16"/>
        <v>37</v>
      </c>
      <c r="F969" t="s">
        <v>20</v>
      </c>
    </row>
    <row r="970" spans="1:6" x14ac:dyDescent="0.2">
      <c r="A970">
        <v>1293861600</v>
      </c>
      <c r="B970" s="7">
        <v>40544.25</v>
      </c>
      <c r="C970">
        <v>1295157600</v>
      </c>
      <c r="D970" s="7">
        <v>40559.25</v>
      </c>
      <c r="E970">
        <f t="shared" si="16"/>
        <v>15</v>
      </c>
      <c r="F970" t="s">
        <v>20</v>
      </c>
    </row>
    <row r="971" spans="1:6" x14ac:dyDescent="0.2">
      <c r="A971">
        <v>1576994400</v>
      </c>
      <c r="B971" s="7">
        <v>43821.25</v>
      </c>
      <c r="C971">
        <v>1577599200</v>
      </c>
      <c r="D971" s="7">
        <v>43828.25</v>
      </c>
      <c r="E971">
        <f t="shared" si="16"/>
        <v>7</v>
      </c>
      <c r="F971" t="s">
        <v>20</v>
      </c>
    </row>
    <row r="972" spans="1:6" x14ac:dyDescent="0.2">
      <c r="A972">
        <v>1304917200</v>
      </c>
      <c r="B972" s="7">
        <v>40672.208333333336</v>
      </c>
      <c r="C972">
        <v>1305003600</v>
      </c>
      <c r="D972" s="7">
        <v>40673.208333333336</v>
      </c>
      <c r="E972">
        <f t="shared" si="16"/>
        <v>1</v>
      </c>
      <c r="F972" t="s">
        <v>14</v>
      </c>
    </row>
    <row r="973" spans="1:6" x14ac:dyDescent="0.2">
      <c r="A973">
        <v>1381208400</v>
      </c>
      <c r="B973" s="7">
        <v>41555.208333333336</v>
      </c>
      <c r="C973">
        <v>1381726800</v>
      </c>
      <c r="D973" s="7">
        <v>41561.208333333336</v>
      </c>
      <c r="E973">
        <f t="shared" si="16"/>
        <v>6</v>
      </c>
      <c r="F973" t="s">
        <v>14</v>
      </c>
    </row>
    <row r="974" spans="1:6" x14ac:dyDescent="0.2">
      <c r="A974">
        <v>1401685200</v>
      </c>
      <c r="B974" s="7">
        <v>41792.208333333336</v>
      </c>
      <c r="C974">
        <v>1402462800</v>
      </c>
      <c r="D974" s="7">
        <v>41801.208333333336</v>
      </c>
      <c r="E974">
        <f t="shared" si="16"/>
        <v>9</v>
      </c>
      <c r="F974" t="s">
        <v>20</v>
      </c>
    </row>
    <row r="975" spans="1:6" x14ac:dyDescent="0.2">
      <c r="A975">
        <v>1291960800</v>
      </c>
      <c r="B975" s="7">
        <v>40522.25</v>
      </c>
      <c r="C975">
        <v>1292133600</v>
      </c>
      <c r="D975" s="7">
        <v>40524.25</v>
      </c>
      <c r="E975">
        <f t="shared" si="16"/>
        <v>2</v>
      </c>
      <c r="F975" t="s">
        <v>14</v>
      </c>
    </row>
    <row r="976" spans="1:6" x14ac:dyDescent="0.2">
      <c r="A976">
        <v>1368853200</v>
      </c>
      <c r="B976" s="7">
        <v>41412.208333333336</v>
      </c>
      <c r="C976">
        <v>1368939600</v>
      </c>
      <c r="D976" s="7">
        <v>41413.208333333336</v>
      </c>
      <c r="E976">
        <f t="shared" si="16"/>
        <v>1</v>
      </c>
      <c r="F976" t="s">
        <v>20</v>
      </c>
    </row>
    <row r="977" spans="1:6" x14ac:dyDescent="0.2">
      <c r="A977">
        <v>1448776800</v>
      </c>
      <c r="B977" s="7">
        <v>42337.25</v>
      </c>
      <c r="C977">
        <v>1452146400</v>
      </c>
      <c r="D977" s="7">
        <v>42376.25</v>
      </c>
      <c r="E977">
        <f t="shared" si="16"/>
        <v>39</v>
      </c>
      <c r="F977" t="s">
        <v>20</v>
      </c>
    </row>
    <row r="978" spans="1:6" x14ac:dyDescent="0.2">
      <c r="A978">
        <v>1296194400</v>
      </c>
      <c r="B978" s="7">
        <v>40571.25</v>
      </c>
      <c r="C978">
        <v>1296712800</v>
      </c>
      <c r="D978" s="7">
        <v>40577.25</v>
      </c>
      <c r="E978">
        <f t="shared" si="16"/>
        <v>6</v>
      </c>
      <c r="F978" t="s">
        <v>20</v>
      </c>
    </row>
    <row r="979" spans="1:6" x14ac:dyDescent="0.2">
      <c r="A979">
        <v>1517983200</v>
      </c>
      <c r="B979" s="7">
        <v>43138.25</v>
      </c>
      <c r="C979">
        <v>1520748000</v>
      </c>
      <c r="D979" s="7">
        <v>43170.25</v>
      </c>
      <c r="E979">
        <f t="shared" si="16"/>
        <v>32</v>
      </c>
      <c r="F979" t="s">
        <v>14</v>
      </c>
    </row>
    <row r="980" spans="1:6" x14ac:dyDescent="0.2">
      <c r="A980">
        <v>1478930400</v>
      </c>
      <c r="B980" s="7">
        <v>42686.25</v>
      </c>
      <c r="C980">
        <v>1480831200</v>
      </c>
      <c r="D980" s="7">
        <v>42708.25</v>
      </c>
      <c r="E980">
        <f t="shared" si="16"/>
        <v>22</v>
      </c>
      <c r="F980" t="s">
        <v>20</v>
      </c>
    </row>
    <row r="981" spans="1:6" x14ac:dyDescent="0.2">
      <c r="A981">
        <v>1426395600</v>
      </c>
      <c r="B981" s="7">
        <v>42078.208333333328</v>
      </c>
      <c r="C981">
        <v>1426914000</v>
      </c>
      <c r="D981" s="7">
        <v>42084.208333333328</v>
      </c>
      <c r="E981">
        <f t="shared" si="16"/>
        <v>6</v>
      </c>
      <c r="F981" t="s">
        <v>20</v>
      </c>
    </row>
    <row r="982" spans="1:6" x14ac:dyDescent="0.2">
      <c r="A982">
        <v>1446181200</v>
      </c>
      <c r="B982" s="7">
        <v>42307.208333333328</v>
      </c>
      <c r="C982">
        <v>1446616800</v>
      </c>
      <c r="D982" s="7">
        <v>42312.25</v>
      </c>
      <c r="E982">
        <f t="shared" si="16"/>
        <v>5.0416666666715173</v>
      </c>
      <c r="F982" t="s">
        <v>14</v>
      </c>
    </row>
    <row r="983" spans="1:6" x14ac:dyDescent="0.2">
      <c r="A983">
        <v>1514181600</v>
      </c>
      <c r="B983" s="7">
        <v>43094.25</v>
      </c>
      <c r="C983">
        <v>1517032800</v>
      </c>
      <c r="D983" s="7">
        <v>43127.25</v>
      </c>
      <c r="E983">
        <f t="shared" si="16"/>
        <v>33</v>
      </c>
      <c r="F983" t="s">
        <v>20</v>
      </c>
    </row>
    <row r="984" spans="1:6" x14ac:dyDescent="0.2">
      <c r="A984">
        <v>1311051600</v>
      </c>
      <c r="B984" s="7">
        <v>40743.208333333336</v>
      </c>
      <c r="C984">
        <v>1311224400</v>
      </c>
      <c r="D984" s="7">
        <v>40745.208333333336</v>
      </c>
      <c r="E984">
        <f t="shared" si="16"/>
        <v>2</v>
      </c>
      <c r="F984" t="s">
        <v>14</v>
      </c>
    </row>
    <row r="985" spans="1:6" x14ac:dyDescent="0.2">
      <c r="A985">
        <v>1564894800</v>
      </c>
      <c r="B985" s="7">
        <v>43681.208333333328</v>
      </c>
      <c r="C985">
        <v>1566190800</v>
      </c>
      <c r="D985" s="7">
        <v>43696.208333333328</v>
      </c>
      <c r="E985">
        <f t="shared" si="16"/>
        <v>15</v>
      </c>
      <c r="F985" t="s">
        <v>20</v>
      </c>
    </row>
    <row r="986" spans="1:6" x14ac:dyDescent="0.2">
      <c r="A986">
        <v>1567918800</v>
      </c>
      <c r="B986" s="7">
        <v>43716.208333333328</v>
      </c>
      <c r="C986">
        <v>1570165200</v>
      </c>
      <c r="D986" s="7">
        <v>43742.208333333328</v>
      </c>
      <c r="E986">
        <f t="shared" si="16"/>
        <v>26</v>
      </c>
      <c r="F986" t="s">
        <v>20</v>
      </c>
    </row>
    <row r="987" spans="1:6" x14ac:dyDescent="0.2">
      <c r="A987">
        <v>1386309600</v>
      </c>
      <c r="B987" s="7">
        <v>41614.25</v>
      </c>
      <c r="C987">
        <v>1388556000</v>
      </c>
      <c r="D987" s="7">
        <v>41640.25</v>
      </c>
      <c r="E987">
        <f t="shared" si="16"/>
        <v>26</v>
      </c>
      <c r="F987" t="s">
        <v>14</v>
      </c>
    </row>
    <row r="988" spans="1:6" x14ac:dyDescent="0.2">
      <c r="A988">
        <v>1301979600</v>
      </c>
      <c r="B988" s="7">
        <v>40638.208333333336</v>
      </c>
      <c r="C988">
        <v>1303189200</v>
      </c>
      <c r="D988" s="7">
        <v>40652.208333333336</v>
      </c>
      <c r="E988">
        <f t="shared" si="16"/>
        <v>14</v>
      </c>
      <c r="F988" t="s">
        <v>14</v>
      </c>
    </row>
    <row r="989" spans="1:6" x14ac:dyDescent="0.2">
      <c r="A989">
        <v>1493269200</v>
      </c>
      <c r="B989" s="7">
        <v>42852.208333333328</v>
      </c>
      <c r="C989">
        <v>1494478800</v>
      </c>
      <c r="D989" s="7">
        <v>42866.208333333328</v>
      </c>
      <c r="E989">
        <f t="shared" si="16"/>
        <v>14</v>
      </c>
      <c r="F989" t="s">
        <v>20</v>
      </c>
    </row>
    <row r="990" spans="1:6" x14ac:dyDescent="0.2">
      <c r="A990">
        <v>1478930400</v>
      </c>
      <c r="B990" s="7">
        <v>42686.25</v>
      </c>
      <c r="C990">
        <v>1480744800</v>
      </c>
      <c r="D990" s="7">
        <v>42707.25</v>
      </c>
      <c r="E990">
        <f t="shared" si="16"/>
        <v>21</v>
      </c>
      <c r="F990" t="s">
        <v>14</v>
      </c>
    </row>
    <row r="991" spans="1:6" x14ac:dyDescent="0.2">
      <c r="A991">
        <v>1555390800</v>
      </c>
      <c r="B991" s="7">
        <v>43571.208333333328</v>
      </c>
      <c r="C991">
        <v>1555822800</v>
      </c>
      <c r="D991" s="7">
        <v>43576.208333333328</v>
      </c>
      <c r="E991">
        <f t="shared" si="16"/>
        <v>5</v>
      </c>
      <c r="F991" t="s">
        <v>20</v>
      </c>
    </row>
    <row r="992" spans="1:6" x14ac:dyDescent="0.2">
      <c r="A992">
        <v>1456984800</v>
      </c>
      <c r="B992" s="7">
        <v>42432.25</v>
      </c>
      <c r="C992">
        <v>1458882000</v>
      </c>
      <c r="D992" s="7">
        <v>42454.208333333328</v>
      </c>
      <c r="E992">
        <f t="shared" si="16"/>
        <v>21.958333333328483</v>
      </c>
      <c r="F992" t="s">
        <v>14</v>
      </c>
    </row>
    <row r="993" spans="1:6" x14ac:dyDescent="0.2">
      <c r="A993">
        <v>1411621200</v>
      </c>
      <c r="B993" s="7">
        <v>41907.208333333336</v>
      </c>
      <c r="C993">
        <v>1411966800</v>
      </c>
      <c r="D993" s="7">
        <v>41911.208333333336</v>
      </c>
      <c r="E993">
        <f t="shared" si="16"/>
        <v>4</v>
      </c>
      <c r="F993" t="s">
        <v>20</v>
      </c>
    </row>
    <row r="994" spans="1:6" x14ac:dyDescent="0.2">
      <c r="A994">
        <v>1525669200</v>
      </c>
      <c r="B994" s="7">
        <v>43227.208333333328</v>
      </c>
      <c r="C994">
        <v>1526878800</v>
      </c>
      <c r="D994" s="7">
        <v>43241.208333333328</v>
      </c>
      <c r="E994">
        <f t="shared" si="16"/>
        <v>14</v>
      </c>
      <c r="F994" t="s">
        <v>20</v>
      </c>
    </row>
    <row r="995" spans="1:6" x14ac:dyDescent="0.2">
      <c r="A995">
        <v>1450936800</v>
      </c>
      <c r="B995" s="7">
        <v>42362.25</v>
      </c>
      <c r="C995">
        <v>1452405600</v>
      </c>
      <c r="D995" s="7">
        <v>42379.25</v>
      </c>
      <c r="E995">
        <f t="shared" si="16"/>
        <v>17</v>
      </c>
      <c r="F995" t="s">
        <v>74</v>
      </c>
    </row>
    <row r="996" spans="1:6" x14ac:dyDescent="0.2">
      <c r="A996">
        <v>1413522000</v>
      </c>
      <c r="B996" s="7">
        <v>41929.208333333336</v>
      </c>
      <c r="C996">
        <v>1414040400</v>
      </c>
      <c r="D996" s="7">
        <v>41935.208333333336</v>
      </c>
      <c r="E996">
        <f t="shared" si="16"/>
        <v>6</v>
      </c>
      <c r="F996" t="s">
        <v>14</v>
      </c>
    </row>
    <row r="997" spans="1:6" x14ac:dyDescent="0.2">
      <c r="A997">
        <v>1541307600</v>
      </c>
      <c r="B997" s="7">
        <v>43408.208333333328</v>
      </c>
      <c r="C997">
        <v>1543816800</v>
      </c>
      <c r="D997" s="7">
        <v>43437.25</v>
      </c>
      <c r="E997">
        <f t="shared" si="16"/>
        <v>29.041666666671517</v>
      </c>
      <c r="F997" t="s">
        <v>20</v>
      </c>
    </row>
    <row r="998" spans="1:6" x14ac:dyDescent="0.2">
      <c r="A998">
        <v>1357106400</v>
      </c>
      <c r="B998" s="7">
        <v>41276.25</v>
      </c>
      <c r="C998">
        <v>1359698400</v>
      </c>
      <c r="D998" s="7">
        <v>41306.25</v>
      </c>
      <c r="E998">
        <f t="shared" si="16"/>
        <v>30</v>
      </c>
      <c r="F998" t="s">
        <v>14</v>
      </c>
    </row>
    <row r="999" spans="1:6" x14ac:dyDescent="0.2">
      <c r="A999">
        <v>1390197600</v>
      </c>
      <c r="B999" s="7">
        <v>41659.25</v>
      </c>
      <c r="C999">
        <v>1390629600</v>
      </c>
      <c r="D999" s="7">
        <v>41664.25</v>
      </c>
      <c r="E999">
        <f t="shared" si="16"/>
        <v>5</v>
      </c>
      <c r="F999" t="s">
        <v>74</v>
      </c>
    </row>
    <row r="1000" spans="1:6" x14ac:dyDescent="0.2">
      <c r="A1000">
        <v>1265868000</v>
      </c>
      <c r="B1000" s="7">
        <v>40220.25</v>
      </c>
      <c r="C1000">
        <v>1267077600</v>
      </c>
      <c r="D1000" s="7">
        <v>40234.25</v>
      </c>
      <c r="E1000">
        <f t="shared" si="16"/>
        <v>14</v>
      </c>
      <c r="F1000" t="s">
        <v>14</v>
      </c>
    </row>
    <row r="1001" spans="1:6" x14ac:dyDescent="0.2">
      <c r="A1001">
        <v>1467176400</v>
      </c>
      <c r="B1001" s="7">
        <v>42550.208333333328</v>
      </c>
      <c r="C1001">
        <v>1467781200</v>
      </c>
      <c r="D1001" s="7">
        <v>42557.208333333328</v>
      </c>
      <c r="E1001">
        <f t="shared" si="16"/>
        <v>7</v>
      </c>
      <c r="F1001" t="s">
        <v>74</v>
      </c>
    </row>
  </sheetData>
  <autoFilter ref="E1:F1001" xr:uid="{8FB29C31-2CF6-934D-A4A2-2B43BA08519C}"/>
  <conditionalFormatting sqref="F1:F1048576">
    <cfRule type="aboveAverage" dxfId="9" priority="10"/>
  </conditionalFormatting>
  <conditionalFormatting sqref="F2:F1001">
    <cfRule type="containsText" dxfId="8" priority="6" operator="containsText" text="live">
      <formula>NOT(ISERROR(SEARCH("live",F2)))</formula>
    </cfRule>
    <cfRule type="containsText" dxfId="7" priority="7" operator="containsText" text="canceled">
      <formula>NOT(ISERROR(SEARCH("canceled",F2)))</formula>
    </cfRule>
    <cfRule type="containsText" dxfId="6" priority="8" operator="containsText" text="successful">
      <formula>NOT(ISERROR(SEARCH("successful",F2)))</formula>
    </cfRule>
    <cfRule type="containsText" dxfId="5" priority="9" operator="containsText" text="failed">
      <formula>NOT(ISERROR(SEARCH("failed",F2)))</formula>
    </cfRule>
  </conditionalFormatting>
  <conditionalFormatting sqref="E2">
    <cfRule type="cellIs" dxfId="4" priority="5" operator="between">
      <formula>0</formula>
      <formula>7</formula>
    </cfRule>
  </conditionalFormatting>
  <conditionalFormatting sqref="E1:E1048576">
    <cfRule type="cellIs" dxfId="3" priority="4" operator="between">
      <formula>0</formula>
      <formula>7</formula>
    </cfRule>
    <cfRule type="cellIs" dxfId="2" priority="3" operator="between">
      <formula>8</formula>
      <formula>14</formula>
    </cfRule>
    <cfRule type="cellIs" dxfId="1" priority="2" operator="between">
      <formula>15</formula>
      <formula>30</formula>
    </cfRule>
    <cfRule type="cellIs" dxfId="0" priority="1" operator="between">
      <formula>31</formula>
      <formula>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Crowdfunding</vt:lpstr>
      <vt:lpstr>Category</vt:lpstr>
      <vt:lpstr>Sub-category</vt:lpstr>
      <vt:lpstr>Parent Category</vt:lpstr>
      <vt:lpstr>New Crowdfunding</vt:lpstr>
      <vt:lpstr>Statistical</vt:lpstr>
      <vt:lpstr>Z-score</vt:lpstr>
      <vt:lpstr>Donations</vt:lpstr>
      <vt:lpstr>Duration</vt:lpstr>
      <vt:lpstr>backers</vt:lpstr>
      <vt:lpstr>Goal</vt:lpstr>
      <vt:lpstr>New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Evis Salad</cp:lastModifiedBy>
  <dcterms:created xsi:type="dcterms:W3CDTF">2021-09-29T18:52:28Z</dcterms:created>
  <dcterms:modified xsi:type="dcterms:W3CDTF">2023-02-23T22:30:21Z</dcterms:modified>
</cp:coreProperties>
</file>