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8035" windowHeight="12555"/>
  </bookViews>
  <sheets>
    <sheet name="奇观价值计算" sheetId="1" r:id="rId1"/>
    <sheet name="平衡后的奇观" sheetId="2" r:id="rId2"/>
    <sheet name="English" sheetId="5" r:id="rId3"/>
  </sheets>
  <definedNames>
    <definedName name="_xlnm._FilterDatabase" localSheetId="1" hidden="1">平衡后的奇观!$O$1:$O$16</definedName>
    <definedName name="_xlnm._FilterDatabase" localSheetId="0" hidden="1">奇观价值计算!$A$1:$N$14</definedName>
  </definedNames>
  <calcPr calcId="125725"/>
</workbook>
</file>

<file path=xl/calcChain.xml><?xml version="1.0" encoding="utf-8"?>
<calcChain xmlns="http://schemas.openxmlformats.org/spreadsheetml/2006/main">
  <c r="L14" i="1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L2"/>
  <c r="M2" s="1"/>
  <c r="L14" i="5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L2"/>
  <c r="M2" s="1"/>
  <c r="L3" i="2"/>
  <c r="L4"/>
  <c r="N4" s="1"/>
  <c r="L5"/>
  <c r="N5" s="1"/>
  <c r="L6"/>
  <c r="N6" s="1"/>
  <c r="L7"/>
  <c r="L8"/>
  <c r="N8" s="1"/>
  <c r="L9"/>
  <c r="N9" s="1"/>
  <c r="L10"/>
  <c r="N10" s="1"/>
  <c r="L11"/>
  <c r="L12"/>
  <c r="N12" s="1"/>
  <c r="L13"/>
  <c r="N13" s="1"/>
  <c r="L14"/>
  <c r="L2"/>
  <c r="N2" s="1"/>
  <c r="O5" i="1" l="1"/>
  <c r="N2"/>
  <c r="O2" s="1"/>
  <c r="N3"/>
  <c r="O3" s="1"/>
  <c r="N4"/>
  <c r="O4" s="1"/>
  <c r="N5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O5" i="5"/>
  <c r="O13"/>
  <c r="N2"/>
  <c r="O2" s="1"/>
  <c r="N3"/>
  <c r="O3" s="1"/>
  <c r="N4"/>
  <c r="O4" s="1"/>
  <c r="N5"/>
  <c r="N6"/>
  <c r="O6" s="1"/>
  <c r="N7"/>
  <c r="O7" s="1"/>
  <c r="N8"/>
  <c r="O8" s="1"/>
  <c r="N9"/>
  <c r="O9" s="1"/>
  <c r="N10"/>
  <c r="O10" s="1"/>
  <c r="N11"/>
  <c r="O11" s="1"/>
  <c r="N12"/>
  <c r="O12" s="1"/>
  <c r="N13"/>
  <c r="N14"/>
  <c r="O14" s="1"/>
  <c r="M5" i="2"/>
  <c r="O5" s="1"/>
  <c r="M9"/>
  <c r="O9" s="1"/>
  <c r="M4"/>
  <c r="O4" s="1"/>
  <c r="M12"/>
  <c r="O12" s="1"/>
  <c r="M8"/>
  <c r="O8" s="1"/>
  <c r="N3"/>
  <c r="N7"/>
  <c r="N11"/>
  <c r="M13"/>
  <c r="O13" s="1"/>
  <c r="M6"/>
  <c r="O6" s="1"/>
  <c r="M10"/>
  <c r="O10" s="1"/>
  <c r="N14"/>
  <c r="M3"/>
  <c r="M7"/>
  <c r="M11"/>
  <c r="M14"/>
  <c r="O14" s="1"/>
  <c r="O3" l="1"/>
  <c r="O11"/>
  <c r="O7"/>
  <c r="M2"/>
  <c r="O2" s="1"/>
</calcChain>
</file>

<file path=xl/sharedStrings.xml><?xml version="1.0" encoding="utf-8"?>
<sst xmlns="http://schemas.openxmlformats.org/spreadsheetml/2006/main" count="131" uniqueCount="101">
  <si>
    <t>托雷德裴恩</t>
    <phoneticPr fontId="1" type="noConversion"/>
  </si>
  <si>
    <t>本身格数</t>
    <phoneticPr fontId="1" type="noConversion"/>
  </si>
  <si>
    <t>减益格数</t>
    <phoneticPr fontId="1" type="noConversion"/>
  </si>
  <si>
    <t>失效格数</t>
    <phoneticPr fontId="1" type="noConversion"/>
  </si>
  <si>
    <t>地皮均产</t>
    <phoneticPr fontId="1" type="noConversion"/>
  </si>
  <si>
    <t>奇观价值</t>
    <phoneticPr fontId="1" type="noConversion"/>
  </si>
  <si>
    <t>多佛白崖</t>
    <phoneticPr fontId="1" type="noConversion"/>
  </si>
  <si>
    <t>火口湖</t>
    <phoneticPr fontId="1" type="noConversion"/>
  </si>
  <si>
    <t>死海</t>
    <phoneticPr fontId="1" type="noConversion"/>
  </si>
  <si>
    <t>艾雅法拉火山</t>
    <phoneticPr fontId="1" type="noConversion"/>
  </si>
  <si>
    <t>加拉帕戈斯群岛</t>
    <phoneticPr fontId="1" type="noConversion"/>
  </si>
  <si>
    <t>大堡礁</t>
    <phoneticPr fontId="1" type="noConversion"/>
  </si>
  <si>
    <t>乞力马扎罗山</t>
    <phoneticPr fontId="1" type="noConversion"/>
  </si>
  <si>
    <t>珠穆朗玛峰</t>
    <phoneticPr fontId="1" type="noConversion"/>
  </si>
  <si>
    <t>潘塔纳尔湿地</t>
    <phoneticPr fontId="1" type="noConversion"/>
  </si>
  <si>
    <t>米佛峡湾</t>
    <phoneticPr fontId="1" type="noConversion"/>
  </si>
  <si>
    <t>琴吉德贝玛拉哈</t>
    <phoneticPr fontId="1" type="noConversion"/>
  </si>
  <si>
    <t>约塞米蒂</t>
    <phoneticPr fontId="1" type="noConversion"/>
  </si>
  <si>
    <t>奇观</t>
    <phoneticPr fontId="1" type="noConversion"/>
  </si>
  <si>
    <t>地格性价比</t>
    <phoneticPr fontId="1" type="noConversion"/>
  </si>
  <si>
    <t>Yosemite</t>
  </si>
  <si>
    <t>Cliffs of Dover</t>
    <phoneticPr fontId="1" type="noConversion"/>
  </si>
  <si>
    <t>Crater Lake</t>
    <phoneticPr fontId="1" type="noConversion"/>
  </si>
  <si>
    <t>Dead Sea</t>
    <phoneticPr fontId="1" type="noConversion"/>
  </si>
  <si>
    <t>Eyjafjallajokull</t>
    <phoneticPr fontId="1" type="noConversion"/>
  </si>
  <si>
    <t>Galapagos Islands</t>
    <phoneticPr fontId="1" type="noConversion"/>
  </si>
  <si>
    <t>Giant's Causeway</t>
    <phoneticPr fontId="1" type="noConversion"/>
  </si>
  <si>
    <t>Great Barrier Reef</t>
    <phoneticPr fontId="1" type="noConversion"/>
  </si>
  <si>
    <t>Kilimanjaro</t>
    <phoneticPr fontId="1" type="noConversion"/>
  </si>
  <si>
    <t>Lysefjord</t>
    <phoneticPr fontId="1" type="noConversion"/>
  </si>
  <si>
    <t>3+1</t>
    <phoneticPr fontId="1" type="noConversion"/>
  </si>
  <si>
    <t>2+2</t>
    <phoneticPr fontId="1" type="noConversion"/>
  </si>
  <si>
    <t>Mount Everest</t>
    <phoneticPr fontId="1" type="noConversion"/>
  </si>
  <si>
    <t>Pantanal</t>
    <phoneticPr fontId="1" type="noConversion"/>
  </si>
  <si>
    <t>Piopiotahi</t>
    <phoneticPr fontId="1" type="noConversion"/>
  </si>
  <si>
    <t>4+1</t>
    <phoneticPr fontId="1" type="noConversion"/>
  </si>
  <si>
    <t>Torres del Paine</t>
    <phoneticPr fontId="1" type="noConversion"/>
  </si>
  <si>
    <t>Tsingy de Bemaraha</t>
    <phoneticPr fontId="1" type="noConversion"/>
  </si>
  <si>
    <t>巨人之路</t>
  </si>
  <si>
    <t>吕瑟峡湾</t>
  </si>
  <si>
    <r>
      <rPr>
        <sz val="11"/>
        <rFont val="宋体"/>
        <family val="3"/>
        <charset val="134"/>
      </rPr>
      <t>托雷德裴恩</t>
    </r>
    <phoneticPr fontId="1" type="noConversion"/>
  </si>
  <si>
    <r>
      <rPr>
        <sz val="11"/>
        <rFont val="宋体"/>
        <family val="3"/>
        <charset val="134"/>
      </rPr>
      <t>米佛峡湾</t>
    </r>
    <phoneticPr fontId="1" type="noConversion"/>
  </si>
  <si>
    <r>
      <rPr>
        <sz val="11"/>
        <rFont val="宋体"/>
        <family val="3"/>
        <charset val="134"/>
      </rPr>
      <t>加拉帕戈斯群岛</t>
    </r>
    <phoneticPr fontId="1" type="noConversion"/>
  </si>
  <si>
    <r>
      <rPr>
        <sz val="11"/>
        <rFont val="宋体"/>
        <family val="3"/>
        <charset val="134"/>
      </rPr>
      <t>艾雅法拉火山</t>
    </r>
    <phoneticPr fontId="1" type="noConversion"/>
  </si>
  <si>
    <r>
      <rPr>
        <sz val="11"/>
        <rFont val="宋体"/>
        <family val="3"/>
        <charset val="134"/>
      </rPr>
      <t>约塞米蒂</t>
    </r>
    <phoneticPr fontId="1" type="noConversion"/>
  </si>
  <si>
    <r>
      <rPr>
        <sz val="11"/>
        <rFont val="宋体"/>
        <family val="3"/>
        <charset val="134"/>
      </rPr>
      <t>珠穆朗玛峰</t>
    </r>
    <phoneticPr fontId="1" type="noConversion"/>
  </si>
  <si>
    <r>
      <rPr>
        <sz val="11"/>
        <rFont val="宋体"/>
        <family val="3"/>
        <charset val="134"/>
      </rPr>
      <t>乞力马扎罗山</t>
    </r>
    <phoneticPr fontId="1" type="noConversion"/>
  </si>
  <si>
    <r>
      <rPr>
        <sz val="11"/>
        <rFont val="宋体"/>
        <family val="3"/>
        <charset val="134"/>
      </rPr>
      <t>琴吉德贝玛拉哈</t>
    </r>
    <phoneticPr fontId="1" type="noConversion"/>
  </si>
  <si>
    <r>
      <rPr>
        <sz val="11"/>
        <rFont val="宋体"/>
        <family val="3"/>
        <charset val="134"/>
      </rPr>
      <t>大堡礁</t>
    </r>
    <phoneticPr fontId="1" type="noConversion"/>
  </si>
  <si>
    <r>
      <rPr>
        <sz val="11"/>
        <rFont val="宋体"/>
        <family val="3"/>
        <charset val="134"/>
      </rPr>
      <t>潘塔纳尔湿地</t>
    </r>
    <phoneticPr fontId="1" type="noConversion"/>
  </si>
  <si>
    <r>
      <rPr>
        <sz val="11"/>
        <rFont val="宋体"/>
        <family val="3"/>
        <charset val="134"/>
      </rPr>
      <t>多佛白崖</t>
    </r>
    <phoneticPr fontId="1" type="noConversion"/>
  </si>
  <si>
    <r>
      <rPr>
        <sz val="11"/>
        <rFont val="宋体"/>
        <family val="3"/>
        <charset val="134"/>
      </rPr>
      <t>火口湖</t>
    </r>
    <phoneticPr fontId="1" type="noConversion"/>
  </si>
  <si>
    <r>
      <rPr>
        <sz val="11"/>
        <rFont val="宋体"/>
        <family val="3"/>
        <charset val="134"/>
      </rPr>
      <t>死海</t>
    </r>
    <phoneticPr fontId="1" type="noConversion"/>
  </si>
  <si>
    <r>
      <rPr>
        <sz val="11"/>
        <rFont val="宋体"/>
        <family val="3"/>
        <charset val="134"/>
      </rPr>
      <t>巨人之路</t>
    </r>
  </si>
  <si>
    <r>
      <rPr>
        <sz val="11"/>
        <rFont val="宋体"/>
        <family val="3"/>
        <charset val="134"/>
      </rPr>
      <t>吕瑟峡湾</t>
    </r>
  </si>
  <si>
    <t>0+2</t>
    <phoneticPr fontId="1" type="noConversion"/>
  </si>
  <si>
    <t>2+1</t>
    <phoneticPr fontId="1" type="noConversion"/>
  </si>
  <si>
    <t>1+1</t>
    <phoneticPr fontId="1" type="noConversion"/>
  </si>
  <si>
    <t>1+5</t>
    <phoneticPr fontId="1" type="noConversion"/>
  </si>
  <si>
    <t>2+3</t>
    <phoneticPr fontId="1" type="noConversion"/>
  </si>
  <si>
    <t>1+3</t>
    <phoneticPr fontId="1" type="noConversion"/>
  </si>
  <si>
    <t>0+3</t>
    <phoneticPr fontId="1" type="noConversion"/>
  </si>
  <si>
    <t>价值函数</t>
    <phoneticPr fontId="1" type="noConversion"/>
  </si>
  <si>
    <r>
      <t>ƒ(</t>
    </r>
    <r>
      <rPr>
        <sz val="11"/>
        <rFont val="宋体"/>
        <family val="3"/>
        <charset val="134"/>
      </rPr>
      <t>格数</t>
    </r>
    <r>
      <rPr>
        <sz val="11"/>
        <rFont val="Melon"/>
      </rPr>
      <t>)*</t>
    </r>
    <r>
      <rPr>
        <sz val="11"/>
        <rFont val="宋体"/>
        <family val="3"/>
        <charset val="134"/>
      </rPr>
      <t>地格性价比</t>
    </r>
    <r>
      <rPr>
        <sz val="11"/>
        <rFont val="Melon"/>
      </rPr>
      <t>*</t>
    </r>
    <r>
      <rPr>
        <sz val="11"/>
        <rFont val="宋体"/>
        <family val="3"/>
        <charset val="134"/>
      </rPr>
      <t>增产总值</t>
    </r>
    <phoneticPr fontId="1" type="noConversion"/>
  </si>
  <si>
    <r>
      <t>ƒ(</t>
    </r>
    <r>
      <rPr>
        <sz val="11"/>
        <color theme="1"/>
        <rFont val="宋体"/>
        <family val="3"/>
        <charset val="134"/>
      </rPr>
      <t>格数</t>
    </r>
    <r>
      <rPr>
        <sz val="11"/>
        <color theme="1"/>
        <rFont val="Melon"/>
      </rPr>
      <t>)*</t>
    </r>
    <r>
      <rPr>
        <sz val="11"/>
        <color theme="1"/>
        <rFont val="宋体"/>
        <family val="3"/>
        <charset val="134"/>
      </rPr>
      <t>地格性价比</t>
    </r>
    <r>
      <rPr>
        <sz val="11"/>
        <color theme="1"/>
        <rFont val="Melon"/>
      </rPr>
      <t>*</t>
    </r>
    <r>
      <rPr>
        <sz val="11"/>
        <color theme="1"/>
        <rFont val="宋体"/>
        <family val="3"/>
        <charset val="134"/>
      </rPr>
      <t>增产总值</t>
    </r>
    <phoneticPr fontId="1" type="noConversion"/>
  </si>
  <si>
    <t>ƒ(Hexes)*Worth per Hexes*Total Growth</t>
    <phoneticPr fontId="1" type="noConversion"/>
  </si>
  <si>
    <r>
      <rPr>
        <b/>
        <sz val="11"/>
        <rFont val="宋体"/>
        <family val="3"/>
        <charset val="134"/>
      </rPr>
      <t>奇观</t>
    </r>
    <phoneticPr fontId="1" type="noConversion"/>
  </si>
  <si>
    <r>
      <rPr>
        <b/>
        <sz val="11"/>
        <rFont val="宋体"/>
        <family val="2"/>
        <charset val="134"/>
      </rPr>
      <t>锤</t>
    </r>
    <r>
      <rPr>
        <b/>
        <sz val="11"/>
        <rFont val="Melon"/>
        <family val="2"/>
      </rPr>
      <t>3</t>
    </r>
    <phoneticPr fontId="1" type="noConversion"/>
  </si>
  <si>
    <r>
      <rPr>
        <b/>
        <sz val="11"/>
        <rFont val="宋体"/>
        <family val="2"/>
        <charset val="134"/>
      </rPr>
      <t>粮</t>
    </r>
    <r>
      <rPr>
        <b/>
        <sz val="11"/>
        <rFont val="Melon"/>
        <family val="2"/>
      </rPr>
      <t>2</t>
    </r>
    <phoneticPr fontId="1" type="noConversion"/>
  </si>
  <si>
    <r>
      <rPr>
        <b/>
        <sz val="11"/>
        <rFont val="宋体"/>
        <family val="2"/>
        <charset val="134"/>
      </rPr>
      <t>瓶</t>
    </r>
    <r>
      <rPr>
        <b/>
        <sz val="11"/>
        <rFont val="Melon"/>
        <family val="2"/>
      </rPr>
      <t>2</t>
    </r>
    <phoneticPr fontId="1" type="noConversion"/>
  </si>
  <si>
    <r>
      <rPr>
        <b/>
        <sz val="11"/>
        <rFont val="宋体"/>
        <family val="2"/>
        <charset val="134"/>
      </rPr>
      <t>琴</t>
    </r>
    <r>
      <rPr>
        <b/>
        <sz val="11"/>
        <rFont val="Melon"/>
        <family val="2"/>
      </rPr>
      <t>2</t>
    </r>
    <phoneticPr fontId="1" type="noConversion"/>
  </si>
  <si>
    <r>
      <rPr>
        <b/>
        <sz val="11"/>
        <rFont val="宋体"/>
        <family val="2"/>
        <charset val="134"/>
      </rPr>
      <t>信</t>
    </r>
    <r>
      <rPr>
        <b/>
        <sz val="11"/>
        <rFont val="Melon"/>
        <family val="2"/>
      </rPr>
      <t>1.5</t>
    </r>
    <phoneticPr fontId="1" type="noConversion"/>
  </si>
  <si>
    <r>
      <rPr>
        <b/>
        <sz val="11"/>
        <rFont val="宋体"/>
        <family val="2"/>
        <charset val="134"/>
      </rPr>
      <t>金</t>
    </r>
    <r>
      <rPr>
        <b/>
        <sz val="11"/>
        <rFont val="Melon"/>
        <family val="2"/>
      </rPr>
      <t>1</t>
    </r>
    <phoneticPr fontId="1" type="noConversion"/>
  </si>
  <si>
    <r>
      <rPr>
        <b/>
        <sz val="11"/>
        <rFont val="宋体"/>
        <family val="3"/>
        <charset val="134"/>
      </rPr>
      <t>本身格数</t>
    </r>
    <phoneticPr fontId="1" type="noConversion"/>
  </si>
  <si>
    <r>
      <rPr>
        <b/>
        <sz val="11"/>
        <rFont val="宋体"/>
        <family val="3"/>
        <charset val="134"/>
      </rPr>
      <t>减益格数</t>
    </r>
    <phoneticPr fontId="1" type="noConversion"/>
  </si>
  <si>
    <r>
      <rPr>
        <b/>
        <sz val="11"/>
        <rFont val="宋体"/>
        <family val="3"/>
        <charset val="134"/>
      </rPr>
      <t>失效格数</t>
    </r>
    <phoneticPr fontId="1" type="noConversion"/>
  </si>
  <si>
    <r>
      <rPr>
        <b/>
        <sz val="11"/>
        <rFont val="宋体"/>
        <family val="3"/>
        <charset val="134"/>
      </rPr>
      <t>地皮均产</t>
    </r>
    <phoneticPr fontId="1" type="noConversion"/>
  </si>
  <si>
    <r>
      <rPr>
        <b/>
        <sz val="11"/>
        <rFont val="宋体"/>
        <family val="3"/>
        <charset val="134"/>
      </rPr>
      <t>奇观价值</t>
    </r>
    <phoneticPr fontId="1" type="noConversion"/>
  </si>
  <si>
    <r>
      <rPr>
        <b/>
        <sz val="11"/>
        <rFont val="宋体"/>
        <family val="3"/>
        <charset val="134"/>
      </rPr>
      <t>地格性价比</t>
    </r>
    <phoneticPr fontId="1" type="noConversion"/>
  </si>
  <si>
    <t>增产总值</t>
    <phoneticPr fontId="1" type="noConversion"/>
  </si>
  <si>
    <t>Wonders</t>
    <phoneticPr fontId="1" type="noConversion"/>
  </si>
  <si>
    <t>Production3</t>
    <phoneticPr fontId="1" type="noConversion"/>
  </si>
  <si>
    <t>Food2</t>
    <phoneticPr fontId="1" type="noConversion"/>
  </si>
  <si>
    <t>Science2</t>
    <phoneticPr fontId="1" type="noConversion"/>
  </si>
  <si>
    <t>Culture2</t>
    <phoneticPr fontId="1" type="noConversion"/>
  </si>
  <si>
    <t>Faith1.5</t>
    <phoneticPr fontId="1" type="noConversion"/>
  </si>
  <si>
    <t>Gold1</t>
    <phoneticPr fontId="1" type="noConversion"/>
  </si>
  <si>
    <t>Hexes</t>
    <phoneticPr fontId="1" type="noConversion"/>
  </si>
  <si>
    <t>Debuffed Hexes</t>
    <phoneticPr fontId="1" type="noConversion"/>
  </si>
  <si>
    <t>Removed Hexes</t>
    <phoneticPr fontId="1" type="noConversion"/>
  </si>
  <si>
    <t>Original Yield</t>
    <phoneticPr fontId="1" type="noConversion"/>
  </si>
  <si>
    <t>Worth</t>
    <phoneticPr fontId="1" type="noConversion"/>
  </si>
  <si>
    <t>Worth per Hexes</t>
    <phoneticPr fontId="1" type="noConversion"/>
  </si>
  <si>
    <t>Total Growth</t>
    <phoneticPr fontId="1" type="noConversion"/>
  </si>
  <si>
    <t>Coefficient</t>
    <phoneticPr fontId="1" type="noConversion"/>
  </si>
  <si>
    <r>
      <rPr>
        <b/>
        <sz val="11"/>
        <color theme="1"/>
        <rFont val="宋体"/>
        <family val="2"/>
        <charset val="134"/>
      </rPr>
      <t>锤</t>
    </r>
    <r>
      <rPr>
        <b/>
        <sz val="11"/>
        <color theme="1"/>
        <rFont val="Melon"/>
        <family val="2"/>
      </rPr>
      <t>3</t>
    </r>
    <phoneticPr fontId="1" type="noConversion"/>
  </si>
  <si>
    <r>
      <rPr>
        <b/>
        <sz val="11"/>
        <color theme="1"/>
        <rFont val="宋体"/>
        <family val="2"/>
        <charset val="134"/>
      </rPr>
      <t>粮</t>
    </r>
    <r>
      <rPr>
        <b/>
        <sz val="11"/>
        <color theme="1"/>
        <rFont val="Melon"/>
        <family val="2"/>
      </rPr>
      <t>2</t>
    </r>
    <phoneticPr fontId="1" type="noConversion"/>
  </si>
  <si>
    <r>
      <rPr>
        <b/>
        <sz val="11"/>
        <color theme="1"/>
        <rFont val="宋体"/>
        <family val="2"/>
        <charset val="134"/>
      </rPr>
      <t>瓶</t>
    </r>
    <r>
      <rPr>
        <b/>
        <sz val="11"/>
        <color theme="1"/>
        <rFont val="Melon"/>
        <family val="2"/>
      </rPr>
      <t>2</t>
    </r>
    <phoneticPr fontId="1" type="noConversion"/>
  </si>
  <si>
    <r>
      <rPr>
        <b/>
        <sz val="11"/>
        <color theme="1"/>
        <rFont val="宋体"/>
        <family val="2"/>
        <charset val="134"/>
      </rPr>
      <t>琴</t>
    </r>
    <r>
      <rPr>
        <b/>
        <sz val="11"/>
        <color theme="1"/>
        <rFont val="Melon"/>
        <family val="2"/>
      </rPr>
      <t>2</t>
    </r>
    <phoneticPr fontId="1" type="noConversion"/>
  </si>
  <si>
    <r>
      <rPr>
        <b/>
        <sz val="11"/>
        <color theme="1"/>
        <rFont val="宋体"/>
        <family val="2"/>
        <charset val="134"/>
      </rPr>
      <t>信</t>
    </r>
    <r>
      <rPr>
        <b/>
        <sz val="11"/>
        <color theme="1"/>
        <rFont val="Melon"/>
        <family val="2"/>
      </rPr>
      <t>1.5</t>
    </r>
    <phoneticPr fontId="1" type="noConversion"/>
  </si>
  <si>
    <r>
      <rPr>
        <b/>
        <sz val="11"/>
        <color theme="1"/>
        <rFont val="宋体"/>
        <family val="2"/>
        <charset val="134"/>
      </rPr>
      <t>金</t>
    </r>
    <r>
      <rPr>
        <b/>
        <sz val="11"/>
        <color theme="1"/>
        <rFont val="Melon"/>
        <family val="2"/>
      </rPr>
      <t>1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</si>
</sst>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elon"/>
    </font>
    <font>
      <sz val="11"/>
      <color theme="1"/>
      <name val="宋体"/>
      <family val="3"/>
      <charset val="134"/>
    </font>
    <font>
      <sz val="11"/>
      <color theme="1"/>
      <name val="Melon"/>
      <family val="2"/>
    </font>
    <font>
      <sz val="11"/>
      <name val="宋体"/>
      <family val="3"/>
      <charset val="134"/>
    </font>
    <font>
      <sz val="11"/>
      <name val="Melon"/>
    </font>
    <font>
      <sz val="11"/>
      <name val="Melon"/>
      <family val="2"/>
    </font>
    <font>
      <b/>
      <sz val="11"/>
      <name val="Melon"/>
    </font>
    <font>
      <b/>
      <sz val="11"/>
      <name val="宋体"/>
      <family val="3"/>
      <charset val="134"/>
    </font>
    <font>
      <b/>
      <sz val="11"/>
      <name val="宋体"/>
      <family val="2"/>
      <charset val="134"/>
    </font>
    <font>
      <b/>
      <sz val="11"/>
      <name val="Melon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Melon"/>
    </font>
    <font>
      <b/>
      <sz val="11"/>
      <color theme="1"/>
      <name val="宋体"/>
      <family val="2"/>
      <charset val="134"/>
    </font>
    <font>
      <b/>
      <sz val="11"/>
      <color theme="1"/>
      <name val="Melo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/>
  </sheetViews>
  <sheetFormatPr defaultRowHeight="14.25"/>
  <cols>
    <col min="1" max="1" width="15.125" style="2" bestFit="1" customWidth="1"/>
    <col min="2" max="2" width="4.375" style="2" bestFit="1" customWidth="1"/>
    <col min="3" max="3" width="4.5" style="2" bestFit="1" customWidth="1"/>
    <col min="4" max="5" width="4.375" style="2" bestFit="1" customWidth="1"/>
    <col min="6" max="6" width="5.875" style="2" bestFit="1" customWidth="1"/>
    <col min="7" max="7" width="4.375" style="2" bestFit="1" customWidth="1"/>
    <col min="8" max="12" width="9" style="2" bestFit="1" customWidth="1"/>
    <col min="13" max="13" width="11" style="2" bestFit="1" customWidth="1"/>
    <col min="14" max="14" width="9" style="2" bestFit="1" customWidth="1"/>
    <col min="15" max="15" width="9" style="2"/>
    <col min="16" max="16" width="10.125" style="2" customWidth="1"/>
    <col min="17" max="16384" width="9" style="2"/>
  </cols>
  <sheetData>
    <row r="1" spans="1:16" s="1" customFormat="1" ht="15">
      <c r="A1" s="31" t="s">
        <v>18</v>
      </c>
      <c r="B1" s="32" t="s">
        <v>95</v>
      </c>
      <c r="C1" s="32" t="s">
        <v>96</v>
      </c>
      <c r="D1" s="32" t="s">
        <v>97</v>
      </c>
      <c r="E1" s="32" t="s">
        <v>98</v>
      </c>
      <c r="F1" s="32" t="s">
        <v>99</v>
      </c>
      <c r="G1" s="32" t="s">
        <v>100</v>
      </c>
      <c r="H1" s="32" t="s">
        <v>1</v>
      </c>
      <c r="I1" s="32" t="s">
        <v>2</v>
      </c>
      <c r="J1" s="32" t="s">
        <v>3</v>
      </c>
      <c r="K1" s="32" t="s">
        <v>4</v>
      </c>
      <c r="L1" s="32" t="s">
        <v>5</v>
      </c>
      <c r="M1" s="33" t="s">
        <v>19</v>
      </c>
      <c r="N1" s="26" t="s">
        <v>79</v>
      </c>
      <c r="O1" s="27" t="s">
        <v>62</v>
      </c>
      <c r="P1" s="14" t="s">
        <v>64</v>
      </c>
    </row>
    <row r="2" spans="1:16">
      <c r="A2" s="17" t="s">
        <v>0</v>
      </c>
      <c r="B2" s="18">
        <v>1</v>
      </c>
      <c r="C2" s="18">
        <v>1.5</v>
      </c>
      <c r="D2" s="18"/>
      <c r="E2" s="18"/>
      <c r="F2" s="18"/>
      <c r="G2" s="18"/>
      <c r="H2" s="18">
        <v>8</v>
      </c>
      <c r="I2" s="18">
        <v>0</v>
      </c>
      <c r="J2" s="18">
        <v>2</v>
      </c>
      <c r="K2" s="8">
        <v>5</v>
      </c>
      <c r="L2" s="8">
        <f t="shared" ref="L2:L14" si="0">SUM(IF(ISNUMBER(FIND("+",B2))=TRUE,(LEFT(B2,1)+RIGHT(B2,1)),B2)*3,IF(ISNUMBER(FIND("+",C2))=TRUE,(LEFT(C2,1)+RIGHT(C2,1)),C2)*2,IF(ISNUMBER(FIND("+",D2))=TRUE,(LEFT(D2,1)+RIGHT(D2,1)),D2)*2,IF(ISNUMBER(FIND("+",E2))=TRUE,(LEFT(E2,1)+RIGHT(E2,1)),E2)*2,IF(ISNUMBER(FIND("+",F2))=TRUE,(LEFT(F2,1)+RIGHT(F2,1)),F2)*1.5,IF(ISNUMBER(FIND("+",G2))=TRUE,(LEFT(G2,1)+RIGHT(G2,1)),G2)*1)*H2-K2*I2</f>
        <v>48</v>
      </c>
      <c r="M2" s="8">
        <f t="shared" ref="M2:M14" si="1">L2/H2</f>
        <v>6</v>
      </c>
      <c r="N2" s="8">
        <f>L2-K2*J2</f>
        <v>38</v>
      </c>
      <c r="O2" s="10">
        <f>M2*N2*ATAN((20-H2)/10)/178.72</f>
        <v>1.1176210582832817</v>
      </c>
    </row>
    <row r="3" spans="1:16">
      <c r="A3" s="19" t="s">
        <v>15</v>
      </c>
      <c r="B3" s="18"/>
      <c r="C3" s="18"/>
      <c r="D3" s="18"/>
      <c r="E3" s="18">
        <v>1</v>
      </c>
      <c r="F3" s="18"/>
      <c r="G3" s="18">
        <v>1</v>
      </c>
      <c r="H3" s="18">
        <v>9</v>
      </c>
      <c r="I3" s="18">
        <v>0</v>
      </c>
      <c r="J3" s="18">
        <v>3</v>
      </c>
      <c r="K3" s="8">
        <v>5</v>
      </c>
      <c r="L3" s="8">
        <f t="shared" si="0"/>
        <v>27</v>
      </c>
      <c r="M3" s="8">
        <f t="shared" si="1"/>
        <v>3</v>
      </c>
      <c r="N3" s="8">
        <f t="shared" ref="N3:N14" si="2">L3-K3*J3</f>
        <v>12</v>
      </c>
      <c r="O3" s="10">
        <f t="shared" ref="O3:O14" si="3">M3*N3*ATAN((20-H3)/10)/178.72</f>
        <v>0.16778942256199386</v>
      </c>
    </row>
    <row r="4" spans="1:16">
      <c r="A4" s="19" t="s">
        <v>10</v>
      </c>
      <c r="B4" s="18"/>
      <c r="C4" s="18"/>
      <c r="D4" s="18">
        <v>2</v>
      </c>
      <c r="E4" s="18"/>
      <c r="F4" s="18"/>
      <c r="G4" s="18"/>
      <c r="H4" s="18">
        <v>8</v>
      </c>
      <c r="I4" s="18">
        <v>0</v>
      </c>
      <c r="J4" s="18">
        <v>2</v>
      </c>
      <c r="K4" s="8">
        <v>4</v>
      </c>
      <c r="L4" s="8">
        <f t="shared" si="0"/>
        <v>32</v>
      </c>
      <c r="M4" s="8">
        <f t="shared" si="1"/>
        <v>4</v>
      </c>
      <c r="N4" s="8">
        <f t="shared" si="2"/>
        <v>24</v>
      </c>
      <c r="O4" s="10">
        <f t="shared" si="3"/>
        <v>0.47057728769822382</v>
      </c>
    </row>
    <row r="5" spans="1:16">
      <c r="A5" s="19" t="s">
        <v>9</v>
      </c>
      <c r="B5" s="18"/>
      <c r="C5" s="18">
        <v>2</v>
      </c>
      <c r="D5" s="18"/>
      <c r="E5" s="18">
        <v>1</v>
      </c>
      <c r="F5" s="18"/>
      <c r="G5" s="18"/>
      <c r="H5" s="18">
        <v>8</v>
      </c>
      <c r="I5" s="18">
        <v>0</v>
      </c>
      <c r="J5" s="18">
        <v>2</v>
      </c>
      <c r="K5" s="8">
        <v>4</v>
      </c>
      <c r="L5" s="8">
        <f t="shared" si="0"/>
        <v>48</v>
      </c>
      <c r="M5" s="8">
        <f t="shared" si="1"/>
        <v>6</v>
      </c>
      <c r="N5" s="8">
        <f t="shared" si="2"/>
        <v>40</v>
      </c>
      <c r="O5" s="10">
        <f t="shared" si="3"/>
        <v>1.1764432192455596</v>
      </c>
    </row>
    <row r="6" spans="1:16">
      <c r="A6" s="19" t="s">
        <v>17</v>
      </c>
      <c r="B6" s="18"/>
      <c r="C6" s="18"/>
      <c r="D6" s="18">
        <v>1</v>
      </c>
      <c r="E6" s="18"/>
      <c r="F6" s="18"/>
      <c r="G6" s="18">
        <v>1</v>
      </c>
      <c r="H6" s="18">
        <v>8</v>
      </c>
      <c r="I6" s="18">
        <v>0</v>
      </c>
      <c r="J6" s="18">
        <v>2</v>
      </c>
      <c r="K6" s="8">
        <v>5</v>
      </c>
      <c r="L6" s="8">
        <f t="shared" si="0"/>
        <v>24</v>
      </c>
      <c r="M6" s="8">
        <f t="shared" si="1"/>
        <v>3</v>
      </c>
      <c r="N6" s="8">
        <f t="shared" si="2"/>
        <v>14</v>
      </c>
      <c r="O6" s="10">
        <f t="shared" si="3"/>
        <v>0.20587756336797294</v>
      </c>
    </row>
    <row r="7" spans="1:16">
      <c r="A7" s="19" t="s">
        <v>13</v>
      </c>
      <c r="B7" s="18"/>
      <c r="C7" s="18"/>
      <c r="D7" s="18"/>
      <c r="E7" s="18"/>
      <c r="F7" s="18">
        <v>1</v>
      </c>
      <c r="G7" s="18"/>
      <c r="H7" s="18">
        <v>9</v>
      </c>
      <c r="I7" s="18">
        <v>0</v>
      </c>
      <c r="J7" s="18">
        <v>3</v>
      </c>
      <c r="K7" s="8">
        <v>5</v>
      </c>
      <c r="L7" s="8">
        <f t="shared" si="0"/>
        <v>13.5</v>
      </c>
      <c r="M7" s="8">
        <f t="shared" si="1"/>
        <v>1.5</v>
      </c>
      <c r="N7" s="8">
        <f t="shared" si="2"/>
        <v>-1.5</v>
      </c>
      <c r="O7" s="10">
        <f t="shared" si="3"/>
        <v>-1.0486838910124616E-2</v>
      </c>
    </row>
    <row r="8" spans="1:16">
      <c r="A8" s="19" t="s">
        <v>12</v>
      </c>
      <c r="B8" s="18"/>
      <c r="C8" s="18">
        <v>2</v>
      </c>
      <c r="D8" s="18"/>
      <c r="E8" s="18"/>
      <c r="F8" s="18"/>
      <c r="G8" s="18"/>
      <c r="H8" s="18">
        <v>6</v>
      </c>
      <c r="I8" s="18">
        <v>0</v>
      </c>
      <c r="J8" s="18">
        <v>1</v>
      </c>
      <c r="K8" s="8">
        <v>5</v>
      </c>
      <c r="L8" s="8">
        <f t="shared" si="0"/>
        <v>24</v>
      </c>
      <c r="M8" s="8">
        <f t="shared" si="1"/>
        <v>4</v>
      </c>
      <c r="N8" s="8">
        <f t="shared" si="2"/>
        <v>19</v>
      </c>
      <c r="O8" s="10">
        <f t="shared" si="3"/>
        <v>0.40421642738203734</v>
      </c>
    </row>
    <row r="9" spans="1:16">
      <c r="A9" s="19" t="s">
        <v>16</v>
      </c>
      <c r="B9" s="18"/>
      <c r="C9" s="18"/>
      <c r="D9" s="18">
        <v>1</v>
      </c>
      <c r="E9" s="18">
        <v>1</v>
      </c>
      <c r="F9" s="18"/>
      <c r="G9" s="18"/>
      <c r="H9" s="18">
        <v>6</v>
      </c>
      <c r="I9" s="18">
        <v>0</v>
      </c>
      <c r="J9" s="18">
        <v>1</v>
      </c>
      <c r="K9" s="8">
        <v>5</v>
      </c>
      <c r="L9" s="8">
        <f t="shared" si="0"/>
        <v>24</v>
      </c>
      <c r="M9" s="8">
        <f t="shared" si="1"/>
        <v>4</v>
      </c>
      <c r="N9" s="8">
        <f t="shared" si="2"/>
        <v>19</v>
      </c>
      <c r="O9" s="10">
        <f t="shared" si="3"/>
        <v>0.40421642738203734</v>
      </c>
    </row>
    <row r="10" spans="1:16">
      <c r="A10" s="19" t="s">
        <v>11</v>
      </c>
      <c r="B10" s="18"/>
      <c r="C10" s="18">
        <v>3</v>
      </c>
      <c r="D10" s="18">
        <v>2</v>
      </c>
      <c r="E10" s="18"/>
      <c r="F10" s="18"/>
      <c r="G10" s="18"/>
      <c r="H10" s="18">
        <v>2</v>
      </c>
      <c r="I10" s="18">
        <v>2</v>
      </c>
      <c r="J10" s="18">
        <v>0</v>
      </c>
      <c r="K10" s="8">
        <v>6</v>
      </c>
      <c r="L10" s="8">
        <f t="shared" si="0"/>
        <v>8</v>
      </c>
      <c r="M10" s="8">
        <f t="shared" si="1"/>
        <v>4</v>
      </c>
      <c r="N10" s="8">
        <f t="shared" si="2"/>
        <v>8</v>
      </c>
      <c r="O10" s="10">
        <f t="shared" si="3"/>
        <v>0.1904561902242721</v>
      </c>
    </row>
    <row r="11" spans="1:16">
      <c r="A11" s="19" t="s">
        <v>14</v>
      </c>
      <c r="B11" s="18"/>
      <c r="C11" s="18">
        <v>2</v>
      </c>
      <c r="D11" s="18"/>
      <c r="E11" s="18">
        <v>2</v>
      </c>
      <c r="F11" s="18"/>
      <c r="G11" s="18"/>
      <c r="H11" s="18">
        <v>4</v>
      </c>
      <c r="I11" s="18">
        <v>4</v>
      </c>
      <c r="J11" s="18">
        <v>0</v>
      </c>
      <c r="K11" s="8">
        <v>6</v>
      </c>
      <c r="L11" s="8">
        <f t="shared" si="0"/>
        <v>8</v>
      </c>
      <c r="M11" s="8">
        <f t="shared" si="1"/>
        <v>2</v>
      </c>
      <c r="N11" s="8">
        <f t="shared" si="2"/>
        <v>8</v>
      </c>
      <c r="O11" s="10">
        <f t="shared" si="3"/>
        <v>9.0617458500567072E-2</v>
      </c>
    </row>
    <row r="12" spans="1:16">
      <c r="A12" s="19" t="s">
        <v>6</v>
      </c>
      <c r="B12" s="18"/>
      <c r="C12" s="18"/>
      <c r="D12" s="18"/>
      <c r="E12" s="18">
        <v>3</v>
      </c>
      <c r="F12" s="18"/>
      <c r="G12" s="18">
        <v>2</v>
      </c>
      <c r="H12" s="18">
        <v>2</v>
      </c>
      <c r="I12" s="18">
        <v>2</v>
      </c>
      <c r="J12" s="18">
        <v>0</v>
      </c>
      <c r="K12" s="8">
        <v>6</v>
      </c>
      <c r="L12" s="8">
        <f t="shared" si="0"/>
        <v>4</v>
      </c>
      <c r="M12" s="8">
        <f t="shared" si="1"/>
        <v>2</v>
      </c>
      <c r="N12" s="8">
        <f t="shared" si="2"/>
        <v>4</v>
      </c>
      <c r="O12" s="10">
        <f t="shared" si="3"/>
        <v>4.7614047556068025E-2</v>
      </c>
    </row>
    <row r="13" spans="1:16">
      <c r="A13" s="19" t="s">
        <v>7</v>
      </c>
      <c r="B13" s="18"/>
      <c r="C13" s="18"/>
      <c r="D13" s="18">
        <v>1</v>
      </c>
      <c r="E13" s="18"/>
      <c r="F13" s="18">
        <v>4</v>
      </c>
      <c r="G13" s="18"/>
      <c r="H13" s="18">
        <v>1</v>
      </c>
      <c r="I13" s="18">
        <v>1</v>
      </c>
      <c r="J13" s="18">
        <v>0</v>
      </c>
      <c r="K13" s="8">
        <v>6</v>
      </c>
      <c r="L13" s="8">
        <f t="shared" si="0"/>
        <v>2</v>
      </c>
      <c r="M13" s="8">
        <f t="shared" si="1"/>
        <v>2</v>
      </c>
      <c r="N13" s="8">
        <f t="shared" si="2"/>
        <v>2</v>
      </c>
      <c r="O13" s="10">
        <f t="shared" si="3"/>
        <v>2.4313303441313192E-2</v>
      </c>
    </row>
    <row r="14" spans="1:16">
      <c r="A14" s="20" t="s">
        <v>8</v>
      </c>
      <c r="B14" s="21"/>
      <c r="C14" s="21"/>
      <c r="D14" s="21"/>
      <c r="E14" s="21">
        <v>2</v>
      </c>
      <c r="F14" s="21">
        <v>2</v>
      </c>
      <c r="G14" s="21"/>
      <c r="H14" s="21">
        <v>2</v>
      </c>
      <c r="I14" s="21">
        <v>2</v>
      </c>
      <c r="J14" s="21">
        <v>0</v>
      </c>
      <c r="K14" s="12">
        <v>6</v>
      </c>
      <c r="L14" s="12">
        <f t="shared" si="0"/>
        <v>2</v>
      </c>
      <c r="M14" s="12">
        <f t="shared" si="1"/>
        <v>1</v>
      </c>
      <c r="N14" s="12">
        <f t="shared" si="2"/>
        <v>2</v>
      </c>
      <c r="O14" s="13">
        <f t="shared" si="3"/>
        <v>1.1903511889017006E-2</v>
      </c>
    </row>
    <row r="15" spans="1:16">
      <c r="A15" s="3" t="s">
        <v>38</v>
      </c>
    </row>
    <row r="16" spans="1:16">
      <c r="A16" s="3" t="s">
        <v>39</v>
      </c>
    </row>
  </sheetData>
  <sortState ref="A2:N14">
    <sortCondition descending="1" ref="L2:L14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4.25"/>
  <cols>
    <col min="1" max="1" width="15.125" style="4" bestFit="1" customWidth="1"/>
    <col min="2" max="2" width="4.375" style="4" bestFit="1" customWidth="1"/>
    <col min="3" max="5" width="4.625" style="4" customWidth="1"/>
    <col min="6" max="6" width="5.875" style="4" bestFit="1" customWidth="1"/>
    <col min="7" max="7" width="4.625" style="4" customWidth="1"/>
    <col min="8" max="12" width="9" style="4" bestFit="1" customWidth="1"/>
    <col min="13" max="13" width="11" style="4" bestFit="1" customWidth="1"/>
    <col min="14" max="14" width="9" style="4" bestFit="1" customWidth="1"/>
    <col min="15" max="15" width="9" style="7" bestFit="1" customWidth="1"/>
    <col min="16" max="16" width="10.875" style="4" customWidth="1"/>
    <col min="17" max="16384" width="9" style="4"/>
  </cols>
  <sheetData>
    <row r="1" spans="1:16" ht="15">
      <c r="A1" s="24" t="s">
        <v>66</v>
      </c>
      <c r="B1" s="25" t="s">
        <v>67</v>
      </c>
      <c r="C1" s="25" t="s">
        <v>68</v>
      </c>
      <c r="D1" s="25" t="s">
        <v>69</v>
      </c>
      <c r="E1" s="25" t="s">
        <v>70</v>
      </c>
      <c r="F1" s="25" t="s">
        <v>71</v>
      </c>
      <c r="G1" s="25" t="s">
        <v>72</v>
      </c>
      <c r="H1" s="25" t="s">
        <v>73</v>
      </c>
      <c r="I1" s="25" t="s">
        <v>74</v>
      </c>
      <c r="J1" s="25" t="s">
        <v>75</v>
      </c>
      <c r="K1" s="25" t="s">
        <v>76</v>
      </c>
      <c r="L1" s="25" t="s">
        <v>77</v>
      </c>
      <c r="M1" s="25" t="s">
        <v>78</v>
      </c>
      <c r="N1" s="26" t="s">
        <v>79</v>
      </c>
      <c r="O1" s="27" t="s">
        <v>62</v>
      </c>
      <c r="P1" s="6" t="s">
        <v>63</v>
      </c>
    </row>
    <row r="2" spans="1:16">
      <c r="A2" s="9" t="s">
        <v>40</v>
      </c>
      <c r="B2" s="8">
        <v>1</v>
      </c>
      <c r="C2" s="8">
        <v>1.5</v>
      </c>
      <c r="D2" s="8"/>
      <c r="E2" s="8"/>
      <c r="F2" s="8"/>
      <c r="G2" s="8"/>
      <c r="H2" s="8">
        <v>8</v>
      </c>
      <c r="I2" s="8">
        <v>0</v>
      </c>
      <c r="J2" s="8">
        <v>2</v>
      </c>
      <c r="K2" s="8">
        <v>5</v>
      </c>
      <c r="L2" s="8">
        <f t="shared" ref="L2:L14" si="0">SUM(IF(ISNUMBER(FIND("+",B2))=TRUE,(LEFT(B2,1)+RIGHT(B2,1)),B2)*3,IF(ISNUMBER(FIND("+",C2))=TRUE,(LEFT(C2,1)+RIGHT(C2,1)),C2)*2,IF(ISNUMBER(FIND("+",D2))=TRUE,(LEFT(D2,1)+RIGHT(D2,1)),D2)*2,IF(ISNUMBER(FIND("+",E2))=TRUE,(LEFT(E2,1)+RIGHT(E2,1)),E2)*2,IF(ISNUMBER(FIND("+",F2))=TRUE,(LEFT(F2,1)+RIGHT(F2,1)),F2)*1.5,IF(ISNUMBER(FIND("+",G2))=TRUE,(LEFT(G2,1)+RIGHT(G2,1)),G2)*1)*H2-K2*I2</f>
        <v>48</v>
      </c>
      <c r="M2" s="8">
        <f t="shared" ref="M2:M14" si="1">L2/H2</f>
        <v>6</v>
      </c>
      <c r="N2" s="8">
        <f>L2-K2*J2</f>
        <v>38</v>
      </c>
      <c r="O2" s="10">
        <f>M2*N2*ATAN((20-H2)/10)/199.74</f>
        <v>1.0000061857233808</v>
      </c>
    </row>
    <row r="3" spans="1:16">
      <c r="A3" s="9" t="s">
        <v>41</v>
      </c>
      <c r="B3" s="8"/>
      <c r="C3" s="8"/>
      <c r="D3" s="8"/>
      <c r="E3" s="8" t="s">
        <v>57</v>
      </c>
      <c r="F3" s="8"/>
      <c r="G3" s="8" t="s">
        <v>57</v>
      </c>
      <c r="H3" s="8">
        <v>9</v>
      </c>
      <c r="I3" s="8">
        <v>0</v>
      </c>
      <c r="J3" s="8">
        <v>3</v>
      </c>
      <c r="K3" s="8">
        <v>5</v>
      </c>
      <c r="L3" s="8">
        <f t="shared" si="0"/>
        <v>54</v>
      </c>
      <c r="M3" s="8">
        <f t="shared" si="1"/>
        <v>6</v>
      </c>
      <c r="N3" s="8">
        <f t="shared" ref="N3:N14" si="2">L3-K3*J3</f>
        <v>39</v>
      </c>
      <c r="O3" s="10">
        <f t="shared" ref="O3:O14" si="3">M3*N3*ATAN((20-H3)/10)/199.74</f>
        <v>0.97585669571351263</v>
      </c>
    </row>
    <row r="4" spans="1:16">
      <c r="A4" s="9" t="s">
        <v>42</v>
      </c>
      <c r="B4" s="8"/>
      <c r="C4" s="8"/>
      <c r="D4" s="8">
        <v>2</v>
      </c>
      <c r="E4" s="8"/>
      <c r="F4" s="8"/>
      <c r="G4" s="8" t="s">
        <v>55</v>
      </c>
      <c r="H4" s="8">
        <v>8</v>
      </c>
      <c r="I4" s="8">
        <v>0</v>
      </c>
      <c r="J4" s="8">
        <v>2</v>
      </c>
      <c r="K4" s="8">
        <v>4</v>
      </c>
      <c r="L4" s="8">
        <f t="shared" si="0"/>
        <v>48</v>
      </c>
      <c r="M4" s="8">
        <f t="shared" si="1"/>
        <v>6</v>
      </c>
      <c r="N4" s="8">
        <f t="shared" si="2"/>
        <v>40</v>
      </c>
      <c r="O4" s="10">
        <f t="shared" si="3"/>
        <v>1.0526380902351378</v>
      </c>
    </row>
    <row r="5" spans="1:16">
      <c r="A5" s="9" t="s">
        <v>43</v>
      </c>
      <c r="B5" s="8"/>
      <c r="C5" s="8">
        <v>2</v>
      </c>
      <c r="D5" s="8"/>
      <c r="E5" s="8">
        <v>1</v>
      </c>
      <c r="F5" s="8"/>
      <c r="G5" s="8"/>
      <c r="H5" s="8">
        <v>8</v>
      </c>
      <c r="I5" s="8">
        <v>0</v>
      </c>
      <c r="J5" s="8">
        <v>2</v>
      </c>
      <c r="K5" s="8">
        <v>4</v>
      </c>
      <c r="L5" s="8">
        <f t="shared" si="0"/>
        <v>48</v>
      </c>
      <c r="M5" s="8">
        <f t="shared" si="1"/>
        <v>6</v>
      </c>
      <c r="N5" s="8">
        <f t="shared" si="2"/>
        <v>40</v>
      </c>
      <c r="O5" s="10">
        <f t="shared" si="3"/>
        <v>1.0526380902351378</v>
      </c>
    </row>
    <row r="6" spans="1:16">
      <c r="A6" s="9" t="s">
        <v>44</v>
      </c>
      <c r="B6" s="8"/>
      <c r="C6" s="8"/>
      <c r="D6" s="8" t="s">
        <v>57</v>
      </c>
      <c r="E6" s="8"/>
      <c r="F6" s="8"/>
      <c r="G6" s="8" t="s">
        <v>57</v>
      </c>
      <c r="H6" s="8">
        <v>8</v>
      </c>
      <c r="I6" s="8">
        <v>0</v>
      </c>
      <c r="J6" s="8">
        <v>2</v>
      </c>
      <c r="K6" s="8">
        <v>5</v>
      </c>
      <c r="L6" s="8">
        <f t="shared" si="0"/>
        <v>48</v>
      </c>
      <c r="M6" s="8">
        <f t="shared" si="1"/>
        <v>6</v>
      </c>
      <c r="N6" s="8">
        <f t="shared" si="2"/>
        <v>38</v>
      </c>
      <c r="O6" s="10">
        <f t="shared" si="3"/>
        <v>1.0000061857233808</v>
      </c>
    </row>
    <row r="7" spans="1:16">
      <c r="A7" s="9" t="s">
        <v>45</v>
      </c>
      <c r="B7" s="8"/>
      <c r="C7" s="8"/>
      <c r="D7" s="8"/>
      <c r="E7" s="8"/>
      <c r="F7" s="8" t="s">
        <v>60</v>
      </c>
      <c r="G7" s="8"/>
      <c r="H7" s="8">
        <v>9</v>
      </c>
      <c r="I7" s="8">
        <v>0</v>
      </c>
      <c r="J7" s="8">
        <v>3</v>
      </c>
      <c r="K7" s="8">
        <v>5</v>
      </c>
      <c r="L7" s="8">
        <f t="shared" si="0"/>
        <v>54</v>
      </c>
      <c r="M7" s="8">
        <f t="shared" si="1"/>
        <v>6</v>
      </c>
      <c r="N7" s="8">
        <f t="shared" si="2"/>
        <v>39</v>
      </c>
      <c r="O7" s="10">
        <f t="shared" si="3"/>
        <v>0.97585669571351263</v>
      </c>
    </row>
    <row r="8" spans="1:16">
      <c r="A8" s="9" t="s">
        <v>46</v>
      </c>
      <c r="B8" s="8"/>
      <c r="C8" s="8" t="s">
        <v>56</v>
      </c>
      <c r="D8" s="8"/>
      <c r="E8" s="8"/>
      <c r="F8" s="8"/>
      <c r="G8" s="8"/>
      <c r="H8" s="8">
        <v>6</v>
      </c>
      <c r="I8" s="8">
        <v>0</v>
      </c>
      <c r="J8" s="8">
        <v>1</v>
      </c>
      <c r="K8" s="8">
        <v>5</v>
      </c>
      <c r="L8" s="8">
        <f t="shared" si="0"/>
        <v>36</v>
      </c>
      <c r="M8" s="8">
        <f t="shared" si="1"/>
        <v>6</v>
      </c>
      <c r="N8" s="8">
        <f t="shared" si="2"/>
        <v>31</v>
      </c>
      <c r="O8" s="10">
        <f t="shared" si="3"/>
        <v>0.88515926900493613</v>
      </c>
    </row>
    <row r="9" spans="1:16">
      <c r="A9" s="9" t="s">
        <v>47</v>
      </c>
      <c r="B9" s="8"/>
      <c r="C9" s="8"/>
      <c r="D9" s="8" t="s">
        <v>57</v>
      </c>
      <c r="E9" s="8">
        <v>1</v>
      </c>
      <c r="F9" s="8"/>
      <c r="G9" s="8"/>
      <c r="H9" s="8">
        <v>6</v>
      </c>
      <c r="I9" s="8">
        <v>0</v>
      </c>
      <c r="J9" s="8">
        <v>1</v>
      </c>
      <c r="K9" s="8">
        <v>5</v>
      </c>
      <c r="L9" s="8">
        <f t="shared" si="0"/>
        <v>36</v>
      </c>
      <c r="M9" s="8">
        <f t="shared" si="1"/>
        <v>6</v>
      </c>
      <c r="N9" s="8">
        <f t="shared" si="2"/>
        <v>31</v>
      </c>
      <c r="O9" s="10">
        <f t="shared" si="3"/>
        <v>0.88515926900493613</v>
      </c>
    </row>
    <row r="10" spans="1:16">
      <c r="A10" s="9" t="s">
        <v>48</v>
      </c>
      <c r="B10" s="8"/>
      <c r="C10" s="8" t="s">
        <v>30</v>
      </c>
      <c r="D10" s="8" t="s">
        <v>31</v>
      </c>
      <c r="E10" s="8"/>
      <c r="F10" s="8"/>
      <c r="G10" s="8"/>
      <c r="H10" s="8">
        <v>2</v>
      </c>
      <c r="I10" s="8">
        <v>2</v>
      </c>
      <c r="J10" s="8">
        <v>0</v>
      </c>
      <c r="K10" s="8">
        <v>6</v>
      </c>
      <c r="L10" s="8">
        <f t="shared" si="0"/>
        <v>20</v>
      </c>
      <c r="M10" s="8">
        <f t="shared" si="1"/>
        <v>10</v>
      </c>
      <c r="N10" s="8">
        <f t="shared" si="2"/>
        <v>20</v>
      </c>
      <c r="O10" s="10">
        <f t="shared" si="3"/>
        <v>1.0650824295609889</v>
      </c>
    </row>
    <row r="11" spans="1:16">
      <c r="A11" s="9" t="s">
        <v>49</v>
      </c>
      <c r="B11" s="8"/>
      <c r="C11" s="8" t="s">
        <v>56</v>
      </c>
      <c r="D11" s="8"/>
      <c r="E11" s="8">
        <v>2</v>
      </c>
      <c r="F11" s="8"/>
      <c r="G11" s="8" t="s">
        <v>61</v>
      </c>
      <c r="H11" s="8">
        <v>4</v>
      </c>
      <c r="I11" s="8">
        <v>4</v>
      </c>
      <c r="J11" s="8">
        <v>0</v>
      </c>
      <c r="K11" s="8">
        <v>6</v>
      </c>
      <c r="L11" s="8">
        <f t="shared" si="0"/>
        <v>28</v>
      </c>
      <c r="M11" s="8">
        <f t="shared" si="1"/>
        <v>7</v>
      </c>
      <c r="N11" s="8">
        <f t="shared" si="2"/>
        <v>28</v>
      </c>
      <c r="O11" s="10">
        <f t="shared" si="3"/>
        <v>0.99324428879774451</v>
      </c>
    </row>
    <row r="12" spans="1:16">
      <c r="A12" s="9" t="s">
        <v>50</v>
      </c>
      <c r="B12" s="8"/>
      <c r="C12" s="8" t="s">
        <v>55</v>
      </c>
      <c r="D12" s="8"/>
      <c r="E12" s="8" t="s">
        <v>30</v>
      </c>
      <c r="F12" s="8"/>
      <c r="G12" s="8" t="s">
        <v>56</v>
      </c>
      <c r="H12" s="8">
        <v>2</v>
      </c>
      <c r="I12" s="8">
        <v>2</v>
      </c>
      <c r="J12" s="8">
        <v>0</v>
      </c>
      <c r="K12" s="8">
        <v>6</v>
      </c>
      <c r="L12" s="8">
        <f t="shared" si="0"/>
        <v>18</v>
      </c>
      <c r="M12" s="8">
        <f t="shared" si="1"/>
        <v>9</v>
      </c>
      <c r="N12" s="8">
        <f t="shared" si="2"/>
        <v>18</v>
      </c>
      <c r="O12" s="10">
        <f t="shared" si="3"/>
        <v>0.86271676794440111</v>
      </c>
    </row>
    <row r="13" spans="1:16">
      <c r="A13" s="9" t="s">
        <v>51</v>
      </c>
      <c r="B13" s="8"/>
      <c r="C13" s="8"/>
      <c r="D13" s="8" t="s">
        <v>58</v>
      </c>
      <c r="E13" s="8"/>
      <c r="F13" s="8" t="s">
        <v>35</v>
      </c>
      <c r="G13" s="8"/>
      <c r="H13" s="8">
        <v>1</v>
      </c>
      <c r="I13" s="8">
        <v>1</v>
      </c>
      <c r="J13" s="8">
        <v>0</v>
      </c>
      <c r="K13" s="8">
        <v>6</v>
      </c>
      <c r="L13" s="8">
        <f t="shared" si="0"/>
        <v>13.5</v>
      </c>
      <c r="M13" s="8">
        <f t="shared" si="1"/>
        <v>13.5</v>
      </c>
      <c r="N13" s="8">
        <f t="shared" si="2"/>
        <v>13.5</v>
      </c>
      <c r="O13" s="10">
        <f t="shared" si="3"/>
        <v>0.9911961950103757</v>
      </c>
    </row>
    <row r="14" spans="1:16">
      <c r="A14" s="11" t="s">
        <v>52</v>
      </c>
      <c r="B14" s="12"/>
      <c r="C14" s="12"/>
      <c r="D14" s="12"/>
      <c r="E14" s="12" t="s">
        <v>31</v>
      </c>
      <c r="F14" s="12" t="s">
        <v>59</v>
      </c>
      <c r="G14" s="12"/>
      <c r="H14" s="12">
        <v>2</v>
      </c>
      <c r="I14" s="12">
        <v>2</v>
      </c>
      <c r="J14" s="12">
        <v>0</v>
      </c>
      <c r="K14" s="12">
        <v>6</v>
      </c>
      <c r="L14" s="12">
        <f t="shared" si="0"/>
        <v>19</v>
      </c>
      <c r="M14" s="12">
        <f t="shared" si="1"/>
        <v>9.5</v>
      </c>
      <c r="N14" s="12">
        <f t="shared" si="2"/>
        <v>19</v>
      </c>
      <c r="O14" s="13">
        <f t="shared" si="3"/>
        <v>0.96123689267879253</v>
      </c>
    </row>
    <row r="15" spans="1:16">
      <c r="A15" s="5" t="s">
        <v>53</v>
      </c>
    </row>
    <row r="16" spans="1:16">
      <c r="A16" s="5" t="s">
        <v>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"/>
  <sheetViews>
    <sheetView workbookViewId="0"/>
  </sheetViews>
  <sheetFormatPr defaultColWidth="17.875" defaultRowHeight="14.25"/>
  <cols>
    <col min="1" max="1" width="19.25" style="6" bestFit="1" customWidth="1"/>
    <col min="2" max="2" width="11.375" style="5" bestFit="1" customWidth="1"/>
    <col min="3" max="3" width="6.625" style="5" bestFit="1" customWidth="1"/>
    <col min="4" max="4" width="9.125" style="5" bestFit="1" customWidth="1"/>
    <col min="5" max="5" width="8.375" style="5" bestFit="1" customWidth="1"/>
    <col min="6" max="6" width="8" style="5" bestFit="1" customWidth="1"/>
    <col min="7" max="7" width="6.25" style="5" bestFit="1" customWidth="1"/>
    <col min="8" max="8" width="6.625" style="5" bestFit="1" customWidth="1"/>
    <col min="9" max="9" width="15" style="5" bestFit="1" customWidth="1"/>
    <col min="10" max="10" width="15.5" style="5" bestFit="1" customWidth="1"/>
    <col min="11" max="11" width="12.375" style="5" bestFit="1" customWidth="1"/>
    <col min="12" max="12" width="6.5" style="5" bestFit="1" customWidth="1"/>
    <col min="13" max="13" width="15.875" style="5" bestFit="1" customWidth="1"/>
    <col min="14" max="14" width="12.125" style="5" bestFit="1" customWidth="1"/>
    <col min="15" max="15" width="10.125" style="5" bestFit="1" customWidth="1"/>
    <col min="16" max="16" width="13.75" style="5" customWidth="1"/>
    <col min="17" max="16384" width="17.875" style="5"/>
  </cols>
  <sheetData>
    <row r="1" spans="1:17" ht="15">
      <c r="A1" s="28" t="s">
        <v>80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  <c r="M1" s="29" t="s">
        <v>92</v>
      </c>
      <c r="N1" s="29" t="s">
        <v>93</v>
      </c>
      <c r="O1" s="30" t="s">
        <v>94</v>
      </c>
      <c r="P1" s="22" t="s">
        <v>65</v>
      </c>
      <c r="Q1" s="23"/>
    </row>
    <row r="2" spans="1:17">
      <c r="A2" s="15" t="s">
        <v>36</v>
      </c>
      <c r="B2" s="8">
        <v>1</v>
      </c>
      <c r="C2" s="8">
        <v>1.5</v>
      </c>
      <c r="D2" s="8"/>
      <c r="E2" s="8"/>
      <c r="F2" s="8"/>
      <c r="G2" s="8"/>
      <c r="H2" s="8">
        <v>8</v>
      </c>
      <c r="I2" s="8">
        <v>0</v>
      </c>
      <c r="J2" s="8">
        <v>2</v>
      </c>
      <c r="K2" s="8">
        <v>5</v>
      </c>
      <c r="L2" s="8">
        <f t="shared" ref="L2:L14" si="0">SUM(IF(ISNUMBER(FIND("+",B2))=TRUE,(LEFT(B2,1)+RIGHT(B2,1)),B2)*3,IF(ISNUMBER(FIND("+",C2))=TRUE,(LEFT(C2,1)+RIGHT(C2,1)),C2)*2,IF(ISNUMBER(FIND("+",D2))=TRUE,(LEFT(D2,1)+RIGHT(D2,1)),D2)*2,IF(ISNUMBER(FIND("+",E2))=TRUE,(LEFT(E2,1)+RIGHT(E2,1)),E2)*2,IF(ISNUMBER(FIND("+",F2))=TRUE,(LEFT(F2,1)+RIGHT(F2,1)),F2)*1.5,IF(ISNUMBER(FIND("+",G2))=TRUE,(LEFT(G2,1)+RIGHT(G2,1)),G2)*1)*H2-K2*I2</f>
        <v>48</v>
      </c>
      <c r="M2" s="8">
        <f t="shared" ref="M2:M14" si="1">L2/H2</f>
        <v>6</v>
      </c>
      <c r="N2" s="8">
        <f>L2-K2*J2</f>
        <v>38</v>
      </c>
      <c r="O2" s="10">
        <f>M2*N2*ATAN((20-H2)/10)/199.74</f>
        <v>1.0000061857233808</v>
      </c>
    </row>
    <row r="3" spans="1:17">
      <c r="A3" s="15" t="s">
        <v>34</v>
      </c>
      <c r="B3" s="8"/>
      <c r="C3" s="8"/>
      <c r="D3" s="8"/>
      <c r="E3" s="8" t="s">
        <v>57</v>
      </c>
      <c r="F3" s="8"/>
      <c r="G3" s="8" t="s">
        <v>57</v>
      </c>
      <c r="H3" s="8">
        <v>9</v>
      </c>
      <c r="I3" s="8">
        <v>0</v>
      </c>
      <c r="J3" s="8">
        <v>3</v>
      </c>
      <c r="K3" s="8">
        <v>5</v>
      </c>
      <c r="L3" s="8">
        <f t="shared" si="0"/>
        <v>54</v>
      </c>
      <c r="M3" s="8">
        <f t="shared" si="1"/>
        <v>6</v>
      </c>
      <c r="N3" s="8">
        <f t="shared" ref="N3:N14" si="2">L3-K3*J3</f>
        <v>39</v>
      </c>
      <c r="O3" s="10">
        <f t="shared" ref="O3:O14" si="3">M3*N3*ATAN((20-H3)/10)/199.74</f>
        <v>0.97585669571351263</v>
      </c>
    </row>
    <row r="4" spans="1:17">
      <c r="A4" s="15" t="s">
        <v>25</v>
      </c>
      <c r="B4" s="8"/>
      <c r="C4" s="8"/>
      <c r="D4" s="8">
        <v>2</v>
      </c>
      <c r="E4" s="8"/>
      <c r="F4" s="8"/>
      <c r="G4" s="8" t="s">
        <v>55</v>
      </c>
      <c r="H4" s="8">
        <v>8</v>
      </c>
      <c r="I4" s="8">
        <v>0</v>
      </c>
      <c r="J4" s="8">
        <v>2</v>
      </c>
      <c r="K4" s="8">
        <v>4</v>
      </c>
      <c r="L4" s="8">
        <f t="shared" si="0"/>
        <v>48</v>
      </c>
      <c r="M4" s="8">
        <f t="shared" si="1"/>
        <v>6</v>
      </c>
      <c r="N4" s="8">
        <f t="shared" si="2"/>
        <v>40</v>
      </c>
      <c r="O4" s="10">
        <f t="shared" si="3"/>
        <v>1.0526380902351378</v>
      </c>
    </row>
    <row r="5" spans="1:17">
      <c r="A5" s="15" t="s">
        <v>24</v>
      </c>
      <c r="B5" s="8"/>
      <c r="C5" s="8">
        <v>2</v>
      </c>
      <c r="D5" s="8"/>
      <c r="E5" s="8">
        <v>1</v>
      </c>
      <c r="F5" s="8"/>
      <c r="G5" s="8"/>
      <c r="H5" s="8">
        <v>8</v>
      </c>
      <c r="I5" s="8">
        <v>0</v>
      </c>
      <c r="J5" s="8">
        <v>2</v>
      </c>
      <c r="K5" s="8">
        <v>4</v>
      </c>
      <c r="L5" s="8">
        <f t="shared" si="0"/>
        <v>48</v>
      </c>
      <c r="M5" s="8">
        <f t="shared" si="1"/>
        <v>6</v>
      </c>
      <c r="N5" s="8">
        <f t="shared" si="2"/>
        <v>40</v>
      </c>
      <c r="O5" s="10">
        <f t="shared" si="3"/>
        <v>1.0526380902351378</v>
      </c>
    </row>
    <row r="6" spans="1:17">
      <c r="A6" s="15" t="s">
        <v>20</v>
      </c>
      <c r="B6" s="8"/>
      <c r="C6" s="8"/>
      <c r="D6" s="8" t="s">
        <v>57</v>
      </c>
      <c r="E6" s="8"/>
      <c r="F6" s="8"/>
      <c r="G6" s="8" t="s">
        <v>57</v>
      </c>
      <c r="H6" s="8">
        <v>8</v>
      </c>
      <c r="I6" s="8">
        <v>0</v>
      </c>
      <c r="J6" s="8">
        <v>2</v>
      </c>
      <c r="K6" s="8">
        <v>5</v>
      </c>
      <c r="L6" s="8">
        <f t="shared" si="0"/>
        <v>48</v>
      </c>
      <c r="M6" s="8">
        <f t="shared" si="1"/>
        <v>6</v>
      </c>
      <c r="N6" s="8">
        <f t="shared" si="2"/>
        <v>38</v>
      </c>
      <c r="O6" s="10">
        <f t="shared" si="3"/>
        <v>1.0000061857233808</v>
      </c>
    </row>
    <row r="7" spans="1:17">
      <c r="A7" s="15" t="s">
        <v>32</v>
      </c>
      <c r="B7" s="8"/>
      <c r="C7" s="8"/>
      <c r="D7" s="8"/>
      <c r="E7" s="8"/>
      <c r="F7" s="8" t="s">
        <v>60</v>
      </c>
      <c r="G7" s="8"/>
      <c r="H7" s="8">
        <v>9</v>
      </c>
      <c r="I7" s="8">
        <v>0</v>
      </c>
      <c r="J7" s="8">
        <v>3</v>
      </c>
      <c r="K7" s="8">
        <v>5</v>
      </c>
      <c r="L7" s="8">
        <f t="shared" si="0"/>
        <v>54</v>
      </c>
      <c r="M7" s="8">
        <f t="shared" si="1"/>
        <v>6</v>
      </c>
      <c r="N7" s="8">
        <f t="shared" si="2"/>
        <v>39</v>
      </c>
      <c r="O7" s="10">
        <f t="shared" si="3"/>
        <v>0.97585669571351263</v>
      </c>
    </row>
    <row r="8" spans="1:17">
      <c r="A8" s="15" t="s">
        <v>28</v>
      </c>
      <c r="B8" s="8"/>
      <c r="C8" s="8" t="s">
        <v>56</v>
      </c>
      <c r="D8" s="8"/>
      <c r="E8" s="8"/>
      <c r="F8" s="8"/>
      <c r="G8" s="8"/>
      <c r="H8" s="8">
        <v>6</v>
      </c>
      <c r="I8" s="8">
        <v>0</v>
      </c>
      <c r="J8" s="8">
        <v>1</v>
      </c>
      <c r="K8" s="8">
        <v>5</v>
      </c>
      <c r="L8" s="8">
        <f t="shared" si="0"/>
        <v>36</v>
      </c>
      <c r="M8" s="8">
        <f t="shared" si="1"/>
        <v>6</v>
      </c>
      <c r="N8" s="8">
        <f t="shared" si="2"/>
        <v>31</v>
      </c>
      <c r="O8" s="10">
        <f t="shared" si="3"/>
        <v>0.88515926900493613</v>
      </c>
    </row>
    <row r="9" spans="1:17">
      <c r="A9" s="15" t="s">
        <v>37</v>
      </c>
      <c r="B9" s="8"/>
      <c r="C9" s="8"/>
      <c r="D9" s="8" t="s">
        <v>57</v>
      </c>
      <c r="E9" s="8">
        <v>1</v>
      </c>
      <c r="F9" s="8"/>
      <c r="G9" s="8"/>
      <c r="H9" s="8">
        <v>6</v>
      </c>
      <c r="I9" s="8">
        <v>0</v>
      </c>
      <c r="J9" s="8">
        <v>1</v>
      </c>
      <c r="K9" s="8">
        <v>5</v>
      </c>
      <c r="L9" s="8">
        <f t="shared" si="0"/>
        <v>36</v>
      </c>
      <c r="M9" s="8">
        <f t="shared" si="1"/>
        <v>6</v>
      </c>
      <c r="N9" s="8">
        <f t="shared" si="2"/>
        <v>31</v>
      </c>
      <c r="O9" s="10">
        <f t="shared" si="3"/>
        <v>0.88515926900493613</v>
      </c>
    </row>
    <row r="10" spans="1:17">
      <c r="A10" s="15" t="s">
        <v>27</v>
      </c>
      <c r="B10" s="8"/>
      <c r="C10" s="8" t="s">
        <v>30</v>
      </c>
      <c r="D10" s="8" t="s">
        <v>31</v>
      </c>
      <c r="E10" s="8"/>
      <c r="F10" s="8"/>
      <c r="G10" s="8"/>
      <c r="H10" s="8">
        <v>2</v>
      </c>
      <c r="I10" s="8">
        <v>2</v>
      </c>
      <c r="J10" s="8">
        <v>0</v>
      </c>
      <c r="K10" s="8">
        <v>6</v>
      </c>
      <c r="L10" s="8">
        <f t="shared" si="0"/>
        <v>20</v>
      </c>
      <c r="M10" s="8">
        <f t="shared" si="1"/>
        <v>10</v>
      </c>
      <c r="N10" s="8">
        <f t="shared" si="2"/>
        <v>20</v>
      </c>
      <c r="O10" s="10">
        <f t="shared" si="3"/>
        <v>1.0650824295609889</v>
      </c>
    </row>
    <row r="11" spans="1:17">
      <c r="A11" s="15" t="s">
        <v>33</v>
      </c>
      <c r="B11" s="8"/>
      <c r="C11" s="8" t="s">
        <v>56</v>
      </c>
      <c r="D11" s="8"/>
      <c r="E11" s="8">
        <v>2</v>
      </c>
      <c r="F11" s="8"/>
      <c r="G11" s="8" t="s">
        <v>61</v>
      </c>
      <c r="H11" s="8">
        <v>4</v>
      </c>
      <c r="I11" s="8">
        <v>4</v>
      </c>
      <c r="J11" s="8">
        <v>0</v>
      </c>
      <c r="K11" s="8">
        <v>6</v>
      </c>
      <c r="L11" s="8">
        <f t="shared" si="0"/>
        <v>28</v>
      </c>
      <c r="M11" s="8">
        <f t="shared" si="1"/>
        <v>7</v>
      </c>
      <c r="N11" s="8">
        <f t="shared" si="2"/>
        <v>28</v>
      </c>
      <c r="O11" s="10">
        <f t="shared" si="3"/>
        <v>0.99324428879774451</v>
      </c>
    </row>
    <row r="12" spans="1:17">
      <c r="A12" s="15" t="s">
        <v>21</v>
      </c>
      <c r="B12" s="8"/>
      <c r="C12" s="8" t="s">
        <v>55</v>
      </c>
      <c r="D12" s="8"/>
      <c r="E12" s="8" t="s">
        <v>30</v>
      </c>
      <c r="F12" s="8"/>
      <c r="G12" s="8" t="s">
        <v>56</v>
      </c>
      <c r="H12" s="8">
        <v>2</v>
      </c>
      <c r="I12" s="8">
        <v>2</v>
      </c>
      <c r="J12" s="8">
        <v>0</v>
      </c>
      <c r="K12" s="8">
        <v>6</v>
      </c>
      <c r="L12" s="8">
        <f t="shared" si="0"/>
        <v>18</v>
      </c>
      <c r="M12" s="8">
        <f t="shared" si="1"/>
        <v>9</v>
      </c>
      <c r="N12" s="8">
        <f t="shared" si="2"/>
        <v>18</v>
      </c>
      <c r="O12" s="10">
        <f t="shared" si="3"/>
        <v>0.86271676794440111</v>
      </c>
    </row>
    <row r="13" spans="1:17">
      <c r="A13" s="15" t="s">
        <v>22</v>
      </c>
      <c r="B13" s="8"/>
      <c r="C13" s="8"/>
      <c r="D13" s="8" t="s">
        <v>58</v>
      </c>
      <c r="E13" s="8"/>
      <c r="F13" s="8" t="s">
        <v>35</v>
      </c>
      <c r="G13" s="8"/>
      <c r="H13" s="8">
        <v>1</v>
      </c>
      <c r="I13" s="8">
        <v>1</v>
      </c>
      <c r="J13" s="8">
        <v>0</v>
      </c>
      <c r="K13" s="8">
        <v>6</v>
      </c>
      <c r="L13" s="8">
        <f t="shared" si="0"/>
        <v>13.5</v>
      </c>
      <c r="M13" s="8">
        <f t="shared" si="1"/>
        <v>13.5</v>
      </c>
      <c r="N13" s="8">
        <f t="shared" si="2"/>
        <v>13.5</v>
      </c>
      <c r="O13" s="10">
        <f t="shared" si="3"/>
        <v>0.9911961950103757</v>
      </c>
    </row>
    <row r="14" spans="1:17">
      <c r="A14" s="16" t="s">
        <v>23</v>
      </c>
      <c r="B14" s="12"/>
      <c r="C14" s="12"/>
      <c r="D14" s="12"/>
      <c r="E14" s="12" t="s">
        <v>31</v>
      </c>
      <c r="F14" s="12" t="s">
        <v>59</v>
      </c>
      <c r="G14" s="12"/>
      <c r="H14" s="12">
        <v>2</v>
      </c>
      <c r="I14" s="12">
        <v>2</v>
      </c>
      <c r="J14" s="12">
        <v>0</v>
      </c>
      <c r="K14" s="12">
        <v>6</v>
      </c>
      <c r="L14" s="12">
        <f t="shared" si="0"/>
        <v>19</v>
      </c>
      <c r="M14" s="12">
        <f t="shared" si="1"/>
        <v>9.5</v>
      </c>
      <c r="N14" s="12">
        <f t="shared" si="2"/>
        <v>19</v>
      </c>
      <c r="O14" s="13">
        <f t="shared" si="3"/>
        <v>0.96123689267879253</v>
      </c>
    </row>
    <row r="15" spans="1:17">
      <c r="A15" s="6" t="s">
        <v>26</v>
      </c>
    </row>
    <row r="16" spans="1:17">
      <c r="A16" s="6" t="s">
        <v>29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奇观价值计算</vt:lpstr>
      <vt:lpstr>平衡后的奇观</vt:lpstr>
      <vt:lpstr>English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2017-01-23T07:34:19Z</dcterms:created>
  <dcterms:modified xsi:type="dcterms:W3CDTF">2017-01-23T11:23:02Z</dcterms:modified>
</cp:coreProperties>
</file>