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0" yWindow="1440" windowWidth="18300" windowHeight="8475"/>
  </bookViews>
  <sheets>
    <sheet name="Sheet1" sheetId="1" r:id="rId1"/>
    <sheet name="Sheet2" sheetId="3" r:id="rId2"/>
    <sheet name="Sheet3" sheetId="4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AF7" i="1" l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H6" i="1"/>
  <c r="AG6" i="1"/>
  <c r="AF6" i="1"/>
  <c r="AL5" i="1" l="1"/>
  <c r="A126" i="4" l="1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B125" i="4"/>
  <c r="A125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B81" i="4"/>
  <c r="A81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4" i="4"/>
  <c r="B4" i="4"/>
  <c r="A3" i="4"/>
  <c r="AE12" i="1" l="1"/>
  <c r="AB12" i="1"/>
  <c r="AK12" i="1" s="1"/>
  <c r="AA12" i="1"/>
  <c r="AJ12" i="1" s="1"/>
  <c r="Z12" i="1"/>
  <c r="AI12" i="1" s="1"/>
  <c r="V12" i="1"/>
  <c r="U12" i="1"/>
  <c r="T12" i="1"/>
  <c r="AL12" i="1" l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L10" i="1" l="1"/>
  <c r="AL9" i="1"/>
  <c r="AE7" i="1"/>
  <c r="AL7" i="1" s="1"/>
  <c r="AE8" i="1"/>
  <c r="AL8" i="1" s="1"/>
  <c r="AE9" i="1"/>
  <c r="AE10" i="1"/>
  <c r="AE11" i="1"/>
  <c r="AL11" i="1" s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6" i="1"/>
  <c r="AL6" i="1" s="1"/>
  <c r="AI6" i="1"/>
  <c r="AK6" i="1"/>
  <c r="AJ6" i="1"/>
  <c r="AB82" i="1"/>
  <c r="AK82" i="1" s="1"/>
  <c r="AB81" i="1"/>
  <c r="AK81" i="1" s="1"/>
  <c r="AB80" i="1"/>
  <c r="AK80" i="1" s="1"/>
  <c r="AB79" i="1"/>
  <c r="AK79" i="1" s="1"/>
  <c r="AB78" i="1"/>
  <c r="AK78" i="1" s="1"/>
  <c r="AB77" i="1"/>
  <c r="AK77" i="1" s="1"/>
  <c r="AB76" i="1"/>
  <c r="AK76" i="1" s="1"/>
  <c r="AB75" i="1"/>
  <c r="AK75" i="1" s="1"/>
  <c r="AB74" i="1"/>
  <c r="AK74" i="1" s="1"/>
  <c r="AB73" i="1"/>
  <c r="AK73" i="1" s="1"/>
  <c r="AB72" i="1"/>
  <c r="AK72" i="1" s="1"/>
  <c r="AB71" i="1"/>
  <c r="AK71" i="1" s="1"/>
  <c r="AB70" i="1"/>
  <c r="AK70" i="1" s="1"/>
  <c r="AB69" i="1"/>
  <c r="AK69" i="1" s="1"/>
  <c r="AB68" i="1"/>
  <c r="AK68" i="1" s="1"/>
  <c r="AB67" i="1"/>
  <c r="AK67" i="1" s="1"/>
  <c r="AB66" i="1"/>
  <c r="AK66" i="1" s="1"/>
  <c r="AB65" i="1"/>
  <c r="AK65" i="1" s="1"/>
  <c r="AB64" i="1"/>
  <c r="AK64" i="1" s="1"/>
  <c r="AB63" i="1"/>
  <c r="AK63" i="1" s="1"/>
  <c r="AB62" i="1"/>
  <c r="AK62" i="1" s="1"/>
  <c r="AB61" i="1"/>
  <c r="AK61" i="1" s="1"/>
  <c r="AB60" i="1"/>
  <c r="AK60" i="1" s="1"/>
  <c r="AB59" i="1"/>
  <c r="AK59" i="1" s="1"/>
  <c r="AB58" i="1"/>
  <c r="AK58" i="1" s="1"/>
  <c r="AB57" i="1"/>
  <c r="AK57" i="1" s="1"/>
  <c r="AB56" i="1"/>
  <c r="AK56" i="1" s="1"/>
  <c r="AB55" i="1"/>
  <c r="AK55" i="1" s="1"/>
  <c r="AB54" i="1"/>
  <c r="AK54" i="1" s="1"/>
  <c r="AB53" i="1"/>
  <c r="AK53" i="1" s="1"/>
  <c r="AB52" i="1"/>
  <c r="AK52" i="1" s="1"/>
  <c r="AB51" i="1"/>
  <c r="AK51" i="1" s="1"/>
  <c r="AB50" i="1"/>
  <c r="AK50" i="1" s="1"/>
  <c r="AB49" i="1"/>
  <c r="AK49" i="1" s="1"/>
  <c r="AB48" i="1"/>
  <c r="AK48" i="1" s="1"/>
  <c r="AB47" i="1"/>
  <c r="AK47" i="1" s="1"/>
  <c r="AB46" i="1"/>
  <c r="AK46" i="1" s="1"/>
  <c r="AB45" i="1"/>
  <c r="AK45" i="1" s="1"/>
  <c r="AB44" i="1"/>
  <c r="AK44" i="1" s="1"/>
  <c r="AB43" i="1"/>
  <c r="AK43" i="1" s="1"/>
  <c r="AB42" i="1"/>
  <c r="AK42" i="1" s="1"/>
  <c r="AB41" i="1"/>
  <c r="AK41" i="1" s="1"/>
  <c r="AB40" i="1"/>
  <c r="AK40" i="1" s="1"/>
  <c r="AB39" i="1"/>
  <c r="AK39" i="1" s="1"/>
  <c r="AB38" i="1"/>
  <c r="AK38" i="1" s="1"/>
  <c r="AB37" i="1"/>
  <c r="AK37" i="1" s="1"/>
  <c r="AB36" i="1"/>
  <c r="AK36" i="1" s="1"/>
  <c r="AB35" i="1"/>
  <c r="AK35" i="1" s="1"/>
  <c r="AB34" i="1"/>
  <c r="AK34" i="1" s="1"/>
  <c r="AB33" i="1"/>
  <c r="AK33" i="1" s="1"/>
  <c r="AB32" i="1"/>
  <c r="AK32" i="1" s="1"/>
  <c r="AB31" i="1"/>
  <c r="AK31" i="1" s="1"/>
  <c r="AB30" i="1"/>
  <c r="AK30" i="1" s="1"/>
  <c r="AB29" i="1"/>
  <c r="AK29" i="1" s="1"/>
  <c r="AB28" i="1"/>
  <c r="AK28" i="1" s="1"/>
  <c r="AB27" i="1"/>
  <c r="AK27" i="1" s="1"/>
  <c r="AB26" i="1"/>
  <c r="AK26" i="1" s="1"/>
  <c r="AB25" i="1"/>
  <c r="AK25" i="1" s="1"/>
  <c r="AB24" i="1"/>
  <c r="AK24" i="1" s="1"/>
  <c r="AB23" i="1"/>
  <c r="AK23" i="1" s="1"/>
  <c r="AB22" i="1"/>
  <c r="AK22" i="1" s="1"/>
  <c r="AB21" i="1"/>
  <c r="AK21" i="1" s="1"/>
  <c r="AB20" i="1"/>
  <c r="AK20" i="1" s="1"/>
  <c r="AB19" i="1"/>
  <c r="AK19" i="1" s="1"/>
  <c r="AB18" i="1"/>
  <c r="AK18" i="1" s="1"/>
  <c r="AB17" i="1"/>
  <c r="AK17" i="1" s="1"/>
  <c r="AB16" i="1"/>
  <c r="AK16" i="1" s="1"/>
  <c r="AB15" i="1"/>
  <c r="AK15" i="1" s="1"/>
  <c r="AB14" i="1"/>
  <c r="AK14" i="1" s="1"/>
  <c r="AB13" i="1"/>
  <c r="AK13" i="1" s="1"/>
  <c r="AA82" i="1"/>
  <c r="AJ82" i="1" s="1"/>
  <c r="AA81" i="1"/>
  <c r="AJ81" i="1" s="1"/>
  <c r="AA80" i="1"/>
  <c r="AJ80" i="1" s="1"/>
  <c r="AA79" i="1"/>
  <c r="AJ79" i="1" s="1"/>
  <c r="AA78" i="1"/>
  <c r="AJ78" i="1" s="1"/>
  <c r="AA77" i="1"/>
  <c r="AJ77" i="1" s="1"/>
  <c r="AA76" i="1"/>
  <c r="AJ76" i="1" s="1"/>
  <c r="AA75" i="1"/>
  <c r="AJ75" i="1" s="1"/>
  <c r="AA74" i="1"/>
  <c r="AJ74" i="1" s="1"/>
  <c r="AA73" i="1"/>
  <c r="AJ73" i="1" s="1"/>
  <c r="AA72" i="1"/>
  <c r="AJ72" i="1" s="1"/>
  <c r="AA71" i="1"/>
  <c r="AJ71" i="1" s="1"/>
  <c r="AA70" i="1"/>
  <c r="AJ70" i="1" s="1"/>
  <c r="AA69" i="1"/>
  <c r="AJ69" i="1" s="1"/>
  <c r="AA68" i="1"/>
  <c r="AJ68" i="1" s="1"/>
  <c r="AA67" i="1"/>
  <c r="AJ67" i="1" s="1"/>
  <c r="AA66" i="1"/>
  <c r="AJ66" i="1" s="1"/>
  <c r="AA65" i="1"/>
  <c r="AJ65" i="1" s="1"/>
  <c r="AA64" i="1"/>
  <c r="AJ64" i="1" s="1"/>
  <c r="AA63" i="1"/>
  <c r="AJ63" i="1" s="1"/>
  <c r="AA62" i="1"/>
  <c r="AJ62" i="1" s="1"/>
  <c r="AA61" i="1"/>
  <c r="AJ61" i="1" s="1"/>
  <c r="AA60" i="1"/>
  <c r="AJ60" i="1" s="1"/>
  <c r="AA59" i="1"/>
  <c r="AJ59" i="1" s="1"/>
  <c r="AA58" i="1"/>
  <c r="AJ58" i="1" s="1"/>
  <c r="AA57" i="1"/>
  <c r="AJ57" i="1" s="1"/>
  <c r="AA56" i="1"/>
  <c r="AJ56" i="1" s="1"/>
  <c r="AA55" i="1"/>
  <c r="AJ55" i="1" s="1"/>
  <c r="AA54" i="1"/>
  <c r="AJ54" i="1" s="1"/>
  <c r="AA53" i="1"/>
  <c r="AJ53" i="1" s="1"/>
  <c r="AA52" i="1"/>
  <c r="AJ52" i="1" s="1"/>
  <c r="AA51" i="1"/>
  <c r="AJ51" i="1" s="1"/>
  <c r="AA50" i="1"/>
  <c r="AJ50" i="1" s="1"/>
  <c r="AA49" i="1"/>
  <c r="AJ49" i="1" s="1"/>
  <c r="AA48" i="1"/>
  <c r="AJ48" i="1" s="1"/>
  <c r="AA47" i="1"/>
  <c r="AJ47" i="1" s="1"/>
  <c r="AA46" i="1"/>
  <c r="AJ46" i="1" s="1"/>
  <c r="AA45" i="1"/>
  <c r="AJ45" i="1" s="1"/>
  <c r="AA44" i="1"/>
  <c r="AJ44" i="1" s="1"/>
  <c r="AA43" i="1"/>
  <c r="AJ43" i="1" s="1"/>
  <c r="AA42" i="1"/>
  <c r="AJ42" i="1" s="1"/>
  <c r="AA41" i="1"/>
  <c r="AJ41" i="1" s="1"/>
  <c r="AA40" i="1"/>
  <c r="AJ40" i="1" s="1"/>
  <c r="AA39" i="1"/>
  <c r="AJ39" i="1" s="1"/>
  <c r="AA38" i="1"/>
  <c r="AJ38" i="1" s="1"/>
  <c r="AA37" i="1"/>
  <c r="AJ37" i="1" s="1"/>
  <c r="AA36" i="1"/>
  <c r="AJ36" i="1" s="1"/>
  <c r="AA35" i="1"/>
  <c r="AJ35" i="1" s="1"/>
  <c r="AA34" i="1"/>
  <c r="AJ34" i="1" s="1"/>
  <c r="AA33" i="1"/>
  <c r="AJ33" i="1" s="1"/>
  <c r="AA32" i="1"/>
  <c r="AJ32" i="1" s="1"/>
  <c r="AA31" i="1"/>
  <c r="AJ31" i="1" s="1"/>
  <c r="AA30" i="1"/>
  <c r="AJ30" i="1" s="1"/>
  <c r="AA29" i="1"/>
  <c r="AJ29" i="1" s="1"/>
  <c r="AA28" i="1"/>
  <c r="AJ28" i="1" s="1"/>
  <c r="AA27" i="1"/>
  <c r="AJ27" i="1" s="1"/>
  <c r="AA26" i="1"/>
  <c r="AJ26" i="1" s="1"/>
  <c r="AA25" i="1"/>
  <c r="AJ25" i="1" s="1"/>
  <c r="AA24" i="1"/>
  <c r="AJ24" i="1" s="1"/>
  <c r="AA23" i="1"/>
  <c r="AJ23" i="1" s="1"/>
  <c r="AA22" i="1"/>
  <c r="AJ22" i="1" s="1"/>
  <c r="AA21" i="1"/>
  <c r="AJ21" i="1" s="1"/>
  <c r="AA20" i="1"/>
  <c r="AJ20" i="1" s="1"/>
  <c r="AA19" i="1"/>
  <c r="AJ19" i="1" s="1"/>
  <c r="AA18" i="1"/>
  <c r="AJ18" i="1" s="1"/>
  <c r="AA17" i="1"/>
  <c r="AJ17" i="1" s="1"/>
  <c r="AA16" i="1"/>
  <c r="AJ16" i="1" s="1"/>
  <c r="AA15" i="1"/>
  <c r="AJ15" i="1" s="1"/>
  <c r="AA14" i="1"/>
  <c r="AJ14" i="1" s="1"/>
  <c r="AA13" i="1"/>
  <c r="AJ13" i="1" s="1"/>
  <c r="Z82" i="1"/>
  <c r="AI82" i="1" s="1"/>
  <c r="Z81" i="1"/>
  <c r="AI81" i="1" s="1"/>
  <c r="Z80" i="1"/>
  <c r="AI80" i="1" s="1"/>
  <c r="Z79" i="1"/>
  <c r="AI79" i="1" s="1"/>
  <c r="AL79" i="1" s="1"/>
  <c r="Z78" i="1"/>
  <c r="AI78" i="1" s="1"/>
  <c r="Z77" i="1"/>
  <c r="AI77" i="1" s="1"/>
  <c r="Z76" i="1"/>
  <c r="AI76" i="1" s="1"/>
  <c r="Z75" i="1"/>
  <c r="AI75" i="1" s="1"/>
  <c r="Z74" i="1"/>
  <c r="AI74" i="1" s="1"/>
  <c r="Z73" i="1"/>
  <c r="AI73" i="1" s="1"/>
  <c r="Z72" i="1"/>
  <c r="AI72" i="1" s="1"/>
  <c r="Z71" i="1"/>
  <c r="AI71" i="1" s="1"/>
  <c r="Z70" i="1"/>
  <c r="AI70" i="1" s="1"/>
  <c r="Z69" i="1"/>
  <c r="AI69" i="1" s="1"/>
  <c r="Z68" i="1"/>
  <c r="AI68" i="1" s="1"/>
  <c r="Z67" i="1"/>
  <c r="AI67" i="1" s="1"/>
  <c r="AL67" i="1" s="1"/>
  <c r="Z66" i="1"/>
  <c r="AI66" i="1" s="1"/>
  <c r="Z65" i="1"/>
  <c r="AI65" i="1" s="1"/>
  <c r="Z64" i="1"/>
  <c r="AI64" i="1" s="1"/>
  <c r="Z63" i="1"/>
  <c r="AI63" i="1" s="1"/>
  <c r="Z62" i="1"/>
  <c r="AI62" i="1" s="1"/>
  <c r="Z61" i="1"/>
  <c r="AI61" i="1" s="1"/>
  <c r="Z60" i="1"/>
  <c r="AI60" i="1" s="1"/>
  <c r="Z59" i="1"/>
  <c r="AI59" i="1" s="1"/>
  <c r="Z58" i="1"/>
  <c r="AI58" i="1" s="1"/>
  <c r="Z57" i="1"/>
  <c r="AI57" i="1" s="1"/>
  <c r="Z56" i="1"/>
  <c r="AI56" i="1" s="1"/>
  <c r="Z55" i="1"/>
  <c r="AI55" i="1" s="1"/>
  <c r="Z54" i="1"/>
  <c r="AI54" i="1" s="1"/>
  <c r="Z53" i="1"/>
  <c r="AI53" i="1" s="1"/>
  <c r="Z52" i="1"/>
  <c r="AI52" i="1" s="1"/>
  <c r="Z51" i="1"/>
  <c r="AI51" i="1" s="1"/>
  <c r="Z50" i="1"/>
  <c r="AI50" i="1" s="1"/>
  <c r="Z49" i="1"/>
  <c r="AI49" i="1" s="1"/>
  <c r="Z48" i="1"/>
  <c r="AI48" i="1" s="1"/>
  <c r="Z47" i="1"/>
  <c r="AI47" i="1" s="1"/>
  <c r="Z46" i="1"/>
  <c r="AI46" i="1" s="1"/>
  <c r="Z45" i="1"/>
  <c r="AI45" i="1" s="1"/>
  <c r="Z44" i="1"/>
  <c r="AI44" i="1" s="1"/>
  <c r="Z43" i="1"/>
  <c r="AI43" i="1" s="1"/>
  <c r="Z42" i="1"/>
  <c r="AI42" i="1" s="1"/>
  <c r="Z41" i="1"/>
  <c r="AI41" i="1" s="1"/>
  <c r="Z40" i="1"/>
  <c r="AI40" i="1" s="1"/>
  <c r="AL40" i="1" s="1"/>
  <c r="Z39" i="1"/>
  <c r="AI39" i="1" s="1"/>
  <c r="AL39" i="1" s="1"/>
  <c r="Z38" i="1"/>
  <c r="AI38" i="1" s="1"/>
  <c r="Z37" i="1"/>
  <c r="AI37" i="1" s="1"/>
  <c r="Z36" i="1"/>
  <c r="AI36" i="1" s="1"/>
  <c r="Z35" i="1"/>
  <c r="AI35" i="1" s="1"/>
  <c r="Z34" i="1"/>
  <c r="AI34" i="1" s="1"/>
  <c r="Z33" i="1"/>
  <c r="AI33" i="1" s="1"/>
  <c r="Z32" i="1"/>
  <c r="AI32" i="1" s="1"/>
  <c r="Z31" i="1"/>
  <c r="AI31" i="1" s="1"/>
  <c r="Z30" i="1"/>
  <c r="AI30" i="1" s="1"/>
  <c r="Z29" i="1"/>
  <c r="AI29" i="1" s="1"/>
  <c r="Z28" i="1"/>
  <c r="AI28" i="1" s="1"/>
  <c r="Z27" i="1"/>
  <c r="AI27" i="1" s="1"/>
  <c r="Z26" i="1"/>
  <c r="AI26" i="1" s="1"/>
  <c r="Z25" i="1"/>
  <c r="AI25" i="1" s="1"/>
  <c r="Z24" i="1"/>
  <c r="AI24" i="1" s="1"/>
  <c r="Z23" i="1"/>
  <c r="AI23" i="1" s="1"/>
  <c r="Z22" i="1"/>
  <c r="AI22" i="1" s="1"/>
  <c r="Z21" i="1"/>
  <c r="AI21" i="1" s="1"/>
  <c r="Z20" i="1"/>
  <c r="AI20" i="1" s="1"/>
  <c r="Z19" i="1"/>
  <c r="AI19" i="1" s="1"/>
  <c r="Z18" i="1"/>
  <c r="AI18" i="1" s="1"/>
  <c r="Z17" i="1"/>
  <c r="AI17" i="1" s="1"/>
  <c r="Z16" i="1"/>
  <c r="AI16" i="1" s="1"/>
  <c r="Z15" i="1"/>
  <c r="AI15" i="1" s="1"/>
  <c r="AL15" i="1" s="1"/>
  <c r="Z14" i="1"/>
  <c r="AI14" i="1" s="1"/>
  <c r="Z13" i="1"/>
  <c r="AI13" i="1" s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AL14" i="1" l="1"/>
  <c r="AL22" i="1"/>
  <c r="AL30" i="1"/>
  <c r="AL38" i="1"/>
  <c r="AL42" i="1"/>
  <c r="AL50" i="1"/>
  <c r="AL58" i="1"/>
  <c r="AL66" i="1"/>
  <c r="AL74" i="1"/>
  <c r="AL82" i="1"/>
  <c r="AL81" i="1"/>
  <c r="AL77" i="1"/>
  <c r="AL73" i="1"/>
  <c r="AL71" i="1"/>
  <c r="AL69" i="1"/>
  <c r="AL65" i="1"/>
  <c r="AL61" i="1"/>
  <c r="AL59" i="1"/>
  <c r="AL57" i="1"/>
  <c r="AL55" i="1"/>
  <c r="AL53" i="1"/>
  <c r="AL49" i="1"/>
  <c r="AL47" i="1"/>
  <c r="AL43" i="1"/>
  <c r="AL41" i="1"/>
  <c r="AL37" i="1"/>
  <c r="AL35" i="1"/>
  <c r="AL25" i="1"/>
  <c r="AL23" i="1"/>
  <c r="AL21" i="1"/>
  <c r="AL13" i="1"/>
  <c r="AL19" i="1"/>
  <c r="AL27" i="1"/>
  <c r="AL31" i="1"/>
  <c r="AL51" i="1"/>
  <c r="AL63" i="1"/>
  <c r="AL75" i="1"/>
  <c r="AL80" i="1"/>
  <c r="AL78" i="1"/>
  <c r="AL76" i="1"/>
  <c r="AL72" i="1"/>
  <c r="AL70" i="1"/>
  <c r="AL68" i="1"/>
  <c r="AL64" i="1"/>
  <c r="AL62" i="1"/>
  <c r="AL60" i="1"/>
  <c r="AL56" i="1"/>
  <c r="AL54" i="1"/>
  <c r="AL52" i="1"/>
  <c r="AL48" i="1"/>
  <c r="AL46" i="1"/>
  <c r="AL44" i="1"/>
  <c r="AL36" i="1"/>
  <c r="AL34" i="1"/>
  <c r="AL32" i="1"/>
  <c r="AL28" i="1"/>
  <c r="AL26" i="1"/>
  <c r="AL24" i="1"/>
  <c r="AL20" i="1"/>
  <c r="AL18" i="1"/>
  <c r="AL16" i="1"/>
  <c r="AL17" i="1"/>
  <c r="AL29" i="1"/>
  <c r="AL33" i="1"/>
  <c r="AL45" i="1"/>
</calcChain>
</file>

<file path=xl/sharedStrings.xml><?xml version="1.0" encoding="utf-8"?>
<sst xmlns="http://schemas.openxmlformats.org/spreadsheetml/2006/main" count="958" uniqueCount="297">
  <si>
    <t>Description</t>
  </si>
  <si>
    <t>Switch line</t>
  </si>
  <si>
    <t>LED line W</t>
  </si>
  <si>
    <t>LED line R</t>
  </si>
  <si>
    <t>Down Main</t>
  </si>
  <si>
    <t>Comment</t>
  </si>
  <si>
    <t>Input</t>
  </si>
  <si>
    <t>Group</t>
  </si>
  <si>
    <t>Arr Sgnls</t>
  </si>
  <si>
    <t>Points</t>
  </si>
  <si>
    <t>Up Main</t>
  </si>
  <si>
    <t>(5)</t>
  </si>
  <si>
    <t>(6)</t>
  </si>
  <si>
    <t>(4)</t>
  </si>
  <si>
    <t>Routing</t>
  </si>
  <si>
    <t>West?</t>
  </si>
  <si>
    <t>Leads</t>
  </si>
  <si>
    <t>A</t>
  </si>
  <si>
    <t>leads to</t>
  </si>
  <si>
    <t>B</t>
  </si>
  <si>
    <t>C</t>
  </si>
  <si>
    <t>Y</t>
  </si>
  <si>
    <t>N</t>
  </si>
  <si>
    <t>X</t>
  </si>
  <si>
    <t>Track Platform 5</t>
  </si>
  <si>
    <t>Track or Point</t>
  </si>
  <si>
    <t>L62</t>
  </si>
  <si>
    <t>L46</t>
  </si>
  <si>
    <t>P27</t>
  </si>
  <si>
    <t>P52</t>
  </si>
  <si>
    <t>L67</t>
  </si>
  <si>
    <t>P30</t>
  </si>
  <si>
    <t>L75</t>
  </si>
  <si>
    <t>L48</t>
  </si>
  <si>
    <t>L77</t>
  </si>
  <si>
    <t>P53</t>
  </si>
  <si>
    <t>Red</t>
  </si>
  <si>
    <t>White</t>
  </si>
  <si>
    <t>P28</t>
  </si>
  <si>
    <t>L50</t>
  </si>
  <si>
    <t>L52</t>
  </si>
  <si>
    <t>L51</t>
  </si>
  <si>
    <t>L53</t>
  </si>
  <si>
    <t>P29</t>
  </si>
  <si>
    <t>L47</t>
  </si>
  <si>
    <t>P25</t>
  </si>
  <si>
    <t>L54</t>
  </si>
  <si>
    <t>L55</t>
  </si>
  <si>
    <t>P26</t>
  </si>
  <si>
    <t>L58</t>
  </si>
  <si>
    <t>L70</t>
  </si>
  <si>
    <t>L66</t>
  </si>
  <si>
    <t>L71</t>
  </si>
  <si>
    <t>L72</t>
  </si>
  <si>
    <t>L74</t>
  </si>
  <si>
    <t>L73</t>
  </si>
  <si>
    <t>L76</t>
  </si>
  <si>
    <t>L78</t>
  </si>
  <si>
    <t>L57</t>
  </si>
  <si>
    <t>L59</t>
  </si>
  <si>
    <t>L60</t>
  </si>
  <si>
    <t>L49</t>
  </si>
  <si>
    <t>L63</t>
  </si>
  <si>
    <t>L69</t>
  </si>
  <si>
    <t>L61</t>
  </si>
  <si>
    <t>Lever</t>
  </si>
  <si>
    <t>Inputs</t>
  </si>
  <si>
    <t>Information from the layout itself</t>
  </si>
  <si>
    <t>Labelled</t>
  </si>
  <si>
    <t>on diagram</t>
  </si>
  <si>
    <t>(3)</t>
  </si>
  <si>
    <r>
      <rPr>
        <sz val="11"/>
        <color rgb="FFFF0000"/>
        <rFont val="Calibri"/>
        <family val="2"/>
        <scheme val="minor"/>
      </rPr>
      <t>78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</si>
  <si>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</si>
  <si>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75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</si>
  <si>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76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</si>
  <si>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74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</si>
  <si>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73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</si>
  <si>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</si>
  <si>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</si>
  <si>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70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</si>
  <si>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</si>
  <si>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66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</si>
  <si>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</si>
  <si>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</si>
  <si>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</si>
  <si>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</si>
  <si>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58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</si>
  <si>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55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</si>
  <si>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54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</si>
  <si>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53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</si>
  <si>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52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</si>
  <si>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51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</si>
  <si>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50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</si>
  <si>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</si>
  <si>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48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</si>
  <si>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</si>
  <si>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46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</si>
  <si>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63</t>
    </r>
    <r>
      <rPr>
        <sz val="11"/>
        <color rgb="FF0070C0"/>
        <rFont val="Verdana"/>
        <family val="2"/>
      </rPr>
      <t>●</t>
    </r>
  </si>
  <si>
    <t>Outputs</t>
  </si>
  <si>
    <t>Arduino software assignments</t>
  </si>
  <si>
    <t>D8</t>
  </si>
  <si>
    <t>Arduino board markings</t>
  </si>
  <si>
    <t>Ribbon cable pin assignments</t>
  </si>
  <si>
    <t>From West</t>
  </si>
  <si>
    <t>fed from W</t>
  </si>
  <si>
    <t>Up Platform 5</t>
  </si>
  <si>
    <t>Up Platform 8</t>
  </si>
  <si>
    <t>Up Engine Loop</t>
  </si>
  <si>
    <t>(Up Platform 1)</t>
  </si>
  <si>
    <t>(Up Carriage Loop)</t>
  </si>
  <si>
    <t>(1)</t>
  </si>
  <si>
    <t>(2)</t>
  </si>
  <si>
    <t>Point 16 Engine siding</t>
  </si>
  <si>
    <t>Point 17 Engine loop siding</t>
  </si>
  <si>
    <t>Point 18 engine loop siding</t>
  </si>
  <si>
    <t>Point 21 - Platform 8 access W</t>
  </si>
  <si>
    <t>Point 21 - Platform 8 access E</t>
  </si>
  <si>
    <t>Point 22 - Plat 8 to Goods Yard</t>
  </si>
  <si>
    <t>Point 23 - Goods Yard</t>
  </si>
  <si>
    <t>Point 24 - Goods Yard</t>
  </si>
  <si>
    <t>Point 25 - Goods Yard</t>
  </si>
  <si>
    <t>Point 26 - Goods Yard</t>
  </si>
  <si>
    <t>Point 27 - Goods Yard</t>
  </si>
  <si>
    <t>Point 28 - Goods Yard</t>
  </si>
  <si>
    <t>Point 29 - Goods Yard</t>
  </si>
  <si>
    <t>Point 30 - Platform 6</t>
  </si>
  <si>
    <t>Point 31 - Plat 5 Up Goods</t>
  </si>
  <si>
    <t>Point 33 U Gds to Up Main W</t>
  </si>
  <si>
    <t>Point 33 U Gds to Up Main E</t>
  </si>
  <si>
    <t>Point 34 - Up Main - Dn Main W</t>
  </si>
  <si>
    <t>Point 34 - Up Main - Dn Main E</t>
  </si>
  <si>
    <t>Point 35 - Dn Gds - Dn Main W</t>
  </si>
  <si>
    <t>Point 35 - Dn Gds - Dn Main E</t>
  </si>
  <si>
    <t>Point 47 - Sth Siding A</t>
  </si>
  <si>
    <t>Point 48 - Sth Siding B</t>
  </si>
  <si>
    <t>Point 49 - Carriage loop</t>
  </si>
  <si>
    <t>Point 51 Dn Main to Plat 1 W</t>
  </si>
  <si>
    <t>Point 51 Dn Main to Plat 1 E</t>
  </si>
  <si>
    <t>Point 52 - Dn Main to Plat 1</t>
  </si>
  <si>
    <t>Point 53 - Plat 2 access</t>
  </si>
  <si>
    <t>Point 56 - Up Main-Dn Main Trailing W</t>
  </si>
  <si>
    <t>Point 56 - Up Main-Dn Main Trailing E</t>
  </si>
  <si>
    <t>Point 69 - Engine Lp - Up Gds</t>
  </si>
  <si>
    <t>Point 71 - Engine Lp - Up Main W</t>
  </si>
  <si>
    <t>Point 71 - Engine Lp - Up Main E</t>
  </si>
  <si>
    <t>Stop sects</t>
  </si>
  <si>
    <t>Plat 5 Stop (lever 4)</t>
  </si>
  <si>
    <t>Up Main Stop (lever 3)</t>
  </si>
  <si>
    <r>
      <t>16,</t>
    </r>
    <r>
      <rPr>
        <sz val="11"/>
        <color rgb="FFFF0000"/>
        <rFont val="Calibri"/>
        <family val="2"/>
        <scheme val="minor"/>
      </rPr>
      <t>127/126</t>
    </r>
  </si>
  <si>
    <r>
      <t>17,</t>
    </r>
    <r>
      <rPr>
        <sz val="11"/>
        <color rgb="FFFF0000"/>
        <rFont val="Calibri"/>
        <family val="2"/>
        <scheme val="minor"/>
      </rPr>
      <t>125/124</t>
    </r>
    <r>
      <rPr>
        <sz val="11"/>
        <color theme="1"/>
        <rFont val="Calibri"/>
        <family val="2"/>
        <scheme val="minor"/>
      </rPr>
      <t/>
    </r>
  </si>
  <si>
    <r>
      <t>21,</t>
    </r>
    <r>
      <rPr>
        <sz val="11"/>
        <color rgb="FFFF0000"/>
        <rFont val="Calibri"/>
        <family val="2"/>
        <scheme val="minor"/>
      </rPr>
      <t>123/122</t>
    </r>
  </si>
  <si>
    <r>
      <t>21,</t>
    </r>
    <r>
      <rPr>
        <sz val="11"/>
        <color rgb="FFFF0000"/>
        <rFont val="Calibri"/>
        <family val="2"/>
        <scheme val="minor"/>
      </rPr>
      <t>123/121</t>
    </r>
  </si>
  <si>
    <r>
      <t>22,</t>
    </r>
    <r>
      <rPr>
        <sz val="11"/>
        <color rgb="FFFF0000"/>
        <rFont val="Calibri"/>
        <family val="2"/>
        <scheme val="minor"/>
      </rPr>
      <t>120/119</t>
    </r>
    <r>
      <rPr>
        <sz val="11"/>
        <color theme="1"/>
        <rFont val="Calibri"/>
        <family val="2"/>
        <scheme val="minor"/>
      </rPr>
      <t/>
    </r>
  </si>
  <si>
    <r>
      <t>23,</t>
    </r>
    <r>
      <rPr>
        <sz val="11"/>
        <color rgb="FFFF0000"/>
        <rFont val="Calibri"/>
        <family val="2"/>
        <scheme val="minor"/>
      </rPr>
      <t>118/117</t>
    </r>
  </si>
  <si>
    <r>
      <t>30</t>
    </r>
    <r>
      <rPr>
        <sz val="11"/>
        <color rgb="FFFF0000"/>
        <rFont val="Calibri"/>
        <family val="2"/>
        <scheme val="minor"/>
      </rPr>
      <t>,116/115</t>
    </r>
  </si>
  <si>
    <r>
      <t>31,</t>
    </r>
    <r>
      <rPr>
        <sz val="11"/>
        <color rgb="FFFF0000"/>
        <rFont val="Calibri"/>
        <family val="2"/>
        <scheme val="minor"/>
      </rPr>
      <t>114/113</t>
    </r>
  </si>
  <si>
    <r>
      <t>33,</t>
    </r>
    <r>
      <rPr>
        <sz val="11"/>
        <color rgb="FFFF0000"/>
        <rFont val="Calibri"/>
        <family val="2"/>
        <scheme val="minor"/>
      </rPr>
      <t>112/111</t>
    </r>
  </si>
  <si>
    <r>
      <t>33,</t>
    </r>
    <r>
      <rPr>
        <sz val="11"/>
        <color rgb="FFFF0000"/>
        <rFont val="Calibri"/>
        <family val="2"/>
        <scheme val="minor"/>
      </rPr>
      <t>112/110</t>
    </r>
  </si>
  <si>
    <r>
      <t>34,</t>
    </r>
    <r>
      <rPr>
        <sz val="11"/>
        <color rgb="FFFF0000"/>
        <rFont val="Calibri"/>
        <family val="2"/>
        <scheme val="minor"/>
      </rPr>
      <t>109/108</t>
    </r>
  </si>
  <si>
    <r>
      <t>34,</t>
    </r>
    <r>
      <rPr>
        <sz val="11"/>
        <color rgb="FFFF0000"/>
        <rFont val="Calibri"/>
        <family val="2"/>
        <scheme val="minor"/>
      </rPr>
      <t>109/107</t>
    </r>
  </si>
  <si>
    <r>
      <t>35,</t>
    </r>
    <r>
      <rPr>
        <sz val="11"/>
        <color rgb="FFFF0000"/>
        <rFont val="Calibri"/>
        <family val="2"/>
        <scheme val="minor"/>
      </rPr>
      <t>106/105</t>
    </r>
  </si>
  <si>
    <r>
      <t>35,</t>
    </r>
    <r>
      <rPr>
        <sz val="11"/>
        <color rgb="FFFF0000"/>
        <rFont val="Calibri"/>
        <family val="2"/>
        <scheme val="minor"/>
      </rPr>
      <t>106/104</t>
    </r>
  </si>
  <si>
    <r>
      <t>48,</t>
    </r>
    <r>
      <rPr>
        <sz val="11"/>
        <color rgb="FFFF0000"/>
        <rFont val="Calibri"/>
        <family val="2"/>
        <scheme val="minor"/>
      </rPr>
      <t>103/102</t>
    </r>
  </si>
  <si>
    <r>
      <t>49,</t>
    </r>
    <r>
      <rPr>
        <sz val="11"/>
        <color rgb="FFFF0000"/>
        <rFont val="Calibri"/>
        <family val="2"/>
        <scheme val="minor"/>
      </rPr>
      <t>101/100</t>
    </r>
  </si>
  <si>
    <r>
      <t>51,</t>
    </r>
    <r>
      <rPr>
        <sz val="11"/>
        <color rgb="FFFF0000"/>
        <rFont val="Calibri"/>
        <family val="2"/>
        <scheme val="minor"/>
      </rPr>
      <t>99/98</t>
    </r>
  </si>
  <si>
    <r>
      <t>51,</t>
    </r>
    <r>
      <rPr>
        <sz val="11"/>
        <color rgb="FFFF0000"/>
        <rFont val="Calibri"/>
        <family val="2"/>
        <scheme val="minor"/>
      </rPr>
      <t>99/97</t>
    </r>
    <r>
      <rPr>
        <sz val="11"/>
        <color theme="1"/>
        <rFont val="Calibri"/>
        <family val="2"/>
        <scheme val="minor"/>
      </rPr>
      <t/>
    </r>
  </si>
  <si>
    <r>
      <t>52,</t>
    </r>
    <r>
      <rPr>
        <sz val="11"/>
        <color rgb="FFFF0000"/>
        <rFont val="Calibri"/>
        <family val="2"/>
        <scheme val="minor"/>
      </rPr>
      <t>96/95</t>
    </r>
  </si>
  <si>
    <r>
      <t>53</t>
    </r>
    <r>
      <rPr>
        <sz val="11"/>
        <color rgb="FFFF0000"/>
        <rFont val="Calibri"/>
        <family val="2"/>
        <scheme val="minor"/>
      </rPr>
      <t>,94/93</t>
    </r>
  </si>
  <si>
    <r>
      <t>56,</t>
    </r>
    <r>
      <rPr>
        <sz val="11"/>
        <color rgb="FFFF0000"/>
        <rFont val="Calibri"/>
        <family val="2"/>
        <scheme val="minor"/>
      </rPr>
      <t>92/91</t>
    </r>
  </si>
  <si>
    <r>
      <t>56,</t>
    </r>
    <r>
      <rPr>
        <sz val="11"/>
        <color rgb="FFFF0000"/>
        <rFont val="Calibri"/>
        <family val="2"/>
        <scheme val="minor"/>
      </rPr>
      <t>92/90</t>
    </r>
  </si>
  <si>
    <r>
      <t>69,</t>
    </r>
    <r>
      <rPr>
        <sz val="11"/>
        <color rgb="FFFF0000"/>
        <rFont val="Calibri"/>
        <family val="2"/>
        <scheme val="minor"/>
      </rPr>
      <t>89/88</t>
    </r>
  </si>
  <si>
    <r>
      <t>71</t>
    </r>
    <r>
      <rPr>
        <sz val="11"/>
        <color rgb="FFFF0000"/>
        <rFont val="Calibri"/>
        <family val="2"/>
        <scheme val="minor"/>
      </rPr>
      <t>,87/86</t>
    </r>
  </si>
  <si>
    <r>
      <t>71</t>
    </r>
    <r>
      <rPr>
        <sz val="11"/>
        <color rgb="FFFF0000"/>
        <rFont val="Calibri"/>
        <family val="2"/>
        <scheme val="minor"/>
      </rPr>
      <t>,87/85</t>
    </r>
  </si>
  <si>
    <r>
      <rPr>
        <sz val="11"/>
        <rFont val="Calibri"/>
        <family val="2"/>
        <scheme val="minor"/>
      </rPr>
      <t>4,</t>
    </r>
    <r>
      <rPr>
        <sz val="11"/>
        <color rgb="FFFF0000"/>
        <rFont val="Calibri"/>
        <family val="2"/>
        <scheme val="minor"/>
      </rPr>
      <t>84/83</t>
    </r>
    <r>
      <rPr>
        <sz val="11"/>
        <color rgb="FFFF0000"/>
        <rFont val="Calibri"/>
        <family val="2"/>
      </rPr>
      <t>Ø</t>
    </r>
  </si>
  <si>
    <r>
      <rPr>
        <sz val="11"/>
        <rFont val="Calibri"/>
        <family val="2"/>
        <scheme val="minor"/>
      </rPr>
      <t>3,</t>
    </r>
    <r>
      <rPr>
        <sz val="11"/>
        <color rgb="FFFF0000"/>
        <rFont val="Calibri"/>
        <family val="2"/>
        <scheme val="minor"/>
      </rPr>
      <t>82/81</t>
    </r>
    <r>
      <rPr>
        <sz val="11"/>
        <color rgb="FFFF0000"/>
        <rFont val="Calibri"/>
        <family val="2"/>
      </rPr>
      <t>Ø</t>
    </r>
  </si>
  <si>
    <t>Plat 8 Stop (lever 6)</t>
  </si>
  <si>
    <t>Up Goods</t>
  </si>
  <si>
    <t xml:space="preserve">Up Main </t>
  </si>
  <si>
    <t>Tracks</t>
  </si>
  <si>
    <t>Platform 2</t>
  </si>
  <si>
    <t>Plat 1/2 access</t>
  </si>
  <si>
    <t>Dn Gds to Plat 1</t>
  </si>
  <si>
    <t>Carriage loop</t>
  </si>
  <si>
    <r>
      <rPr>
        <sz val="11"/>
        <color rgb="FFFF0000"/>
        <rFont val="Calibri"/>
        <family val="2"/>
        <scheme val="minor"/>
      </rPr>
      <t>69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</si>
  <si>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68</t>
    </r>
    <r>
      <rPr>
        <sz val="11"/>
        <color rgb="FF0070C0"/>
        <rFont val="Verdana"/>
        <family val="2"/>
      </rPr>
      <t>●</t>
    </r>
  </si>
  <si>
    <t>up Gds Departing</t>
  </si>
  <si>
    <t>Engine Lp to Up Main</t>
  </si>
  <si>
    <t>Departing Up Main</t>
  </si>
  <si>
    <r>
      <rPr>
        <sz val="11"/>
        <color rgb="FFFF0000"/>
        <rFont val="Calibri"/>
        <family val="2"/>
        <scheme val="minor"/>
      </rPr>
      <t>65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</si>
  <si>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64</t>
    </r>
    <r>
      <rPr>
        <sz val="11"/>
        <color rgb="FF0070C0"/>
        <rFont val="Verdana"/>
        <family val="2"/>
      </rPr>
      <t>●</t>
    </r>
  </si>
  <si>
    <t>Arr Down Main</t>
  </si>
  <si>
    <t>Departing Plat 8</t>
  </si>
  <si>
    <t>Engine Lp exit</t>
  </si>
  <si>
    <t>Engine Lp sidings</t>
  </si>
  <si>
    <t>Platform 7</t>
  </si>
  <si>
    <t>Engine siding</t>
  </si>
  <si>
    <t>Platform 6</t>
  </si>
  <si>
    <t>Engine siding A</t>
  </si>
  <si>
    <t>Engine siding B</t>
  </si>
  <si>
    <r>
      <rPr>
        <sz val="11"/>
        <color rgb="FFFF0000"/>
        <rFont val="Calibri"/>
        <family val="2"/>
        <scheme val="minor"/>
      </rPr>
      <t>57</t>
    </r>
    <r>
      <rPr>
        <sz val="11"/>
        <color rgb="FF0070C0"/>
        <rFont val="Verdana"/>
        <family val="2"/>
      </rPr>
      <t>●</t>
    </r>
  </si>
  <si>
    <r>
      <rPr>
        <sz val="11"/>
        <color rgb="FFFF0000"/>
        <rFont val="Calibri"/>
        <family val="2"/>
        <scheme val="minor"/>
      </rPr>
      <t>56</t>
    </r>
    <r>
      <rPr>
        <sz val="11"/>
        <color rgb="FF0070C0"/>
        <rFont val="Verdana"/>
        <family val="2"/>
      </rPr>
      <t>●</t>
    </r>
  </si>
  <si>
    <t>Goods siding 1</t>
  </si>
  <si>
    <t>Goods siding 2</t>
  </si>
  <si>
    <t>Goods siding 3</t>
  </si>
  <si>
    <t>Goods siding 4</t>
  </si>
  <si>
    <t>Goods siding 5</t>
  </si>
  <si>
    <t>Goods siding 6</t>
  </si>
  <si>
    <t>Goods siding 7</t>
  </si>
  <si>
    <t>South siding A</t>
  </si>
  <si>
    <t>South siding B</t>
  </si>
  <si>
    <r>
      <rPr>
        <sz val="11"/>
        <rFont val="Calibri"/>
        <family val="2"/>
        <scheme val="minor"/>
      </rPr>
      <t>6,</t>
    </r>
    <r>
      <rPr>
        <sz val="11"/>
        <color rgb="FFFF0000"/>
        <rFont val="Calibri"/>
        <family val="2"/>
        <scheme val="minor"/>
      </rPr>
      <t>80/79</t>
    </r>
    <r>
      <rPr>
        <sz val="11"/>
        <color rgb="FFFF0000"/>
        <rFont val="Calibri"/>
        <family val="2"/>
      </rPr>
      <t>Ø</t>
    </r>
  </si>
  <si>
    <t>Engine loop</t>
  </si>
  <si>
    <t>Platform 8</t>
  </si>
  <si>
    <t>Ribbon</t>
  </si>
  <si>
    <t>White LED</t>
  </si>
  <si>
    <t>Red LED</t>
  </si>
  <si>
    <t>Connector</t>
  </si>
  <si>
    <t>LED line</t>
  </si>
  <si>
    <t>Ribbon cable connections</t>
  </si>
  <si>
    <t>R4</t>
  </si>
  <si>
    <t>R3</t>
  </si>
  <si>
    <t/>
  </si>
  <si>
    <t>R1</t>
  </si>
  <si>
    <t>R8</t>
  </si>
  <si>
    <t>R7</t>
  </si>
  <si>
    <t>R2</t>
  </si>
  <si>
    <t>R6</t>
  </si>
  <si>
    <t>R5</t>
  </si>
  <si>
    <t>Mid</t>
  </si>
  <si>
    <t>Top</t>
  </si>
  <si>
    <t>Net name</t>
  </si>
  <si>
    <t>P16</t>
  </si>
  <si>
    <t>P18</t>
  </si>
  <si>
    <t>P21W</t>
  </si>
  <si>
    <t>P21E</t>
  </si>
  <si>
    <t>P22</t>
  </si>
  <si>
    <t>P23</t>
  </si>
  <si>
    <t>P24</t>
  </si>
  <si>
    <t>P31</t>
  </si>
  <si>
    <t>P33W</t>
  </si>
  <si>
    <t>P33E</t>
  </si>
  <si>
    <t>P34W</t>
  </si>
  <si>
    <t>P34E</t>
  </si>
  <si>
    <t>P35W</t>
  </si>
  <si>
    <t>P35E</t>
  </si>
  <si>
    <t>P47</t>
  </si>
  <si>
    <t>P48</t>
  </si>
  <si>
    <t>P49</t>
  </si>
  <si>
    <t>P51W</t>
  </si>
  <si>
    <t>P51E</t>
  </si>
  <si>
    <t>P56W</t>
  </si>
  <si>
    <t>P56E</t>
  </si>
  <si>
    <t>P69</t>
  </si>
  <si>
    <t>P71W</t>
  </si>
  <si>
    <t>P71E</t>
  </si>
  <si>
    <t>P4</t>
  </si>
  <si>
    <t>P3</t>
  </si>
  <si>
    <t>P6</t>
  </si>
  <si>
    <t>L68</t>
  </si>
  <si>
    <t>L65</t>
  </si>
  <si>
    <t>L64</t>
  </si>
  <si>
    <t>L56</t>
  </si>
  <si>
    <t>Coding</t>
  </si>
  <si>
    <t>entity</t>
  </si>
  <si>
    <t>LeadsW</t>
  </si>
  <si>
    <t>Aleads</t>
  </si>
  <si>
    <t>Bleads</t>
  </si>
  <si>
    <t>Cleads</t>
  </si>
  <si>
    <t>P17</t>
  </si>
  <si>
    <t>Switch</t>
  </si>
  <si>
    <t>Out2</t>
  </si>
  <si>
    <t>D9</t>
  </si>
  <si>
    <t>D10</t>
  </si>
  <si>
    <t>Input from West D9</t>
  </si>
  <si>
    <t>Input from West D8</t>
  </si>
  <si>
    <t>Input from West D10</t>
  </si>
  <si>
    <t>Input from West D11</t>
  </si>
  <si>
    <t>Input from West D12</t>
  </si>
  <si>
    <t>Input from West D13</t>
  </si>
  <si>
    <t>Output to West D5</t>
  </si>
  <si>
    <t>D11</t>
  </si>
  <si>
    <t>Down Platform 4</t>
  </si>
  <si>
    <t>Output to West D4</t>
  </si>
  <si>
    <t>Output to West D2</t>
  </si>
  <si>
    <t>Output to West D3</t>
  </si>
  <si>
    <t>Output to West D7</t>
  </si>
  <si>
    <t>Output to West D6</t>
  </si>
  <si>
    <t>D12</t>
  </si>
  <si>
    <t>D13</t>
  </si>
  <si>
    <t>Arriving Down Main 73</t>
  </si>
  <si>
    <t>Arriving Down Goods 74</t>
  </si>
  <si>
    <t>Red toggle Switch</t>
  </si>
  <si>
    <t>Row Labels</t>
  </si>
  <si>
    <t>Grand Total</t>
  </si>
  <si>
    <t>New Routing East - 21Jul2019</t>
  </si>
  <si>
    <t>S73</t>
  </si>
  <si>
    <t>S74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</si>
</sst>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Continuous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H. Moller" refreshedDate="43665.697231944447" createdVersion="4" refreshedVersion="4" minRefreshableVersion="3" recordCount="165">
  <cacheSource type="worksheet">
    <worksheetSource ref="A5:B170" sheet="Sheet3"/>
  </cacheSource>
  <cacheFields count="2">
    <cacheField name="Connector" numFmtId="0">
      <sharedItems containsMixedTypes="1" containsNumber="1" containsInteger="1" minValue="0" maxValue="0" count="10">
        <s v=""/>
        <s v="R3"/>
        <s v="R8"/>
        <s v="R7"/>
        <s v="R6"/>
        <s v="R5"/>
        <s v="R4"/>
        <n v="0"/>
        <s v="R1"/>
        <s v="R2"/>
      </sharedItems>
    </cacheField>
    <cacheField name="Ribbon" numFmtId="0">
      <sharedItems containsMixedTypes="1" containsNumber="1" containsInteger="1" minValue="0" maxValue="16" count="18">
        <s v=""/>
        <n v="2"/>
        <n v="4"/>
        <n v="15"/>
        <n v="13"/>
        <n v="7"/>
        <n v="11"/>
        <n v="8"/>
        <n v="6"/>
        <n v="16"/>
        <n v="10"/>
        <n v="5"/>
        <n v="3"/>
        <n v="14"/>
        <n v="12"/>
        <n v="9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</r>
  <r>
    <x v="0"/>
    <x v="0"/>
  </r>
  <r>
    <x v="0"/>
    <x v="0"/>
  </r>
  <r>
    <x v="0"/>
    <x v="0"/>
  </r>
  <r>
    <x v="1"/>
    <x v="1"/>
  </r>
  <r>
    <x v="1"/>
    <x v="2"/>
  </r>
  <r>
    <x v="2"/>
    <x v="3"/>
  </r>
  <r>
    <x v="2"/>
    <x v="4"/>
  </r>
  <r>
    <x v="0"/>
    <x v="0"/>
  </r>
  <r>
    <x v="1"/>
    <x v="5"/>
  </r>
  <r>
    <x v="2"/>
    <x v="6"/>
  </r>
  <r>
    <x v="2"/>
    <x v="7"/>
  </r>
  <r>
    <x v="2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1"/>
  </r>
  <r>
    <x v="2"/>
    <x v="1"/>
  </r>
  <r>
    <x v="3"/>
    <x v="9"/>
  </r>
  <r>
    <x v="3"/>
    <x v="9"/>
  </r>
  <r>
    <x v="3"/>
    <x v="4"/>
  </r>
  <r>
    <x v="3"/>
    <x v="4"/>
  </r>
  <r>
    <x v="3"/>
    <x v="10"/>
  </r>
  <r>
    <x v="0"/>
    <x v="0"/>
  </r>
  <r>
    <x v="3"/>
    <x v="5"/>
  </r>
  <r>
    <x v="3"/>
    <x v="11"/>
  </r>
  <r>
    <x v="1"/>
    <x v="4"/>
  </r>
  <r>
    <x v="3"/>
    <x v="12"/>
  </r>
  <r>
    <x v="4"/>
    <x v="9"/>
  </r>
  <r>
    <x v="4"/>
    <x v="13"/>
  </r>
  <r>
    <x v="5"/>
    <x v="14"/>
  </r>
  <r>
    <x v="4"/>
    <x v="14"/>
  </r>
  <r>
    <x v="4"/>
    <x v="15"/>
  </r>
  <r>
    <x v="6"/>
    <x v="3"/>
  </r>
  <r>
    <x v="4"/>
    <x v="5"/>
  </r>
  <r>
    <x v="4"/>
    <x v="2"/>
  </r>
  <r>
    <x v="4"/>
    <x v="1"/>
  </r>
  <r>
    <x v="5"/>
    <x v="9"/>
  </r>
  <r>
    <x v="5"/>
    <x v="13"/>
  </r>
  <r>
    <x v="5"/>
    <x v="4"/>
  </r>
  <r>
    <x v="5"/>
    <x v="14"/>
  </r>
  <r>
    <x v="5"/>
    <x v="6"/>
  </r>
  <r>
    <x v="5"/>
    <x v="10"/>
  </r>
  <r>
    <x v="5"/>
    <x v="15"/>
  </r>
  <r>
    <x v="5"/>
    <x v="7"/>
  </r>
  <r>
    <x v="5"/>
    <x v="5"/>
  </r>
  <r>
    <x v="5"/>
    <x v="8"/>
  </r>
  <r>
    <x v="5"/>
    <x v="11"/>
  </r>
  <r>
    <x v="5"/>
    <x v="2"/>
  </r>
  <r>
    <x v="5"/>
    <x v="12"/>
  </r>
  <r>
    <x v="5"/>
    <x v="1"/>
  </r>
  <r>
    <x v="5"/>
    <x v="16"/>
  </r>
  <r>
    <x v="6"/>
    <x v="9"/>
  </r>
  <r>
    <x v="6"/>
    <x v="3"/>
  </r>
  <r>
    <x v="6"/>
    <x v="13"/>
  </r>
  <r>
    <x v="6"/>
    <x v="4"/>
  </r>
  <r>
    <x v="6"/>
    <x v="14"/>
  </r>
  <r>
    <x v="6"/>
    <x v="6"/>
  </r>
  <r>
    <x v="6"/>
    <x v="10"/>
  </r>
  <r>
    <x v="6"/>
    <x v="15"/>
  </r>
  <r>
    <x v="6"/>
    <x v="7"/>
  </r>
  <r>
    <x v="6"/>
    <x v="5"/>
  </r>
  <r>
    <x v="6"/>
    <x v="8"/>
  </r>
  <r>
    <x v="6"/>
    <x v="11"/>
  </r>
  <r>
    <x v="6"/>
    <x v="2"/>
  </r>
  <r>
    <x v="6"/>
    <x v="12"/>
  </r>
  <r>
    <x v="6"/>
    <x v="1"/>
  </r>
  <r>
    <x v="6"/>
    <x v="16"/>
  </r>
  <r>
    <x v="1"/>
    <x v="9"/>
  </r>
  <r>
    <x v="1"/>
    <x v="3"/>
  </r>
  <r>
    <x v="1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6"/>
  </r>
  <r>
    <x v="1"/>
    <x v="12"/>
  </r>
  <r>
    <x v="2"/>
    <x v="13"/>
  </r>
  <r>
    <x v="2"/>
    <x v="14"/>
  </r>
  <r>
    <x v="0"/>
    <x v="0"/>
  </r>
  <r>
    <x v="2"/>
    <x v="10"/>
  </r>
  <r>
    <x v="2"/>
    <x v="15"/>
  </r>
  <r>
    <x v="2"/>
    <x v="5"/>
  </r>
  <r>
    <x v="2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2"/>
  </r>
  <r>
    <x v="2"/>
    <x v="16"/>
  </r>
  <r>
    <x v="3"/>
    <x v="3"/>
  </r>
  <r>
    <x v="3"/>
    <x v="13"/>
  </r>
  <r>
    <x v="3"/>
    <x v="14"/>
  </r>
  <r>
    <x v="3"/>
    <x v="6"/>
  </r>
  <r>
    <x v="3"/>
    <x v="15"/>
  </r>
  <r>
    <x v="3"/>
    <x v="7"/>
  </r>
  <r>
    <x v="0"/>
    <x v="0"/>
  </r>
  <r>
    <x v="3"/>
    <x v="8"/>
  </r>
  <r>
    <x v="3"/>
    <x v="2"/>
  </r>
  <r>
    <x v="3"/>
    <x v="1"/>
  </r>
  <r>
    <x v="3"/>
    <x v="16"/>
  </r>
  <r>
    <x v="4"/>
    <x v="3"/>
  </r>
  <r>
    <x v="4"/>
    <x v="4"/>
  </r>
  <r>
    <x v="4"/>
    <x v="6"/>
  </r>
  <r>
    <x v="4"/>
    <x v="10"/>
  </r>
  <r>
    <x v="4"/>
    <x v="7"/>
  </r>
  <r>
    <x v="4"/>
    <x v="8"/>
  </r>
  <r>
    <x v="4"/>
    <x v="11"/>
  </r>
  <r>
    <x v="4"/>
    <x v="12"/>
  </r>
  <r>
    <x v="4"/>
    <x v="16"/>
  </r>
  <r>
    <x v="5"/>
    <x v="3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1"/>
    <x v="11"/>
  </r>
  <r>
    <x v="1"/>
    <x v="8"/>
  </r>
  <r>
    <x v="8"/>
    <x v="16"/>
  </r>
  <r>
    <x v="8"/>
    <x v="1"/>
  </r>
  <r>
    <x v="8"/>
    <x v="12"/>
  </r>
  <r>
    <x v="8"/>
    <x v="2"/>
  </r>
  <r>
    <x v="8"/>
    <x v="2"/>
  </r>
  <r>
    <x v="8"/>
    <x v="11"/>
  </r>
  <r>
    <x v="8"/>
    <x v="8"/>
  </r>
  <r>
    <x v="8"/>
    <x v="5"/>
  </r>
  <r>
    <x v="8"/>
    <x v="7"/>
  </r>
  <r>
    <x v="8"/>
    <x v="15"/>
  </r>
  <r>
    <x v="8"/>
    <x v="10"/>
  </r>
  <r>
    <x v="8"/>
    <x v="6"/>
  </r>
  <r>
    <x v="8"/>
    <x v="14"/>
  </r>
  <r>
    <x v="8"/>
    <x v="4"/>
  </r>
  <r>
    <x v="8"/>
    <x v="13"/>
  </r>
  <r>
    <x v="8"/>
    <x v="3"/>
  </r>
  <r>
    <x v="8"/>
    <x v="3"/>
  </r>
  <r>
    <x v="8"/>
    <x v="9"/>
  </r>
  <r>
    <x v="8"/>
    <x v="9"/>
  </r>
  <r>
    <x v="9"/>
    <x v="16"/>
  </r>
  <r>
    <x v="9"/>
    <x v="16"/>
  </r>
  <r>
    <x v="9"/>
    <x v="1"/>
  </r>
  <r>
    <x v="9"/>
    <x v="12"/>
  </r>
  <r>
    <x v="9"/>
    <x v="2"/>
  </r>
  <r>
    <x v="9"/>
    <x v="11"/>
  </r>
  <r>
    <x v="9"/>
    <x v="11"/>
  </r>
  <r>
    <x v="9"/>
    <x v="8"/>
  </r>
  <r>
    <x v="9"/>
    <x v="5"/>
  </r>
  <r>
    <x v="9"/>
    <x v="7"/>
  </r>
  <r>
    <x v="9"/>
    <x v="7"/>
  </r>
  <r>
    <x v="9"/>
    <x v="15"/>
  </r>
  <r>
    <x v="9"/>
    <x v="10"/>
  </r>
  <r>
    <x v="9"/>
    <x v="10"/>
  </r>
  <r>
    <x v="9"/>
    <x v="6"/>
  </r>
  <r>
    <x v="9"/>
    <x v="14"/>
  </r>
  <r>
    <x v="9"/>
    <x v="4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7:D139" firstHeaderRow="1" firstDataRow="1" firstDataCol="1"/>
  <pivotFields count="2">
    <pivotField axis="axisRow" showAll="0" sortType="ascending">
      <items count="11">
        <item x="7"/>
        <item x="0"/>
        <item x="8"/>
        <item x="9"/>
        <item x="1"/>
        <item x="6"/>
        <item x="5"/>
        <item x="4"/>
        <item x="3"/>
        <item x="2"/>
        <item t="default"/>
      </items>
    </pivotField>
    <pivotField axis="axisRow" showAll="0">
      <items count="19">
        <item x="16"/>
        <item x="1"/>
        <item x="12"/>
        <item x="2"/>
        <item x="11"/>
        <item x="8"/>
        <item x="5"/>
        <item x="7"/>
        <item x="15"/>
        <item x="10"/>
        <item x="6"/>
        <item x="14"/>
        <item x="4"/>
        <item x="13"/>
        <item x="3"/>
        <item x="9"/>
        <item x="0"/>
        <item x="17"/>
        <item t="default"/>
      </items>
    </pivotField>
  </pivotFields>
  <rowFields count="2">
    <field x="0"/>
    <field x="1"/>
  </rowFields>
  <rowItems count="132">
    <i>
      <x/>
    </i>
    <i r="1">
      <x v="17"/>
    </i>
    <i>
      <x v="1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"/>
  <sheetViews>
    <sheetView tabSelected="1" zoomScale="80" zoomScaleNormal="80" workbookViewId="0">
      <pane xSplit="2" ySplit="5" topLeftCell="W75" activePane="bottomRight" state="frozen"/>
      <selection pane="topRight" activeCell="B1" sqref="B1"/>
      <selection pane="bottomLeft" activeCell="A4" sqref="A4"/>
      <selection pane="bottomRight" activeCell="AL5" sqref="AL5:AL82"/>
    </sheetView>
  </sheetViews>
  <sheetFormatPr defaultRowHeight="15" x14ac:dyDescent="0.25"/>
  <cols>
    <col min="1" max="1" width="11" customWidth="1"/>
    <col min="2" max="2" width="38.85546875" customWidth="1"/>
    <col min="3" max="3" width="13" style="3" customWidth="1"/>
    <col min="4" max="4" width="16.42578125" style="3" customWidth="1"/>
    <col min="5" max="5" width="10.140625" style="3" customWidth="1"/>
    <col min="6" max="6" width="7.85546875" style="3" customWidth="1"/>
    <col min="7" max="9" width="9.140625" style="3" customWidth="1"/>
    <col min="10" max="10" width="35.85546875" style="3" customWidth="1"/>
    <col min="11" max="11" width="2.140625" style="3" customWidth="1"/>
    <col min="12" max="13" width="10.5703125" style="3" customWidth="1"/>
    <col min="14" max="14" width="2.85546875" style="3" customWidth="1"/>
    <col min="15" max="18" width="10" style="3" customWidth="1"/>
    <col min="19" max="19" width="2.85546875" style="3" customWidth="1"/>
    <col min="20" max="22" width="12.28515625" style="3" customWidth="1"/>
    <col min="23" max="23" width="8.140625" style="3" customWidth="1"/>
    <col min="24" max="24" width="3" style="3" customWidth="1"/>
    <col min="25" max="25" width="2.28515625" style="3" customWidth="1"/>
    <col min="26" max="28" width="12.28515625" style="3" customWidth="1"/>
    <col min="29" max="29" width="3.7109375" style="3" customWidth="1"/>
    <col min="30" max="37" width="8.5703125" style="3" customWidth="1"/>
    <col min="38" max="38" width="26.140625" style="6" customWidth="1"/>
  </cols>
  <sheetData>
    <row r="1" spans="1:38" ht="21" x14ac:dyDescent="0.35">
      <c r="A1" s="1" t="s">
        <v>294</v>
      </c>
      <c r="G1" s="9"/>
      <c r="H1" s="9"/>
      <c r="I1" s="9"/>
      <c r="J1" s="9"/>
      <c r="K1" s="5"/>
      <c r="L1" s="5"/>
      <c r="M1" s="5"/>
      <c r="N1" s="5"/>
      <c r="O1" s="5"/>
      <c r="P1" s="5"/>
      <c r="Q1" s="5"/>
      <c r="R1" s="5"/>
      <c r="S1" s="5"/>
      <c r="T1" s="5"/>
      <c r="X1" s="5"/>
      <c r="Y1" s="5"/>
      <c r="Z1" s="5"/>
      <c r="AC1" s="5"/>
      <c r="AD1" s="5"/>
      <c r="AE1" s="5"/>
      <c r="AF1" s="5"/>
      <c r="AG1" s="5"/>
      <c r="AH1" s="5"/>
      <c r="AI1" s="5"/>
      <c r="AJ1" s="5"/>
      <c r="AK1" s="5"/>
      <c r="AL1" s="24"/>
    </row>
    <row r="2" spans="1:38" ht="21" x14ac:dyDescent="0.35">
      <c r="A2" s="10"/>
      <c r="B2" s="10"/>
      <c r="C2" s="10" t="s">
        <v>67</v>
      </c>
      <c r="D2" s="10"/>
      <c r="E2" s="10"/>
      <c r="F2" s="10"/>
      <c r="G2" s="10"/>
      <c r="H2" s="10"/>
      <c r="I2" s="10"/>
      <c r="J2" s="10"/>
      <c r="K2" s="5"/>
      <c r="L2" s="5"/>
      <c r="M2" s="5"/>
      <c r="N2" s="5"/>
      <c r="O2" s="5"/>
      <c r="P2" s="5"/>
      <c r="Q2" s="5"/>
      <c r="R2" s="5"/>
      <c r="S2" s="5"/>
      <c r="X2" s="5"/>
      <c r="Y2" s="5"/>
      <c r="AC2" s="5"/>
      <c r="AD2" s="5"/>
      <c r="AE2" s="5"/>
      <c r="AF2" s="5"/>
      <c r="AG2" s="5"/>
      <c r="AH2" s="5"/>
      <c r="AI2" s="5"/>
      <c r="AJ2" s="5"/>
      <c r="AK2" s="5"/>
      <c r="AL2" s="24"/>
    </row>
    <row r="3" spans="1:38" ht="21" x14ac:dyDescent="0.35">
      <c r="A3" s="15"/>
      <c r="B3" s="12"/>
      <c r="C3" s="13"/>
      <c r="D3" s="13"/>
      <c r="E3" s="13"/>
      <c r="F3" s="13"/>
      <c r="G3" s="10" t="s">
        <v>25</v>
      </c>
      <c r="H3" s="10"/>
      <c r="I3" s="10"/>
      <c r="J3" s="14"/>
      <c r="K3" s="5"/>
      <c r="L3" s="10" t="s">
        <v>66</v>
      </c>
      <c r="M3" s="10"/>
      <c r="N3" s="5"/>
      <c r="O3" s="10" t="s">
        <v>218</v>
      </c>
      <c r="P3" s="10"/>
      <c r="Q3" s="10"/>
      <c r="R3" s="10"/>
      <c r="S3" s="5"/>
      <c r="T3" s="10" t="s">
        <v>101</v>
      </c>
      <c r="U3" s="21"/>
      <c r="V3" s="21"/>
      <c r="W3" s="21"/>
      <c r="X3" s="5"/>
      <c r="Y3" s="5"/>
      <c r="Z3" s="10" t="s">
        <v>99</v>
      </c>
      <c r="AA3" s="21"/>
      <c r="AB3" s="21"/>
      <c r="AC3" s="5"/>
      <c r="AD3" s="25" t="s">
        <v>262</v>
      </c>
      <c r="AE3" s="26"/>
      <c r="AF3" s="26"/>
      <c r="AG3" s="26"/>
      <c r="AH3" s="26"/>
      <c r="AI3" s="26"/>
      <c r="AJ3" s="26"/>
      <c r="AK3" s="26"/>
      <c r="AL3" s="24"/>
    </row>
    <row r="4" spans="1:38" s="2" customFormat="1" x14ac:dyDescent="0.25">
      <c r="A4" s="11"/>
      <c r="B4" s="11"/>
      <c r="C4" s="14" t="s">
        <v>66</v>
      </c>
      <c r="D4" s="14" t="s">
        <v>68</v>
      </c>
      <c r="E4" s="14"/>
      <c r="F4" s="14" t="s">
        <v>16</v>
      </c>
      <c r="G4" s="14" t="s">
        <v>17</v>
      </c>
      <c r="H4" s="14" t="s">
        <v>19</v>
      </c>
      <c r="I4" s="14" t="s">
        <v>20</v>
      </c>
      <c r="J4" s="14"/>
      <c r="K4" s="4"/>
      <c r="L4" s="14" t="s">
        <v>213</v>
      </c>
      <c r="M4" s="14" t="s">
        <v>6</v>
      </c>
      <c r="N4" s="4"/>
      <c r="O4" s="10" t="s">
        <v>214</v>
      </c>
      <c r="P4" s="10"/>
      <c r="Q4" s="10" t="s">
        <v>215</v>
      </c>
      <c r="R4" s="10"/>
      <c r="S4" s="4"/>
      <c r="T4" s="14" t="s">
        <v>6</v>
      </c>
      <c r="U4" s="10" t="s">
        <v>98</v>
      </c>
      <c r="V4" s="10"/>
      <c r="W4" s="10"/>
      <c r="X4" s="4"/>
      <c r="Y4" s="4"/>
      <c r="Z4" s="14" t="s">
        <v>6</v>
      </c>
      <c r="AA4" s="10" t="s">
        <v>98</v>
      </c>
      <c r="AB4" s="10"/>
      <c r="AC4" s="4"/>
      <c r="AD4" s="14" t="s">
        <v>14</v>
      </c>
      <c r="AE4" s="14"/>
      <c r="AF4" s="14"/>
      <c r="AG4" s="14"/>
      <c r="AH4" s="14"/>
      <c r="AI4" s="14"/>
      <c r="AJ4" s="14"/>
      <c r="AK4" s="14"/>
      <c r="AL4" s="7"/>
    </row>
    <row r="5" spans="1:38" s="2" customFormat="1" x14ac:dyDescent="0.25">
      <c r="A5" s="11" t="s">
        <v>7</v>
      </c>
      <c r="B5" s="11" t="s">
        <v>0</v>
      </c>
      <c r="C5" s="14" t="s">
        <v>65</v>
      </c>
      <c r="D5" s="14" t="s">
        <v>69</v>
      </c>
      <c r="E5" s="14" t="s">
        <v>230</v>
      </c>
      <c r="F5" s="14" t="s">
        <v>15</v>
      </c>
      <c r="G5" s="14" t="s">
        <v>18</v>
      </c>
      <c r="H5" s="14" t="s">
        <v>18</v>
      </c>
      <c r="I5" s="14" t="s">
        <v>18</v>
      </c>
      <c r="J5" s="14" t="s">
        <v>5</v>
      </c>
      <c r="K5" s="4"/>
      <c r="L5" s="14" t="s">
        <v>216</v>
      </c>
      <c r="M5" s="14" t="s">
        <v>1</v>
      </c>
      <c r="N5" s="4"/>
      <c r="O5" s="14" t="s">
        <v>216</v>
      </c>
      <c r="P5" s="14" t="s">
        <v>217</v>
      </c>
      <c r="Q5" s="14" t="s">
        <v>216</v>
      </c>
      <c r="R5" s="14" t="s">
        <v>217</v>
      </c>
      <c r="S5" s="4"/>
      <c r="T5" s="14" t="s">
        <v>1</v>
      </c>
      <c r="U5" s="14" t="s">
        <v>2</v>
      </c>
      <c r="V5" s="14" t="s">
        <v>3</v>
      </c>
      <c r="W5" s="14" t="s">
        <v>270</v>
      </c>
      <c r="X5" s="4"/>
      <c r="Y5" s="4"/>
      <c r="Z5" s="14" t="s">
        <v>1</v>
      </c>
      <c r="AA5" s="14" t="s">
        <v>2</v>
      </c>
      <c r="AB5" s="14" t="s">
        <v>3</v>
      </c>
      <c r="AC5" s="4"/>
      <c r="AD5" s="14" t="s">
        <v>263</v>
      </c>
      <c r="AE5" s="14" t="s">
        <v>264</v>
      </c>
      <c r="AF5" s="14" t="s">
        <v>265</v>
      </c>
      <c r="AG5" s="14" t="s">
        <v>266</v>
      </c>
      <c r="AH5" s="14" t="s">
        <v>267</v>
      </c>
      <c r="AI5" s="14" t="s">
        <v>269</v>
      </c>
      <c r="AJ5" s="14" t="s">
        <v>37</v>
      </c>
      <c r="AK5" s="14" t="s">
        <v>36</v>
      </c>
      <c r="AL5" s="7" t="str">
        <f>"//"&amp;A1</f>
        <v>//New Routing East - 21Jul2019</v>
      </c>
    </row>
    <row r="6" spans="1:38" x14ac:dyDescent="0.25">
      <c r="A6" s="12" t="s">
        <v>103</v>
      </c>
      <c r="B6" s="12" t="s">
        <v>10</v>
      </c>
      <c r="C6" s="13" t="s">
        <v>104</v>
      </c>
      <c r="D6" s="17" t="s">
        <v>110</v>
      </c>
      <c r="E6" s="17"/>
      <c r="F6" s="13" t="s">
        <v>22</v>
      </c>
      <c r="G6" s="13" t="s">
        <v>23</v>
      </c>
      <c r="H6" s="20" t="s">
        <v>34</v>
      </c>
      <c r="I6" s="20" t="s">
        <v>23</v>
      </c>
      <c r="J6" s="13" t="s">
        <v>274</v>
      </c>
      <c r="L6" s="13"/>
      <c r="M6" s="13"/>
      <c r="O6" s="13" t="s">
        <v>221</v>
      </c>
      <c r="P6" s="13" t="s">
        <v>221</v>
      </c>
      <c r="Q6" s="13" t="s">
        <v>221</v>
      </c>
      <c r="R6" s="13" t="s">
        <v>221</v>
      </c>
      <c r="T6" s="13"/>
      <c r="U6" s="13" t="str">
        <f>IF(LEFT(O6,1)="P",VLOOKUP(O6,Sheet2!$C$4:$E$11,2,FALSE)&amp;" "&amp;TEXT((RIGHT(O6,1)-1)*16+VLOOKUP(P6,Sheet2!$A$4:$B$19,2,FALSE)-INT((RIGHT(O6,1)-1)/4)*64,"#0"),"")</f>
        <v/>
      </c>
      <c r="V6" s="13" t="str">
        <f>IF(LEFT(Q6,1)="P",VLOOKUP(Q6,Sheet2!$C$4:$E$11,2,FALSE)&amp;" "&amp;TEXT((RIGHT(Q6,1)-1)*16+VLOOKUP(R6,Sheet2!$A$4:$B$19,2,FALSE)-INT((RIGHT(Q6,1)-1)/4)*64,"#0"),"")</f>
        <v/>
      </c>
      <c r="W6" s="13"/>
      <c r="Z6" s="13"/>
      <c r="AA6" s="13"/>
      <c r="AB6" s="13"/>
      <c r="AD6" s="13">
        <v>0</v>
      </c>
      <c r="AE6" s="13" t="str">
        <f>IF(F6="Y","true","false")</f>
        <v>false</v>
      </c>
      <c r="AF6" s="13">
        <f>IF(G6="X",255,VLOOKUP(G6,$E$12:$AD$82,26,FALSE))</f>
        <v>255</v>
      </c>
      <c r="AG6" s="13">
        <f>IF(H6="X",255,VLOOKUP(H6,$E$12:$AD$82,26,FALSE))</f>
        <v>45</v>
      </c>
      <c r="AH6" s="13">
        <f>IF(I6="X",255,VLOOKUP(I6,$E$12:$AD$82,26,FALSE))</f>
        <v>255</v>
      </c>
      <c r="AI6" s="13">
        <f t="shared" ref="AI6" si="0">IF(ISNUMBER(Z6),Z6,255)</f>
        <v>255</v>
      </c>
      <c r="AJ6" s="13">
        <f>IF(ISNUMBER(AA6),AA6,255)</f>
        <v>255</v>
      </c>
      <c r="AK6" s="13">
        <f>IF(ISNUMBER(AB6),AB6,255)</f>
        <v>255</v>
      </c>
      <c r="AL6" s="6" t="str">
        <f t="shared" ref="AL6:AL38" si="1">"{"&amp;TEXT(AF6,"0")&amp;","
&amp;TEXT(AG6,"0")&amp;","
&amp;TEXT(AH6,"0")&amp;","
&amp;TEXT(IF(AND(AE6="true",AI6&lt;255),128,0)+AI6,"0")&amp;","
&amp;TEXT(AJ6,"0")&amp;","
&amp;TEXT(AK6,"0")&amp;"},"</f>
        <v>{255,45,255,255,255,255},</v>
      </c>
    </row>
    <row r="7" spans="1:38" x14ac:dyDescent="0.25">
      <c r="A7" s="12"/>
      <c r="B7" s="12" t="s">
        <v>105</v>
      </c>
      <c r="C7" s="13" t="s">
        <v>104</v>
      </c>
      <c r="D7" s="17" t="s">
        <v>111</v>
      </c>
      <c r="E7" s="17"/>
      <c r="F7" s="13" t="s">
        <v>22</v>
      </c>
      <c r="G7" s="13" t="s">
        <v>23</v>
      </c>
      <c r="H7" s="20" t="s">
        <v>57</v>
      </c>
      <c r="I7" s="20" t="s">
        <v>23</v>
      </c>
      <c r="J7" s="13" t="s">
        <v>273</v>
      </c>
      <c r="L7" s="13"/>
      <c r="M7" s="13"/>
      <c r="O7" s="13" t="s">
        <v>221</v>
      </c>
      <c r="P7" s="13" t="s">
        <v>221</v>
      </c>
      <c r="Q7" s="13" t="s">
        <v>221</v>
      </c>
      <c r="R7" s="13" t="s">
        <v>221</v>
      </c>
      <c r="T7" s="13"/>
      <c r="U7" s="13" t="str">
        <f>IF(LEFT(O7,1)="P",VLOOKUP(O7,Sheet2!$C$4:$E$11,2,FALSE)&amp;" "&amp;TEXT((RIGHT(O7,1)-1)*16+VLOOKUP(P7,Sheet2!$A$4:$B$19,2,FALSE)-INT((RIGHT(O7,1)-1)/4)*64,"#0"),"")</f>
        <v/>
      </c>
      <c r="V7" s="13" t="str">
        <f>IF(LEFT(Q7,1)="P",VLOOKUP(Q7,Sheet2!$C$4:$E$11,2,FALSE)&amp;" "&amp;TEXT((RIGHT(Q7,1)-1)*16+VLOOKUP(R7,Sheet2!$A$4:$B$19,2,FALSE)-INT((RIGHT(Q7,1)-1)/4)*64,"#0"),"")</f>
        <v/>
      </c>
      <c r="W7" s="13"/>
      <c r="Z7" s="13"/>
      <c r="AA7" s="13"/>
      <c r="AB7" s="13"/>
      <c r="AD7" s="13">
        <v>1</v>
      </c>
      <c r="AE7" s="13" t="str">
        <f t="shared" ref="AE7:AE71" si="2">IF(F7="Y","true","false")</f>
        <v>false</v>
      </c>
      <c r="AF7" s="13">
        <f t="shared" ref="AF7:AF70" si="3">IF(G7="X",255,VLOOKUP(G7,$E$12:$AD$82,26,FALSE))</f>
        <v>255</v>
      </c>
      <c r="AG7" s="13">
        <f t="shared" ref="AG7:AG70" si="4">IF(H7="X",255,VLOOKUP(H7,$E$12:$AD$82,26,FALSE))</f>
        <v>44</v>
      </c>
      <c r="AH7" s="13">
        <f t="shared" ref="AH7:AH70" si="5">IF(I7="X",255,VLOOKUP(I7,$E$12:$AD$82,26,FALSE))</f>
        <v>255</v>
      </c>
      <c r="AI7" s="13">
        <f t="shared" ref="AI7:AI71" si="6">IF(ISNUMBER(Z7),Z7,255)</f>
        <v>255</v>
      </c>
      <c r="AJ7" s="13">
        <f t="shared" ref="AJ7:AJ71" si="7">IF(ISNUMBER(AA7),AA7,255)</f>
        <v>255</v>
      </c>
      <c r="AK7" s="13">
        <f t="shared" ref="AK7:AK39" si="8">IF(ISNUMBER(AB7),AB7,255)</f>
        <v>255</v>
      </c>
      <c r="AL7" s="6" t="str">
        <f t="shared" si="1"/>
        <v>{255,44,255,255,255,255},</v>
      </c>
    </row>
    <row r="8" spans="1:38" x14ac:dyDescent="0.25">
      <c r="A8" s="12"/>
      <c r="B8" s="12" t="s">
        <v>106</v>
      </c>
      <c r="C8" s="13" t="s">
        <v>104</v>
      </c>
      <c r="D8" s="17" t="s">
        <v>70</v>
      </c>
      <c r="E8" s="17"/>
      <c r="F8" s="13" t="s">
        <v>22</v>
      </c>
      <c r="G8" s="13" t="s">
        <v>23</v>
      </c>
      <c r="H8" s="20" t="s">
        <v>27</v>
      </c>
      <c r="I8" s="20" t="s">
        <v>23</v>
      </c>
      <c r="J8" s="13" t="s">
        <v>275</v>
      </c>
      <c r="L8" s="13"/>
      <c r="M8" s="13"/>
      <c r="O8" s="13" t="s">
        <v>221</v>
      </c>
      <c r="P8" s="13" t="s">
        <v>221</v>
      </c>
      <c r="Q8" s="13" t="s">
        <v>221</v>
      </c>
      <c r="R8" s="13" t="s">
        <v>221</v>
      </c>
      <c r="T8" s="13"/>
      <c r="U8" s="13" t="str">
        <f>IF(LEFT(O8,1)="P",VLOOKUP(O8,Sheet2!$C$4:$E$11,2,FALSE)&amp;" "&amp;TEXT((RIGHT(O8,1)-1)*16+VLOOKUP(P8,Sheet2!$A$4:$B$19,2,FALSE)-INT((RIGHT(O8,1)-1)/4)*64,"#0"),"")</f>
        <v/>
      </c>
      <c r="V8" s="13" t="str">
        <f>IF(LEFT(Q8,1)="P",VLOOKUP(Q8,Sheet2!$C$4:$E$11,2,FALSE)&amp;" "&amp;TEXT((RIGHT(Q8,1)-1)*16+VLOOKUP(R8,Sheet2!$A$4:$B$19,2,FALSE)-INT((RIGHT(Q8,1)-1)/4)*64,"#0"),"")</f>
        <v/>
      </c>
      <c r="W8" s="13"/>
      <c r="Z8" s="13"/>
      <c r="AA8" s="13"/>
      <c r="AB8" s="13"/>
      <c r="AD8" s="13">
        <v>2</v>
      </c>
      <c r="AE8" s="13" t="str">
        <f t="shared" si="2"/>
        <v>false</v>
      </c>
      <c r="AF8" s="13">
        <f t="shared" si="3"/>
        <v>255</v>
      </c>
      <c r="AG8" s="13">
        <f t="shared" si="4"/>
        <v>76</v>
      </c>
      <c r="AH8" s="13">
        <f t="shared" si="5"/>
        <v>255</v>
      </c>
      <c r="AI8" s="13">
        <f t="shared" si="6"/>
        <v>255</v>
      </c>
      <c r="AJ8" s="13">
        <f t="shared" si="7"/>
        <v>255</v>
      </c>
      <c r="AK8" s="13">
        <f t="shared" si="8"/>
        <v>255</v>
      </c>
      <c r="AL8" s="6" t="str">
        <f t="shared" si="1"/>
        <v>{255,76,255,255,255,255},</v>
      </c>
    </row>
    <row r="9" spans="1:38" x14ac:dyDescent="0.25">
      <c r="A9" s="12"/>
      <c r="B9" s="12" t="s">
        <v>107</v>
      </c>
      <c r="C9" s="13" t="s">
        <v>104</v>
      </c>
      <c r="D9" s="17" t="s">
        <v>13</v>
      </c>
      <c r="E9" s="17"/>
      <c r="F9" s="13" t="s">
        <v>22</v>
      </c>
      <c r="G9" s="13" t="s">
        <v>23</v>
      </c>
      <c r="H9" s="20" t="s">
        <v>44</v>
      </c>
      <c r="I9" s="20" t="s">
        <v>23</v>
      </c>
      <c r="J9" s="13" t="s">
        <v>276</v>
      </c>
      <c r="L9" s="13"/>
      <c r="M9" s="13"/>
      <c r="O9" s="13" t="s">
        <v>221</v>
      </c>
      <c r="P9" s="13" t="s">
        <v>221</v>
      </c>
      <c r="Q9" s="13" t="s">
        <v>221</v>
      </c>
      <c r="R9" s="13" t="s">
        <v>221</v>
      </c>
      <c r="T9" s="13"/>
      <c r="U9" s="13" t="str">
        <f>IF(LEFT(O9,1)="P",VLOOKUP(O9,Sheet2!$C$4:$E$11,2,FALSE)&amp;" "&amp;TEXT((RIGHT(O9,1)-1)*16+VLOOKUP(P9,Sheet2!$A$4:$B$19,2,FALSE)-INT((RIGHT(O9,1)-1)/4)*64,"#0"),"")</f>
        <v/>
      </c>
      <c r="V9" s="13" t="str">
        <f>IF(LEFT(Q9,1)="P",VLOOKUP(Q9,Sheet2!$C$4:$E$11,2,FALSE)&amp;" "&amp;TEXT((RIGHT(Q9,1)-1)*16+VLOOKUP(R9,Sheet2!$A$4:$B$19,2,FALSE)-INT((RIGHT(Q9,1)-1)/4)*64,"#0"),"")</f>
        <v/>
      </c>
      <c r="W9" s="13"/>
      <c r="Z9" s="13"/>
      <c r="AA9" s="13"/>
      <c r="AB9" s="13"/>
      <c r="AD9" s="13">
        <v>3</v>
      </c>
      <c r="AE9" s="13" t="str">
        <f t="shared" si="2"/>
        <v>false</v>
      </c>
      <c r="AF9" s="13">
        <f t="shared" si="3"/>
        <v>255</v>
      </c>
      <c r="AG9" s="13">
        <f t="shared" si="4"/>
        <v>75</v>
      </c>
      <c r="AH9" s="13">
        <f t="shared" si="5"/>
        <v>255</v>
      </c>
      <c r="AI9" s="13">
        <f t="shared" si="6"/>
        <v>255</v>
      </c>
      <c r="AJ9" s="13">
        <f t="shared" si="7"/>
        <v>255</v>
      </c>
      <c r="AK9" s="13">
        <f t="shared" si="8"/>
        <v>255</v>
      </c>
      <c r="AL9" s="6" t="str">
        <f t="shared" si="1"/>
        <v>{255,75,255,255,255,255},</v>
      </c>
    </row>
    <row r="10" spans="1:38" x14ac:dyDescent="0.25">
      <c r="A10" s="12"/>
      <c r="B10" s="12" t="s">
        <v>108</v>
      </c>
      <c r="C10" s="13" t="s">
        <v>104</v>
      </c>
      <c r="D10" s="17" t="s">
        <v>11</v>
      </c>
      <c r="E10" s="17"/>
      <c r="F10" s="13" t="s">
        <v>22</v>
      </c>
      <c r="G10" s="13" t="s">
        <v>23</v>
      </c>
      <c r="H10" s="20" t="s">
        <v>248</v>
      </c>
      <c r="I10" s="20" t="s">
        <v>23</v>
      </c>
      <c r="J10" s="13" t="s">
        <v>277</v>
      </c>
      <c r="L10" s="13"/>
      <c r="M10" s="13"/>
      <c r="O10" s="13" t="s">
        <v>221</v>
      </c>
      <c r="P10" s="13" t="s">
        <v>221</v>
      </c>
      <c r="Q10" s="13" t="s">
        <v>221</v>
      </c>
      <c r="R10" s="13" t="s">
        <v>221</v>
      </c>
      <c r="T10" s="13"/>
      <c r="U10" s="13" t="str">
        <f>IF(LEFT(O10,1)="P",VLOOKUP(O10,Sheet2!$C$4:$E$11,2,FALSE)&amp;" "&amp;TEXT((RIGHT(O10,1)-1)*16+VLOOKUP(P10,Sheet2!$A$4:$B$19,2,FALSE)-INT((RIGHT(O10,1)-1)/4)*64,"#0"),"")</f>
        <v/>
      </c>
      <c r="V10" s="13" t="str">
        <f>IF(LEFT(Q10,1)="P",VLOOKUP(Q10,Sheet2!$C$4:$E$11,2,FALSE)&amp;" "&amp;TEXT((RIGHT(Q10,1)-1)*16+VLOOKUP(R10,Sheet2!$A$4:$B$19,2,FALSE)-INT((RIGHT(Q10,1)-1)/4)*64,"#0"),"")</f>
        <v/>
      </c>
      <c r="W10" s="13"/>
      <c r="Z10" s="13"/>
      <c r="AA10" s="13"/>
      <c r="AB10" s="13"/>
      <c r="AD10" s="13">
        <v>4</v>
      </c>
      <c r="AE10" s="13" t="str">
        <f t="shared" si="2"/>
        <v>false</v>
      </c>
      <c r="AF10" s="13">
        <f t="shared" si="3"/>
        <v>255</v>
      </c>
      <c r="AG10" s="13">
        <f t="shared" si="4"/>
        <v>32</v>
      </c>
      <c r="AH10" s="13">
        <f t="shared" si="5"/>
        <v>255</v>
      </c>
      <c r="AI10" s="13">
        <f t="shared" si="6"/>
        <v>255</v>
      </c>
      <c r="AJ10" s="13">
        <f t="shared" si="7"/>
        <v>255</v>
      </c>
      <c r="AK10" s="13">
        <f t="shared" si="8"/>
        <v>255</v>
      </c>
      <c r="AL10" s="6" t="str">
        <f t="shared" si="1"/>
        <v>{255,32,255,255,255,255},</v>
      </c>
    </row>
    <row r="11" spans="1:38" x14ac:dyDescent="0.25">
      <c r="A11" s="12"/>
      <c r="B11" s="12" t="s">
        <v>109</v>
      </c>
      <c r="C11" s="13" t="s">
        <v>104</v>
      </c>
      <c r="D11" s="17" t="s">
        <v>12</v>
      </c>
      <c r="E11" s="17"/>
      <c r="F11" s="13" t="s">
        <v>22</v>
      </c>
      <c r="G11" s="13" t="s">
        <v>23</v>
      </c>
      <c r="H11" s="20" t="s">
        <v>52</v>
      </c>
      <c r="I11" s="20" t="s">
        <v>23</v>
      </c>
      <c r="J11" s="13" t="s">
        <v>278</v>
      </c>
      <c r="L11" s="13"/>
      <c r="M11" s="13"/>
      <c r="O11" s="13" t="s">
        <v>221</v>
      </c>
      <c r="P11" s="13" t="s">
        <v>221</v>
      </c>
      <c r="Q11" s="13" t="s">
        <v>221</v>
      </c>
      <c r="R11" s="13" t="s">
        <v>221</v>
      </c>
      <c r="T11" s="13"/>
      <c r="U11" s="13" t="str">
        <f>IF(LEFT(O11,1)="P",VLOOKUP(O11,Sheet2!$C$4:$E$11,2,FALSE)&amp;" "&amp;TEXT((RIGHT(O11,1)-1)*16+VLOOKUP(P11,Sheet2!$A$4:$B$19,2,FALSE)-INT((RIGHT(O11,1)-1)/4)*64,"#0"),"")</f>
        <v/>
      </c>
      <c r="V11" s="13" t="str">
        <f>IF(LEFT(Q11,1)="P",VLOOKUP(Q11,Sheet2!$C$4:$E$11,2,FALSE)&amp;" "&amp;TEXT((RIGHT(Q11,1)-1)*16+VLOOKUP(R11,Sheet2!$A$4:$B$19,2,FALSE)-INT((RIGHT(Q11,1)-1)/4)*64,"#0"),"")</f>
        <v/>
      </c>
      <c r="W11" s="13"/>
      <c r="Z11" s="13"/>
      <c r="AA11" s="13"/>
      <c r="AB11" s="13"/>
      <c r="AD11" s="13">
        <v>5</v>
      </c>
      <c r="AE11" s="13" t="str">
        <f t="shared" si="2"/>
        <v>false</v>
      </c>
      <c r="AF11" s="13">
        <f t="shared" si="3"/>
        <v>255</v>
      </c>
      <c r="AG11" s="13">
        <f t="shared" si="4"/>
        <v>51</v>
      </c>
      <c r="AH11" s="13">
        <f t="shared" si="5"/>
        <v>255</v>
      </c>
      <c r="AI11" s="13">
        <f t="shared" si="6"/>
        <v>255</v>
      </c>
      <c r="AJ11" s="13">
        <f t="shared" si="7"/>
        <v>255</v>
      </c>
      <c r="AK11" s="13">
        <f t="shared" si="8"/>
        <v>255</v>
      </c>
      <c r="AL11" s="6" t="str">
        <f t="shared" si="1"/>
        <v>{255,51,255,255,255,255},</v>
      </c>
    </row>
    <row r="12" spans="1:38" s="34" customFormat="1" x14ac:dyDescent="0.25">
      <c r="A12" s="19" t="s">
        <v>8</v>
      </c>
      <c r="B12" s="19" t="s">
        <v>289</v>
      </c>
      <c r="C12" s="20">
        <v>73</v>
      </c>
      <c r="D12" s="20">
        <v>73</v>
      </c>
      <c r="E12" s="20" t="s">
        <v>295</v>
      </c>
      <c r="F12" s="20" t="s">
        <v>21</v>
      </c>
      <c r="G12" s="20" t="s">
        <v>23</v>
      </c>
      <c r="H12" s="20" t="s">
        <v>23</v>
      </c>
      <c r="I12" s="20" t="s">
        <v>243</v>
      </c>
      <c r="J12" s="20" t="s">
        <v>291</v>
      </c>
      <c r="K12" s="31"/>
      <c r="L12" s="37" t="s">
        <v>220</v>
      </c>
      <c r="M12" s="37">
        <v>5</v>
      </c>
      <c r="N12" s="31"/>
      <c r="O12" s="37" t="s">
        <v>220</v>
      </c>
      <c r="P12" s="37">
        <v>2</v>
      </c>
      <c r="Q12" s="37" t="s">
        <v>220</v>
      </c>
      <c r="R12" s="37">
        <v>1</v>
      </c>
      <c r="S12" s="31"/>
      <c r="T12" s="20" t="str">
        <f>IF(LEFT(L12,1)="R",VLOOKUP(L12,Sheet2!$C$4:$E$11,2,FALSE)&amp;" "&amp;TEXT((RIGHT(L12,1)-1)*16+VLOOKUP(M12,Sheet2!$A$4:$B$19,2,FALSE),"#0"),"")</f>
        <v>Mid 37</v>
      </c>
      <c r="U12" s="20" t="str">
        <f>IF(LEFT(O12,1)="R",VLOOKUP(O12,Sheet2!$C$4:$E$11,2,FALSE)&amp;" "&amp;TEXT((RIGHT(O12,1)-1)*16+VLOOKUP(P12,Sheet2!$A$4:$B$19,2,FALSE)-INT((RIGHT(O12,1)-1)/4)*64,"#0"),"")</f>
        <v>Mid 40</v>
      </c>
      <c r="V12" s="20" t="str">
        <f>IF(LEFT(Q12,1)="R",VLOOKUP(Q12,Sheet2!$C$4:$E$11,2,FALSE)&amp;" "&amp;TEXT((RIGHT(Q12,1)-1)*16+VLOOKUP(R12,Sheet2!$A$4:$B$19,2,FALSE)-INT((RIGHT(Q12,1)-1)/4)*64,"#0"),"")</f>
        <v>Mid 39</v>
      </c>
      <c r="W12" s="20"/>
      <c r="X12" s="31"/>
      <c r="Y12" s="31"/>
      <c r="Z12" s="20">
        <f>IF(LEFT(L12,1)="R",(RIGHT(L12,1)-1)*16+VLOOKUP(M12,Sheet2!$A$4:$B$19,2,FALSE),"")</f>
        <v>37</v>
      </c>
      <c r="AA12" s="20">
        <f>IF(LEFT(O12,1)="R",(RIGHT(O12,1)-1)*16+VLOOKUP(P12,Sheet2!$A$4:$B$19,2,FALSE),"")</f>
        <v>40</v>
      </c>
      <c r="AB12" s="20">
        <f>IF(LEFT(Q12,1)="R",(RIGHT(Q12,1)-1)*16+VLOOKUP(R12,Sheet2!$A$4:$B$19,2,FALSE),"")</f>
        <v>39</v>
      </c>
      <c r="AC12" s="31"/>
      <c r="AD12" s="20">
        <v>6</v>
      </c>
      <c r="AE12" s="20" t="str">
        <f t="shared" ref="AE12" si="9">IF(F12="Y","true","false")</f>
        <v>true</v>
      </c>
      <c r="AF12" s="13">
        <f t="shared" si="3"/>
        <v>255</v>
      </c>
      <c r="AG12" s="13">
        <f t="shared" si="4"/>
        <v>255</v>
      </c>
      <c r="AH12" s="13">
        <f t="shared" si="5"/>
        <v>27</v>
      </c>
      <c r="AI12" s="20">
        <f t="shared" ref="AI12" si="10">IF(ISNUMBER(Z12),Z12,255)</f>
        <v>37</v>
      </c>
      <c r="AJ12" s="20">
        <f t="shared" ref="AJ12" si="11">IF(ISNUMBER(AA12),AA12,255)</f>
        <v>40</v>
      </c>
      <c r="AK12" s="20">
        <f t="shared" ref="AK12" si="12">IF(ISNUMBER(AB12),AB12,255)</f>
        <v>39</v>
      </c>
      <c r="AL12" s="33" t="str">
        <f t="shared" ref="AL12" si="13">"{"&amp;TEXT(AF12,"0")&amp;","
&amp;TEXT(AG12,"0")&amp;","
&amp;TEXT(AH12,"0")&amp;","
&amp;TEXT(IF(AND(AE12="true",AI12&lt;255),128,0)+AI12,"0")&amp;","
&amp;TEXT(AJ12,"0")&amp;","
&amp;TEXT(AK12,"0")&amp;"},"</f>
        <v>{255,255,27,165,40,39},</v>
      </c>
    </row>
    <row r="13" spans="1:38" s="34" customFormat="1" x14ac:dyDescent="0.25">
      <c r="A13" s="19"/>
      <c r="B13" s="19" t="s">
        <v>290</v>
      </c>
      <c r="C13" s="20">
        <v>74</v>
      </c>
      <c r="D13" s="20">
        <v>74</v>
      </c>
      <c r="E13" s="20" t="s">
        <v>296</v>
      </c>
      <c r="F13" s="20" t="s">
        <v>21</v>
      </c>
      <c r="G13" s="20" t="s">
        <v>244</v>
      </c>
      <c r="H13" s="20" t="s">
        <v>246</v>
      </c>
      <c r="I13" s="20" t="s">
        <v>23</v>
      </c>
      <c r="J13" s="20" t="s">
        <v>291</v>
      </c>
      <c r="K13" s="31"/>
      <c r="L13" s="37" t="s">
        <v>220</v>
      </c>
      <c r="M13" s="37">
        <v>6</v>
      </c>
      <c r="N13" s="31"/>
      <c r="O13" s="37" t="s">
        <v>220</v>
      </c>
      <c r="P13" s="37">
        <v>4</v>
      </c>
      <c r="Q13" s="37" t="s">
        <v>220</v>
      </c>
      <c r="R13" s="37">
        <v>3</v>
      </c>
      <c r="S13" s="31"/>
      <c r="T13" s="20" t="str">
        <f>IF(LEFT(L13,1)="R",VLOOKUP(L13,Sheet2!$C$4:$E$11,2,FALSE)&amp;" "&amp;TEXT((RIGHT(L13,1)-1)*16+VLOOKUP(M13,Sheet2!$A$4:$B$19,2,FALSE),"#0"),"")</f>
        <v>Mid 42</v>
      </c>
      <c r="U13" s="20" t="str">
        <f>IF(LEFT(O13,1)="R",VLOOKUP(O13,Sheet2!$C$4:$E$11,2,FALSE)&amp;" "&amp;TEXT((RIGHT(O13,1)-1)*16+VLOOKUP(P13,Sheet2!$A$4:$B$19,2,FALSE)-INT((RIGHT(O13,1)-1)/4)*64,"#0"),"")</f>
        <v>Mid 41</v>
      </c>
      <c r="V13" s="20" t="str">
        <f>IF(LEFT(Q13,1)="R",VLOOKUP(Q13,Sheet2!$C$4:$E$11,2,FALSE)&amp;" "&amp;TEXT((RIGHT(Q13,1)-1)*16+VLOOKUP(R13,Sheet2!$A$4:$B$19,2,FALSE)-INT((RIGHT(Q13,1)-1)/4)*64,"#0"),"")</f>
        <v>Mid 38</v>
      </c>
      <c r="W13" s="20"/>
      <c r="X13" s="31"/>
      <c r="Y13" s="31"/>
      <c r="Z13" s="20">
        <f>IF(LEFT(L13,1)="R",(RIGHT(L13,1)-1)*16+VLOOKUP(M13,Sheet2!$A$4:$B$19,2,FALSE),"")</f>
        <v>42</v>
      </c>
      <c r="AA13" s="20">
        <f>IF(LEFT(O13,1)="R",(RIGHT(O13,1)-1)*16+VLOOKUP(P13,Sheet2!$A$4:$B$19,2,FALSE),"")</f>
        <v>41</v>
      </c>
      <c r="AB13" s="20">
        <f>IF(LEFT(Q13,1)="R",(RIGHT(Q13,1)-1)*16+VLOOKUP(R13,Sheet2!$A$4:$B$19,2,FALSE),"")</f>
        <v>38</v>
      </c>
      <c r="AC13" s="31"/>
      <c r="AD13" s="20">
        <v>7</v>
      </c>
      <c r="AE13" s="20" t="str">
        <f t="shared" si="2"/>
        <v>true</v>
      </c>
      <c r="AF13" s="13">
        <f t="shared" si="3"/>
        <v>28</v>
      </c>
      <c r="AG13" s="13">
        <f t="shared" si="4"/>
        <v>30</v>
      </c>
      <c r="AH13" s="13">
        <f t="shared" si="5"/>
        <v>255</v>
      </c>
      <c r="AI13" s="20">
        <f t="shared" si="6"/>
        <v>42</v>
      </c>
      <c r="AJ13" s="20">
        <f t="shared" si="7"/>
        <v>41</v>
      </c>
      <c r="AK13" s="20">
        <f t="shared" si="8"/>
        <v>38</v>
      </c>
      <c r="AL13" s="33" t="str">
        <f t="shared" si="1"/>
        <v>{28,30,255,170,41,38},</v>
      </c>
    </row>
    <row r="14" spans="1:38" x14ac:dyDescent="0.25">
      <c r="A14" s="19" t="s">
        <v>9</v>
      </c>
      <c r="B14" s="19" t="s">
        <v>112</v>
      </c>
      <c r="C14" s="20">
        <v>16</v>
      </c>
      <c r="D14" s="13" t="s">
        <v>148</v>
      </c>
      <c r="E14" s="13" t="s">
        <v>231</v>
      </c>
      <c r="F14" s="20" t="s">
        <v>21</v>
      </c>
      <c r="G14" s="20" t="s">
        <v>31</v>
      </c>
      <c r="H14" s="20" t="s">
        <v>64</v>
      </c>
      <c r="I14" s="20" t="s">
        <v>60</v>
      </c>
      <c r="J14" s="13"/>
      <c r="L14" s="13" t="s">
        <v>222</v>
      </c>
      <c r="M14" s="13">
        <v>1</v>
      </c>
      <c r="O14" s="13" t="s">
        <v>223</v>
      </c>
      <c r="P14" s="13">
        <v>15</v>
      </c>
      <c r="Q14" s="13" t="s">
        <v>223</v>
      </c>
      <c r="R14" s="13">
        <v>14</v>
      </c>
      <c r="T14" s="13" t="str">
        <f>IF(LEFT(L14,1)="R",VLOOKUP(L14,Sheet2!$C$4:$E$11,2,FALSE)&amp;" "&amp;TEXT((RIGHT(L14,1)-1)*16+VLOOKUP(M14,Sheet2!$A$4:$B$19,2,FALSE),"#0"),"")</f>
        <v>Mid 7</v>
      </c>
      <c r="U14" s="13" t="str">
        <f>IF(LEFT(O14,1)="R",VLOOKUP(O14,Sheet2!$C$4:$E$11,2,FALSE)&amp;" "&amp;TEXT((RIGHT(O14,1)-1)*16+VLOOKUP(P14,Sheet2!$A$4:$B$19,2,FALSE)-INT((RIGHT(O14,1)-1)/4)*64,"#0"),"")</f>
        <v>Top 48</v>
      </c>
      <c r="V14" s="13" t="str">
        <f>IF(LEFT(Q14,1)="R",VLOOKUP(Q14,Sheet2!$C$4:$E$11,2,FALSE)&amp;" "&amp;TEXT((RIGHT(Q14,1)-1)*16+VLOOKUP(R14,Sheet2!$A$4:$B$19,2,FALSE)-INT((RIGHT(Q14,1)-1)/4)*64,"#0"),"")</f>
        <v>Top 62</v>
      </c>
      <c r="W14" s="13"/>
      <c r="Z14" s="13">
        <f>IF(LEFT(L14,1)="R",(RIGHT(L14,1)-1)*16+VLOOKUP(M14,Sheet2!$A$4:$B$19,2,FALSE),"")</f>
        <v>7</v>
      </c>
      <c r="AA14" s="13">
        <f>IF(LEFT(O14,1)="R",(RIGHT(O14,1)-1)*16+VLOOKUP(P14,Sheet2!$A$4:$B$19,2,FALSE),"")</f>
        <v>112</v>
      </c>
      <c r="AB14" s="13">
        <f>IF(LEFT(Q14,1)="R",(RIGHT(Q14,1)-1)*16+VLOOKUP(R14,Sheet2!$A$4:$B$19,2,FALSE),"")</f>
        <v>126</v>
      </c>
      <c r="AD14" s="13">
        <v>8</v>
      </c>
      <c r="AE14" s="13" t="str">
        <f t="shared" si="2"/>
        <v>true</v>
      </c>
      <c r="AF14" s="13">
        <f t="shared" si="3"/>
        <v>21</v>
      </c>
      <c r="AG14" s="13">
        <f t="shared" si="4"/>
        <v>61</v>
      </c>
      <c r="AH14" s="13">
        <f t="shared" si="5"/>
        <v>62</v>
      </c>
      <c r="AI14" s="13">
        <f t="shared" si="6"/>
        <v>7</v>
      </c>
      <c r="AJ14" s="13">
        <f t="shared" si="7"/>
        <v>112</v>
      </c>
      <c r="AK14" s="13">
        <f t="shared" si="8"/>
        <v>126</v>
      </c>
      <c r="AL14" s="6" t="str">
        <f t="shared" si="1"/>
        <v>{21,61,62,135,112,126},</v>
      </c>
    </row>
    <row r="15" spans="1:38" x14ac:dyDescent="0.25">
      <c r="A15" s="22"/>
      <c r="B15" s="19" t="s">
        <v>113</v>
      </c>
      <c r="C15" s="20">
        <v>17</v>
      </c>
      <c r="D15" s="13" t="s">
        <v>149</v>
      </c>
      <c r="E15" s="13" t="s">
        <v>268</v>
      </c>
      <c r="F15" s="20" t="s">
        <v>22</v>
      </c>
      <c r="G15" s="20" t="s">
        <v>44</v>
      </c>
      <c r="H15" s="20" t="s">
        <v>235</v>
      </c>
      <c r="I15" s="20" t="s">
        <v>26</v>
      </c>
      <c r="J15" s="13"/>
      <c r="L15" s="13" t="s">
        <v>222</v>
      </c>
      <c r="M15" s="13">
        <v>2</v>
      </c>
      <c r="O15" s="13" t="s">
        <v>223</v>
      </c>
      <c r="P15" s="13">
        <v>13</v>
      </c>
      <c r="Q15" s="13" t="s">
        <v>223</v>
      </c>
      <c r="R15" s="13">
        <v>12</v>
      </c>
      <c r="T15" s="13" t="str">
        <f>IF(LEFT(L15,1)="R",VLOOKUP(L15,Sheet2!$C$4:$E$11,2,FALSE)&amp;" "&amp;TEXT((RIGHT(L15,1)-1)*16+VLOOKUP(M15,Sheet2!$A$4:$B$19,2,FALSE),"#0"),"")</f>
        <v>Mid 8</v>
      </c>
      <c r="U15" s="13" t="str">
        <f>IF(LEFT(O15,1)="R",VLOOKUP(O15,Sheet2!$C$4:$E$11,2,FALSE)&amp;" "&amp;TEXT((RIGHT(O15,1)-1)*16+VLOOKUP(P15,Sheet2!$A$4:$B$19,2,FALSE)-INT((RIGHT(O15,1)-1)/4)*64,"#0"),"")</f>
        <v>Top 49</v>
      </c>
      <c r="V15" s="13" t="str">
        <f>IF(LEFT(Q15,1)="R",VLOOKUP(Q15,Sheet2!$C$4:$E$11,2,FALSE)&amp;" "&amp;TEXT((RIGHT(Q15,1)-1)*16+VLOOKUP(R15,Sheet2!$A$4:$B$19,2,FALSE)-INT((RIGHT(Q15,1)-1)/4)*64,"#0"),"")</f>
        <v>Top 61</v>
      </c>
      <c r="W15" s="13"/>
      <c r="Z15" s="13">
        <f>IF(LEFT(L15,1)="R",(RIGHT(L15,1)-1)*16+VLOOKUP(M15,Sheet2!$A$4:$B$19,2,FALSE),"")</f>
        <v>8</v>
      </c>
      <c r="AA15" s="13">
        <f>IF(LEFT(O15,1)="R",(RIGHT(O15,1)-1)*16+VLOOKUP(P15,Sheet2!$A$4:$B$19,2,FALSE),"")</f>
        <v>113</v>
      </c>
      <c r="AB15" s="13">
        <f>IF(LEFT(Q15,1)="R",(RIGHT(Q15,1)-1)*16+VLOOKUP(R15,Sheet2!$A$4:$B$19,2,FALSE),"")</f>
        <v>125</v>
      </c>
      <c r="AD15" s="13">
        <v>9</v>
      </c>
      <c r="AE15" s="13" t="str">
        <f t="shared" si="2"/>
        <v>false</v>
      </c>
      <c r="AF15" s="13">
        <f t="shared" si="3"/>
        <v>75</v>
      </c>
      <c r="AG15" s="13">
        <f t="shared" si="4"/>
        <v>13</v>
      </c>
      <c r="AH15" s="13">
        <f t="shared" si="5"/>
        <v>60</v>
      </c>
      <c r="AI15" s="13">
        <f t="shared" si="6"/>
        <v>8</v>
      </c>
      <c r="AJ15" s="13">
        <f t="shared" si="7"/>
        <v>113</v>
      </c>
      <c r="AK15" s="13">
        <f t="shared" si="8"/>
        <v>125</v>
      </c>
      <c r="AL15" s="6" t="str">
        <f t="shared" si="1"/>
        <v>{75,13,60,8,113,125},</v>
      </c>
    </row>
    <row r="16" spans="1:38" x14ac:dyDescent="0.25">
      <c r="A16" s="22"/>
      <c r="B16" s="19" t="s">
        <v>114</v>
      </c>
      <c r="C16" s="20">
        <v>18</v>
      </c>
      <c r="D16" s="20">
        <v>18</v>
      </c>
      <c r="E16" s="13" t="s">
        <v>232</v>
      </c>
      <c r="F16" s="20" t="s">
        <v>22</v>
      </c>
      <c r="G16" s="20" t="s">
        <v>26</v>
      </c>
      <c r="H16" s="20" t="s">
        <v>49</v>
      </c>
      <c r="I16" s="20" t="s">
        <v>58</v>
      </c>
      <c r="J16" s="13"/>
      <c r="L16" s="13" t="s">
        <v>222</v>
      </c>
      <c r="M16" s="13">
        <v>3</v>
      </c>
      <c r="O16" s="13" t="s">
        <v>221</v>
      </c>
      <c r="P16" s="13" t="s">
        <v>221</v>
      </c>
      <c r="Q16" s="13" t="s">
        <v>221</v>
      </c>
      <c r="R16" s="13" t="s">
        <v>221</v>
      </c>
      <c r="T16" s="13" t="str">
        <f>IF(LEFT(L16,1)="R",VLOOKUP(L16,Sheet2!$C$4:$E$11,2,FALSE)&amp;" "&amp;TEXT((RIGHT(L16,1)-1)*16+VLOOKUP(M16,Sheet2!$A$4:$B$19,2,FALSE),"#0"),"")</f>
        <v>Mid 6</v>
      </c>
      <c r="U16" s="13" t="str">
        <f>IF(LEFT(O16,1)="R",VLOOKUP(O16,Sheet2!$C$4:$E$11,2,FALSE)&amp;" "&amp;TEXT((RIGHT(O16,1)-1)*16+VLOOKUP(P16,Sheet2!$A$4:$B$19,2,FALSE)-INT((RIGHT(O16,1)-1)/4)*64,"#0"),"")</f>
        <v/>
      </c>
      <c r="V16" s="13" t="str">
        <f>IF(LEFT(Q16,1)="R",VLOOKUP(Q16,Sheet2!$C$4:$E$11,2,FALSE)&amp;" "&amp;TEXT((RIGHT(Q16,1)-1)*16+VLOOKUP(R16,Sheet2!$A$4:$B$19,2,FALSE)-INT((RIGHT(Q16,1)-1)/4)*64,"#0"),"")</f>
        <v/>
      </c>
      <c r="W16" s="13"/>
      <c r="Z16" s="13">
        <f>IF(LEFT(L16,1)="R",(RIGHT(L16,1)-1)*16+VLOOKUP(M16,Sheet2!$A$4:$B$19,2,FALSE),"")</f>
        <v>6</v>
      </c>
      <c r="AA16" s="13" t="str">
        <f>IF(LEFT(O16,1)="R",(RIGHT(O16,1)-1)*16+VLOOKUP(P16,Sheet2!$A$4:$B$19,2,FALSE),"")</f>
        <v/>
      </c>
      <c r="AB16" s="13" t="str">
        <f>IF(LEFT(Q16,1)="R",(RIGHT(Q16,1)-1)*16+VLOOKUP(R16,Sheet2!$A$4:$B$19,2,FALSE),"")</f>
        <v/>
      </c>
      <c r="AD16" s="13">
        <v>10</v>
      </c>
      <c r="AE16" s="13" t="str">
        <f t="shared" si="2"/>
        <v>false</v>
      </c>
      <c r="AF16" s="13">
        <f t="shared" si="3"/>
        <v>60</v>
      </c>
      <c r="AG16" s="13">
        <f t="shared" si="4"/>
        <v>64</v>
      </c>
      <c r="AH16" s="13">
        <f t="shared" si="5"/>
        <v>65</v>
      </c>
      <c r="AI16" s="13">
        <f t="shared" si="6"/>
        <v>6</v>
      </c>
      <c r="AJ16" s="13">
        <f t="shared" si="7"/>
        <v>255</v>
      </c>
      <c r="AK16" s="13">
        <f t="shared" si="8"/>
        <v>255</v>
      </c>
      <c r="AL16" s="6" t="str">
        <f t="shared" si="1"/>
        <v>{60,64,65,6,255,255},</v>
      </c>
    </row>
    <row r="17" spans="1:38" x14ac:dyDescent="0.25">
      <c r="A17" s="22"/>
      <c r="B17" s="19" t="s">
        <v>115</v>
      </c>
      <c r="C17" s="20">
        <v>21</v>
      </c>
      <c r="D17" s="13" t="s">
        <v>150</v>
      </c>
      <c r="E17" s="13" t="s">
        <v>233</v>
      </c>
      <c r="F17" s="20" t="s">
        <v>22</v>
      </c>
      <c r="G17" s="20" t="s">
        <v>257</v>
      </c>
      <c r="H17" s="20" t="s">
        <v>235</v>
      </c>
      <c r="I17" s="20" t="s">
        <v>260</v>
      </c>
      <c r="J17" s="13"/>
      <c r="L17" s="13" t="s">
        <v>222</v>
      </c>
      <c r="M17" s="13">
        <v>4</v>
      </c>
      <c r="O17" s="38" t="s">
        <v>220</v>
      </c>
      <c r="P17" s="38">
        <v>7</v>
      </c>
      <c r="Q17" s="38" t="s">
        <v>223</v>
      </c>
      <c r="R17" s="38">
        <v>10</v>
      </c>
      <c r="T17" s="13" t="str">
        <f>IF(LEFT(L17,1)="R",VLOOKUP(L17,Sheet2!$C$4:$E$11,2,FALSE)&amp;" "&amp;TEXT((RIGHT(L17,1)-1)*16+VLOOKUP(M17,Sheet2!$A$4:$B$19,2,FALSE),"#0"),"")</f>
        <v>Mid 9</v>
      </c>
      <c r="U17" s="13" t="str">
        <f>IF(LEFT(O17,1)="R",VLOOKUP(O17,Sheet2!$C$4:$E$11,2,FALSE)&amp;" "&amp;TEXT((RIGHT(O17,1)-1)*16+VLOOKUP(P17,Sheet2!$A$4:$B$19,2,FALSE)-INT((RIGHT(O17,1)-1)/4)*64,"#0"),"")</f>
        <v>Mid 36</v>
      </c>
      <c r="V17" s="13" t="str">
        <f>IF(LEFT(Q17,1)="R",VLOOKUP(Q17,Sheet2!$C$4:$E$11,2,FALSE)&amp;" "&amp;TEXT((RIGHT(Q17,1)-1)*16+VLOOKUP(R17,Sheet2!$A$4:$B$19,2,FALSE)-INT((RIGHT(Q17,1)-1)/4)*64,"#0"),"")</f>
        <v>Top 60</v>
      </c>
      <c r="W17" s="13"/>
      <c r="Z17" s="13">
        <f>IF(LEFT(L17,1)="R",(RIGHT(L17,1)-1)*16+VLOOKUP(M17,Sheet2!$A$4:$B$19,2,FALSE),"")</f>
        <v>9</v>
      </c>
      <c r="AA17" s="13">
        <f>IF(LEFT(O17,1)="R",(RIGHT(O17,1)-1)*16+VLOOKUP(P17,Sheet2!$A$4:$B$19,2,FALSE),"")</f>
        <v>36</v>
      </c>
      <c r="AB17" s="13">
        <f>IF(LEFT(Q17,1)="R",(RIGHT(Q17,1)-1)*16+VLOOKUP(R17,Sheet2!$A$4:$B$19,2,FALSE),"")</f>
        <v>124</v>
      </c>
      <c r="AD17" s="13">
        <v>11</v>
      </c>
      <c r="AE17" s="13" t="str">
        <f t="shared" si="2"/>
        <v>false</v>
      </c>
      <c r="AF17" s="13">
        <f t="shared" si="3"/>
        <v>43</v>
      </c>
      <c r="AG17" s="13">
        <f t="shared" si="4"/>
        <v>13</v>
      </c>
      <c r="AH17" s="13">
        <f t="shared" si="5"/>
        <v>58</v>
      </c>
      <c r="AI17" s="13">
        <f t="shared" si="6"/>
        <v>9</v>
      </c>
      <c r="AJ17" s="13">
        <f t="shared" si="7"/>
        <v>36</v>
      </c>
      <c r="AK17" s="13">
        <f t="shared" si="8"/>
        <v>124</v>
      </c>
      <c r="AL17" s="6" t="str">
        <f t="shared" si="1"/>
        <v>{43,13,58,9,36,124},</v>
      </c>
    </row>
    <row r="18" spans="1:38" x14ac:dyDescent="0.25">
      <c r="A18" s="22"/>
      <c r="B18" s="19" t="s">
        <v>116</v>
      </c>
      <c r="C18" s="20">
        <v>21</v>
      </c>
      <c r="D18" s="13" t="s">
        <v>151</v>
      </c>
      <c r="E18" s="13" t="s">
        <v>234</v>
      </c>
      <c r="F18" s="20" t="s">
        <v>21</v>
      </c>
      <c r="G18" s="20" t="s">
        <v>238</v>
      </c>
      <c r="H18" s="20" t="s">
        <v>31</v>
      </c>
      <c r="I18" s="20" t="s">
        <v>260</v>
      </c>
      <c r="J18" s="13"/>
      <c r="L18" s="13" t="s">
        <v>222</v>
      </c>
      <c r="M18" s="13">
        <v>4</v>
      </c>
      <c r="O18" s="13" t="s">
        <v>223</v>
      </c>
      <c r="P18" s="13">
        <v>11</v>
      </c>
      <c r="Q18" s="13" t="s">
        <v>223</v>
      </c>
      <c r="R18" s="13">
        <v>9</v>
      </c>
      <c r="T18" s="13" t="str">
        <f>IF(LEFT(L18,1)="R",VLOOKUP(L18,Sheet2!$C$4:$E$11,2,FALSE)&amp;" "&amp;TEXT((RIGHT(L18,1)-1)*16+VLOOKUP(M18,Sheet2!$A$4:$B$19,2,FALSE),"#0"),"")</f>
        <v>Mid 9</v>
      </c>
      <c r="U18" s="13" t="str">
        <f>IF(LEFT(O18,1)="R",VLOOKUP(O18,Sheet2!$C$4:$E$11,2,FALSE)&amp;" "&amp;TEXT((RIGHT(O18,1)-1)*16+VLOOKUP(P18,Sheet2!$A$4:$B$19,2,FALSE)-INT((RIGHT(O18,1)-1)/4)*64,"#0"),"")</f>
        <v>Top 50</v>
      </c>
      <c r="V18" s="13" t="str">
        <f>IF(LEFT(Q18,1)="R",VLOOKUP(Q18,Sheet2!$C$4:$E$11,2,FALSE)&amp;" "&amp;TEXT((RIGHT(Q18,1)-1)*16+VLOOKUP(R18,Sheet2!$A$4:$B$19,2,FALSE)-INT((RIGHT(Q18,1)-1)/4)*64,"#0"),"")</f>
        <v>Top 51</v>
      </c>
      <c r="W18" s="13"/>
      <c r="Z18" s="13">
        <f>IF(LEFT(L18,1)="R",(RIGHT(L18,1)-1)*16+VLOOKUP(M18,Sheet2!$A$4:$B$19,2,FALSE),"")</f>
        <v>9</v>
      </c>
      <c r="AA18" s="13">
        <f>IF(LEFT(O18,1)="R",(RIGHT(O18,1)-1)*16+VLOOKUP(P18,Sheet2!$A$4:$B$19,2,FALSE),"")</f>
        <v>114</v>
      </c>
      <c r="AB18" s="13">
        <f>IF(LEFT(Q18,1)="R",(RIGHT(Q18,1)-1)*16+VLOOKUP(R18,Sheet2!$A$4:$B$19,2,FALSE),"")</f>
        <v>115</v>
      </c>
      <c r="AD18" s="13">
        <v>12</v>
      </c>
      <c r="AE18" s="13" t="str">
        <f t="shared" si="2"/>
        <v>true</v>
      </c>
      <c r="AF18" s="13">
        <f t="shared" si="3"/>
        <v>22</v>
      </c>
      <c r="AG18" s="13">
        <f t="shared" si="4"/>
        <v>21</v>
      </c>
      <c r="AH18" s="13">
        <f t="shared" si="5"/>
        <v>58</v>
      </c>
      <c r="AI18" s="13">
        <f t="shared" si="6"/>
        <v>9</v>
      </c>
      <c r="AJ18" s="13">
        <f t="shared" si="7"/>
        <v>114</v>
      </c>
      <c r="AK18" s="13">
        <f t="shared" si="8"/>
        <v>115</v>
      </c>
      <c r="AL18" s="6" t="str">
        <f t="shared" si="1"/>
        <v>{22,21,58,137,114,115},</v>
      </c>
    </row>
    <row r="19" spans="1:38" x14ac:dyDescent="0.25">
      <c r="A19" s="22"/>
      <c r="B19" s="19" t="s">
        <v>117</v>
      </c>
      <c r="C19" s="20">
        <v>22</v>
      </c>
      <c r="D19" s="13" t="s">
        <v>152</v>
      </c>
      <c r="E19" s="13" t="s">
        <v>235</v>
      </c>
      <c r="F19" s="20" t="s">
        <v>21</v>
      </c>
      <c r="G19" s="20" t="s">
        <v>236</v>
      </c>
      <c r="H19" s="20" t="s">
        <v>268</v>
      </c>
      <c r="I19" s="20" t="s">
        <v>233</v>
      </c>
      <c r="J19" s="13"/>
      <c r="L19" s="13" t="s">
        <v>222</v>
      </c>
      <c r="M19" s="13">
        <v>5</v>
      </c>
      <c r="O19" s="13" t="s">
        <v>223</v>
      </c>
      <c r="P19" s="13">
        <v>8</v>
      </c>
      <c r="Q19" s="13" t="s">
        <v>223</v>
      </c>
      <c r="R19" s="13">
        <v>7</v>
      </c>
      <c r="T19" s="13" t="str">
        <f>IF(LEFT(L19,1)="R",VLOOKUP(L19,Sheet2!$C$4:$E$11,2,FALSE)&amp;" "&amp;TEXT((RIGHT(L19,1)-1)*16+VLOOKUP(M19,Sheet2!$A$4:$B$19,2,FALSE),"#0"),"")</f>
        <v>Mid 5</v>
      </c>
      <c r="U19" s="13" t="str">
        <f>IF(LEFT(O19,1)="R",VLOOKUP(O19,Sheet2!$C$4:$E$11,2,FALSE)&amp;" "&amp;TEXT((RIGHT(O19,1)-1)*16+VLOOKUP(P19,Sheet2!$A$4:$B$19,2,FALSE)-INT((RIGHT(O19,1)-1)/4)*64,"#0"),"")</f>
        <v>Top 59</v>
      </c>
      <c r="V19" s="13" t="str">
        <f>IF(LEFT(Q19,1)="R",VLOOKUP(Q19,Sheet2!$C$4:$E$11,2,FALSE)&amp;" "&amp;TEXT((RIGHT(Q19,1)-1)*16+VLOOKUP(R19,Sheet2!$A$4:$B$19,2,FALSE)-INT((RIGHT(Q19,1)-1)/4)*64,"#0"),"")</f>
        <v>Top 52</v>
      </c>
      <c r="W19" s="13"/>
      <c r="Z19" s="13">
        <f>IF(LEFT(L19,1)="R",(RIGHT(L19,1)-1)*16+VLOOKUP(M19,Sheet2!$A$4:$B$19,2,FALSE),"")</f>
        <v>5</v>
      </c>
      <c r="AA19" s="13">
        <f>IF(LEFT(O19,1)="R",(RIGHT(O19,1)-1)*16+VLOOKUP(P19,Sheet2!$A$4:$B$19,2,FALSE),"")</f>
        <v>123</v>
      </c>
      <c r="AB19" s="13">
        <f>IF(LEFT(Q19,1)="R",(RIGHT(Q19,1)-1)*16+VLOOKUP(R19,Sheet2!$A$4:$B$19,2,FALSE),"")</f>
        <v>116</v>
      </c>
      <c r="AD19" s="13">
        <v>13</v>
      </c>
      <c r="AE19" s="13" t="str">
        <f t="shared" si="2"/>
        <v>true</v>
      </c>
      <c r="AF19" s="13">
        <f t="shared" si="3"/>
        <v>14</v>
      </c>
      <c r="AG19" s="13">
        <f t="shared" si="4"/>
        <v>9</v>
      </c>
      <c r="AH19" s="13">
        <f t="shared" si="5"/>
        <v>11</v>
      </c>
      <c r="AI19" s="13">
        <f t="shared" si="6"/>
        <v>5</v>
      </c>
      <c r="AJ19" s="13">
        <f t="shared" si="7"/>
        <v>123</v>
      </c>
      <c r="AK19" s="13">
        <f t="shared" si="8"/>
        <v>116</v>
      </c>
      <c r="AL19" s="6" t="str">
        <f t="shared" si="1"/>
        <v>{14,9,11,133,123,116},</v>
      </c>
    </row>
    <row r="20" spans="1:38" x14ac:dyDescent="0.25">
      <c r="A20" s="22"/>
      <c r="B20" s="19" t="s">
        <v>118</v>
      </c>
      <c r="C20" s="20">
        <v>23</v>
      </c>
      <c r="D20" s="13" t="s">
        <v>153</v>
      </c>
      <c r="E20" s="13" t="s">
        <v>236</v>
      </c>
      <c r="F20" s="20" t="s">
        <v>22</v>
      </c>
      <c r="G20" s="20" t="s">
        <v>235</v>
      </c>
      <c r="H20" s="20" t="s">
        <v>62</v>
      </c>
      <c r="I20" s="20" t="s">
        <v>237</v>
      </c>
      <c r="J20" s="13"/>
      <c r="L20" s="13" t="s">
        <v>222</v>
      </c>
      <c r="M20" s="13">
        <v>6</v>
      </c>
      <c r="O20" s="13" t="s">
        <v>223</v>
      </c>
      <c r="P20" s="13">
        <v>6</v>
      </c>
      <c r="Q20" s="13" t="s">
        <v>223</v>
      </c>
      <c r="R20" s="13">
        <v>5</v>
      </c>
      <c r="T20" s="13" t="str">
        <f>IF(LEFT(L20,1)="R",VLOOKUP(L20,Sheet2!$C$4:$E$11,2,FALSE)&amp;" "&amp;TEXT((RIGHT(L20,1)-1)*16+VLOOKUP(M20,Sheet2!$A$4:$B$19,2,FALSE),"#0"),"")</f>
        <v>Mid 10</v>
      </c>
      <c r="U20" s="13" t="str">
        <f>IF(LEFT(O20,1)="R",VLOOKUP(O20,Sheet2!$C$4:$E$11,2,FALSE)&amp;" "&amp;TEXT((RIGHT(O20,1)-1)*16+VLOOKUP(P20,Sheet2!$A$4:$B$19,2,FALSE)-INT((RIGHT(O20,1)-1)/4)*64,"#0"),"")</f>
        <v>Top 58</v>
      </c>
      <c r="V20" s="13" t="str">
        <f>IF(LEFT(Q20,1)="R",VLOOKUP(Q20,Sheet2!$C$4:$E$11,2,FALSE)&amp;" "&amp;TEXT((RIGHT(Q20,1)-1)*16+VLOOKUP(R20,Sheet2!$A$4:$B$19,2,FALSE)-INT((RIGHT(Q20,1)-1)/4)*64,"#0"),"")</f>
        <v>Top 53</v>
      </c>
      <c r="W20" s="13"/>
      <c r="Z20" s="13">
        <f>IF(LEFT(L20,1)="R",(RIGHT(L20,1)-1)*16+VLOOKUP(M20,Sheet2!$A$4:$B$19,2,FALSE),"")</f>
        <v>10</v>
      </c>
      <c r="AA20" s="13">
        <f>IF(LEFT(O20,1)="R",(RIGHT(O20,1)-1)*16+VLOOKUP(P20,Sheet2!$A$4:$B$19,2,FALSE),"")</f>
        <v>122</v>
      </c>
      <c r="AB20" s="13">
        <f>IF(LEFT(Q20,1)="R",(RIGHT(Q20,1)-1)*16+VLOOKUP(R20,Sheet2!$A$4:$B$19,2,FALSE),"")</f>
        <v>117</v>
      </c>
      <c r="AD20" s="13">
        <v>14</v>
      </c>
      <c r="AE20" s="13" t="str">
        <f t="shared" si="2"/>
        <v>false</v>
      </c>
      <c r="AF20" s="13">
        <f t="shared" si="3"/>
        <v>13</v>
      </c>
      <c r="AG20" s="13">
        <f t="shared" si="4"/>
        <v>59</v>
      </c>
      <c r="AH20" s="13">
        <f t="shared" si="5"/>
        <v>15</v>
      </c>
      <c r="AI20" s="13">
        <f t="shared" si="6"/>
        <v>10</v>
      </c>
      <c r="AJ20" s="13">
        <f t="shared" si="7"/>
        <v>122</v>
      </c>
      <c r="AK20" s="13">
        <f t="shared" si="8"/>
        <v>117</v>
      </c>
      <c r="AL20" s="6" t="str">
        <f t="shared" si="1"/>
        <v>{13,59,15,10,122,117},</v>
      </c>
    </row>
    <row r="21" spans="1:38" x14ac:dyDescent="0.25">
      <c r="A21" s="22"/>
      <c r="B21" s="19" t="s">
        <v>119</v>
      </c>
      <c r="C21" s="20">
        <v>24</v>
      </c>
      <c r="D21" s="13">
        <v>24</v>
      </c>
      <c r="E21" s="13" t="s">
        <v>237</v>
      </c>
      <c r="F21" s="20" t="s">
        <v>22</v>
      </c>
      <c r="G21" s="20" t="s">
        <v>236</v>
      </c>
      <c r="H21" s="20" t="s">
        <v>38</v>
      </c>
      <c r="I21" s="20" t="s">
        <v>45</v>
      </c>
      <c r="J21" s="13"/>
      <c r="L21" s="13" t="s">
        <v>222</v>
      </c>
      <c r="M21" s="13">
        <v>7</v>
      </c>
      <c r="O21" s="13" t="s">
        <v>221</v>
      </c>
      <c r="P21" s="13" t="s">
        <v>221</v>
      </c>
      <c r="Q21" s="13" t="s">
        <v>221</v>
      </c>
      <c r="R21" s="13" t="s">
        <v>221</v>
      </c>
      <c r="T21" s="13" t="str">
        <f>IF(LEFT(L21,1)="R",VLOOKUP(L21,Sheet2!$C$4:$E$11,2,FALSE)&amp;" "&amp;TEXT((RIGHT(L21,1)-1)*16+VLOOKUP(M21,Sheet2!$A$4:$B$19,2,FALSE),"#0"),"")</f>
        <v>Mid 4</v>
      </c>
      <c r="U21" s="13" t="str">
        <f>IF(LEFT(O21,1)="R",VLOOKUP(O21,Sheet2!$C$4:$E$11,2,FALSE)&amp;" "&amp;TEXT((RIGHT(O21,1)-1)*16+VLOOKUP(P21,Sheet2!$A$4:$B$19,2,FALSE)-INT((RIGHT(O21,1)-1)/4)*64,"#0"),"")</f>
        <v/>
      </c>
      <c r="V21" s="13" t="str">
        <f>IF(LEFT(Q21,1)="R",VLOOKUP(Q21,Sheet2!$C$4:$E$11,2,FALSE)&amp;" "&amp;TEXT((RIGHT(Q21,1)-1)*16+VLOOKUP(R21,Sheet2!$A$4:$B$19,2,FALSE)-INT((RIGHT(Q21,1)-1)/4)*64,"#0"),"")</f>
        <v/>
      </c>
      <c r="W21" s="13"/>
      <c r="Z21" s="13">
        <f>IF(LEFT(L21,1)="R",(RIGHT(L21,1)-1)*16+VLOOKUP(M21,Sheet2!$A$4:$B$19,2,FALSE),"")</f>
        <v>4</v>
      </c>
      <c r="AA21" s="13" t="str">
        <f>IF(LEFT(O21,1)="R",(RIGHT(O21,1)-1)*16+VLOOKUP(P21,Sheet2!$A$4:$B$19,2,FALSE),"")</f>
        <v/>
      </c>
      <c r="AB21" s="13" t="str">
        <f>IF(LEFT(Q21,1)="R",(RIGHT(Q21,1)-1)*16+VLOOKUP(R21,Sheet2!$A$4:$B$19,2,FALSE),"")</f>
        <v/>
      </c>
      <c r="AD21" s="13">
        <v>15</v>
      </c>
      <c r="AE21" s="13" t="str">
        <f t="shared" si="2"/>
        <v>false</v>
      </c>
      <c r="AF21" s="13">
        <f t="shared" si="3"/>
        <v>14</v>
      </c>
      <c r="AG21" s="13">
        <f t="shared" si="4"/>
        <v>19</v>
      </c>
      <c r="AH21" s="13">
        <f t="shared" si="5"/>
        <v>16</v>
      </c>
      <c r="AI21" s="13">
        <f t="shared" si="6"/>
        <v>4</v>
      </c>
      <c r="AJ21" s="13">
        <f t="shared" si="7"/>
        <v>255</v>
      </c>
      <c r="AK21" s="13">
        <f t="shared" si="8"/>
        <v>255</v>
      </c>
      <c r="AL21" s="6" t="str">
        <f t="shared" si="1"/>
        <v>{14,19,16,4,255,255},</v>
      </c>
    </row>
    <row r="22" spans="1:38" x14ac:dyDescent="0.25">
      <c r="A22" s="22"/>
      <c r="B22" s="19" t="s">
        <v>120</v>
      </c>
      <c r="C22" s="20">
        <v>25</v>
      </c>
      <c r="D22" s="20">
        <v>25</v>
      </c>
      <c r="E22" s="13" t="s">
        <v>45</v>
      </c>
      <c r="F22" s="20" t="s">
        <v>22</v>
      </c>
      <c r="G22" s="20" t="s">
        <v>237</v>
      </c>
      <c r="H22" s="20" t="s">
        <v>48</v>
      </c>
      <c r="I22" s="20" t="s">
        <v>42</v>
      </c>
      <c r="J22" s="13"/>
      <c r="L22" s="13" t="s">
        <v>222</v>
      </c>
      <c r="M22" s="13">
        <v>8</v>
      </c>
      <c r="O22" s="13" t="s">
        <v>221</v>
      </c>
      <c r="P22" s="13" t="s">
        <v>221</v>
      </c>
      <c r="Q22" s="13" t="s">
        <v>221</v>
      </c>
      <c r="R22" s="13" t="s">
        <v>221</v>
      </c>
      <c r="T22" s="13" t="str">
        <f>IF(LEFT(L22,1)="R",VLOOKUP(L22,Sheet2!$C$4:$E$11,2,FALSE)&amp;" "&amp;TEXT((RIGHT(L22,1)-1)*16+VLOOKUP(M22,Sheet2!$A$4:$B$19,2,FALSE),"#0"),"")</f>
        <v>Mid 11</v>
      </c>
      <c r="U22" s="13" t="str">
        <f>IF(LEFT(O22,1)="R",VLOOKUP(O22,Sheet2!$C$4:$E$11,2,FALSE)&amp;" "&amp;TEXT((RIGHT(O22,1)-1)*16+VLOOKUP(P22,Sheet2!$A$4:$B$19,2,FALSE)-INT((RIGHT(O22,1)-1)/4)*64,"#0"),"")</f>
        <v/>
      </c>
      <c r="V22" s="13" t="str">
        <f>IF(LEFT(Q22,1)="R",VLOOKUP(Q22,Sheet2!$C$4:$E$11,2,FALSE)&amp;" "&amp;TEXT((RIGHT(Q22,1)-1)*16+VLOOKUP(R22,Sheet2!$A$4:$B$19,2,FALSE)-INT((RIGHT(Q22,1)-1)/4)*64,"#0"),"")</f>
        <v/>
      </c>
      <c r="W22" s="13"/>
      <c r="Z22" s="13">
        <f>IF(LEFT(L22,1)="R",(RIGHT(L22,1)-1)*16+VLOOKUP(M22,Sheet2!$A$4:$B$19,2,FALSE),"")</f>
        <v>11</v>
      </c>
      <c r="AA22" s="13" t="str">
        <f>IF(LEFT(O22,1)="R",(RIGHT(O22,1)-1)*16+VLOOKUP(P22,Sheet2!$A$4:$B$19,2,FALSE),"")</f>
        <v/>
      </c>
      <c r="AB22" s="13" t="str">
        <f>IF(LEFT(Q22,1)="R",(RIGHT(Q22,1)-1)*16+VLOOKUP(R22,Sheet2!$A$4:$B$19,2,FALSE),"")</f>
        <v/>
      </c>
      <c r="AD22" s="13">
        <v>16</v>
      </c>
      <c r="AE22" s="13" t="str">
        <f t="shared" si="2"/>
        <v>false</v>
      </c>
      <c r="AF22" s="13">
        <f t="shared" si="3"/>
        <v>15</v>
      </c>
      <c r="AG22" s="13">
        <f t="shared" si="4"/>
        <v>17</v>
      </c>
      <c r="AH22" s="13">
        <f t="shared" si="5"/>
        <v>69</v>
      </c>
      <c r="AI22" s="13">
        <f t="shared" si="6"/>
        <v>11</v>
      </c>
      <c r="AJ22" s="13">
        <f t="shared" si="7"/>
        <v>255</v>
      </c>
      <c r="AK22" s="13">
        <f t="shared" si="8"/>
        <v>255</v>
      </c>
      <c r="AL22" s="6" t="str">
        <f t="shared" si="1"/>
        <v>{15,17,69,11,255,255},</v>
      </c>
    </row>
    <row r="23" spans="1:38" x14ac:dyDescent="0.25">
      <c r="A23" s="22"/>
      <c r="B23" s="19" t="s">
        <v>121</v>
      </c>
      <c r="C23" s="20">
        <v>26</v>
      </c>
      <c r="D23" s="20">
        <v>26</v>
      </c>
      <c r="E23" s="13" t="s">
        <v>48</v>
      </c>
      <c r="F23" s="20" t="s">
        <v>22</v>
      </c>
      <c r="G23" s="20" t="s">
        <v>45</v>
      </c>
      <c r="H23" s="20" t="s">
        <v>28</v>
      </c>
      <c r="I23" s="20" t="s">
        <v>46</v>
      </c>
      <c r="J23" s="13"/>
      <c r="L23" s="13" t="s">
        <v>222</v>
      </c>
      <c r="M23" s="13">
        <v>9</v>
      </c>
      <c r="O23" s="13" t="s">
        <v>221</v>
      </c>
      <c r="P23" s="13" t="s">
        <v>221</v>
      </c>
      <c r="Q23" s="13" t="s">
        <v>221</v>
      </c>
      <c r="R23" s="13" t="s">
        <v>221</v>
      </c>
      <c r="T23" s="13" t="str">
        <f>IF(LEFT(L23,1)="R",VLOOKUP(L23,Sheet2!$C$4:$E$11,2,FALSE)&amp;" "&amp;TEXT((RIGHT(L23,1)-1)*16+VLOOKUP(M23,Sheet2!$A$4:$B$19,2,FALSE),"#0"),"")</f>
        <v>Mid 3</v>
      </c>
      <c r="U23" s="13" t="str">
        <f>IF(LEFT(O23,1)="R",VLOOKUP(O23,Sheet2!$C$4:$E$11,2,FALSE)&amp;" "&amp;TEXT((RIGHT(O23,1)-1)*16+VLOOKUP(P23,Sheet2!$A$4:$B$19,2,FALSE)-INT((RIGHT(O23,1)-1)/4)*64,"#0"),"")</f>
        <v/>
      </c>
      <c r="V23" s="13" t="str">
        <f>IF(LEFT(Q23,1)="R",VLOOKUP(Q23,Sheet2!$C$4:$E$11,2,FALSE)&amp;" "&amp;TEXT((RIGHT(Q23,1)-1)*16+VLOOKUP(R23,Sheet2!$A$4:$B$19,2,FALSE)-INT((RIGHT(Q23,1)-1)/4)*64,"#0"),"")</f>
        <v/>
      </c>
      <c r="W23" s="13"/>
      <c r="Z23" s="13">
        <f>IF(LEFT(L23,1)="R",(RIGHT(L23,1)-1)*16+VLOOKUP(M23,Sheet2!$A$4:$B$19,2,FALSE),"")</f>
        <v>3</v>
      </c>
      <c r="AA23" s="13" t="str">
        <f>IF(LEFT(O23,1)="R",(RIGHT(O23,1)-1)*16+VLOOKUP(P23,Sheet2!$A$4:$B$19,2,FALSE),"")</f>
        <v/>
      </c>
      <c r="AB23" s="13" t="str">
        <f>IF(LEFT(Q23,1)="R",(RIGHT(Q23,1)-1)*16+VLOOKUP(R23,Sheet2!$A$4:$B$19,2,FALSE),"")</f>
        <v/>
      </c>
      <c r="AD23" s="13">
        <v>17</v>
      </c>
      <c r="AE23" s="13" t="str">
        <f t="shared" si="2"/>
        <v>false</v>
      </c>
      <c r="AF23" s="13">
        <f t="shared" si="3"/>
        <v>16</v>
      </c>
      <c r="AG23" s="13">
        <f t="shared" si="4"/>
        <v>18</v>
      </c>
      <c r="AH23" s="13">
        <f t="shared" si="5"/>
        <v>68</v>
      </c>
      <c r="AI23" s="13">
        <f t="shared" si="6"/>
        <v>3</v>
      </c>
      <c r="AJ23" s="13">
        <f t="shared" si="7"/>
        <v>255</v>
      </c>
      <c r="AK23" s="13">
        <f t="shared" si="8"/>
        <v>255</v>
      </c>
      <c r="AL23" s="6" t="str">
        <f t="shared" si="1"/>
        <v>{16,18,68,3,255,255},</v>
      </c>
    </row>
    <row r="24" spans="1:38" x14ac:dyDescent="0.25">
      <c r="A24" s="22"/>
      <c r="B24" s="19" t="s">
        <v>122</v>
      </c>
      <c r="C24" s="20">
        <v>27</v>
      </c>
      <c r="D24" s="20">
        <v>27</v>
      </c>
      <c r="E24" s="13" t="s">
        <v>28</v>
      </c>
      <c r="F24" s="20" t="s">
        <v>22</v>
      </c>
      <c r="G24" s="20" t="s">
        <v>48</v>
      </c>
      <c r="H24" s="20" t="s">
        <v>261</v>
      </c>
      <c r="I24" s="20" t="s">
        <v>47</v>
      </c>
      <c r="J24" s="13"/>
      <c r="L24" s="13" t="s">
        <v>222</v>
      </c>
      <c r="M24" s="13">
        <v>10</v>
      </c>
      <c r="O24" s="13" t="s">
        <v>221</v>
      </c>
      <c r="P24" s="13" t="s">
        <v>221</v>
      </c>
      <c r="Q24" s="13" t="s">
        <v>221</v>
      </c>
      <c r="R24" s="13" t="s">
        <v>221</v>
      </c>
      <c r="T24" s="13" t="str">
        <f>IF(LEFT(L24,1)="R",VLOOKUP(L24,Sheet2!$C$4:$E$11,2,FALSE)&amp;" "&amp;TEXT((RIGHT(L24,1)-1)*16+VLOOKUP(M24,Sheet2!$A$4:$B$19,2,FALSE),"#0"),"")</f>
        <v>Mid 12</v>
      </c>
      <c r="U24" s="13" t="str">
        <f>IF(LEFT(O24,1)="R",VLOOKUP(O24,Sheet2!$C$4:$E$11,2,FALSE)&amp;" "&amp;TEXT((RIGHT(O24,1)-1)*16+VLOOKUP(P24,Sheet2!$A$4:$B$19,2,FALSE)-INT((RIGHT(O24,1)-1)/4)*64,"#0"),"")</f>
        <v/>
      </c>
      <c r="V24" s="13" t="str">
        <f>IF(LEFT(Q24,1)="R",VLOOKUP(Q24,Sheet2!$C$4:$E$11,2,FALSE)&amp;" "&amp;TEXT((RIGHT(Q24,1)-1)*16+VLOOKUP(R24,Sheet2!$A$4:$B$19,2,FALSE)-INT((RIGHT(Q24,1)-1)/4)*64,"#0"),"")</f>
        <v/>
      </c>
      <c r="W24" s="13"/>
      <c r="Z24" s="13">
        <f>IF(LEFT(L24,1)="R",(RIGHT(L24,1)-1)*16+VLOOKUP(M24,Sheet2!$A$4:$B$19,2,FALSE),"")</f>
        <v>12</v>
      </c>
      <c r="AA24" s="13" t="str">
        <f>IF(LEFT(O24,1)="R",(RIGHT(O24,1)-1)*16+VLOOKUP(P24,Sheet2!$A$4:$B$19,2,FALSE),"")</f>
        <v/>
      </c>
      <c r="AB24" s="13" t="str">
        <f>IF(LEFT(Q24,1)="R",(RIGHT(Q24,1)-1)*16+VLOOKUP(R24,Sheet2!$A$4:$B$19,2,FALSE),"")</f>
        <v/>
      </c>
      <c r="AD24" s="13">
        <v>18</v>
      </c>
      <c r="AE24" s="13" t="str">
        <f t="shared" si="2"/>
        <v>false</v>
      </c>
      <c r="AF24" s="13">
        <f t="shared" si="3"/>
        <v>17</v>
      </c>
      <c r="AG24" s="13">
        <f t="shared" si="4"/>
        <v>66</v>
      </c>
      <c r="AH24" s="13">
        <f t="shared" si="5"/>
        <v>67</v>
      </c>
      <c r="AI24" s="13">
        <f t="shared" si="6"/>
        <v>12</v>
      </c>
      <c r="AJ24" s="13">
        <f t="shared" si="7"/>
        <v>255</v>
      </c>
      <c r="AK24" s="13">
        <f t="shared" si="8"/>
        <v>255</v>
      </c>
      <c r="AL24" s="6" t="str">
        <f t="shared" si="1"/>
        <v>{17,66,67,12,255,255},</v>
      </c>
    </row>
    <row r="25" spans="1:38" x14ac:dyDescent="0.25">
      <c r="A25" s="22"/>
      <c r="B25" s="19" t="s">
        <v>123</v>
      </c>
      <c r="C25" s="20">
        <v>28</v>
      </c>
      <c r="D25" s="20">
        <v>28</v>
      </c>
      <c r="E25" s="13" t="s">
        <v>38</v>
      </c>
      <c r="F25" s="20" t="s">
        <v>22</v>
      </c>
      <c r="G25" s="20" t="s">
        <v>237</v>
      </c>
      <c r="H25" s="20" t="s">
        <v>40</v>
      </c>
      <c r="I25" s="20" t="s">
        <v>43</v>
      </c>
      <c r="J25" s="13"/>
      <c r="L25" s="13" t="s">
        <v>222</v>
      </c>
      <c r="M25" s="13">
        <v>11</v>
      </c>
      <c r="O25" s="13" t="s">
        <v>221</v>
      </c>
      <c r="P25" s="13" t="s">
        <v>221</v>
      </c>
      <c r="Q25" s="13" t="s">
        <v>221</v>
      </c>
      <c r="R25" s="13" t="s">
        <v>221</v>
      </c>
      <c r="T25" s="13" t="str">
        <f>IF(LEFT(L25,1)="R",VLOOKUP(L25,Sheet2!$C$4:$E$11,2,FALSE)&amp;" "&amp;TEXT((RIGHT(L25,1)-1)*16+VLOOKUP(M25,Sheet2!$A$4:$B$19,2,FALSE),"#0"),"")</f>
        <v>Mid 2</v>
      </c>
      <c r="U25" s="13" t="str">
        <f>IF(LEFT(O25,1)="R",VLOOKUP(O25,Sheet2!$C$4:$E$11,2,FALSE)&amp;" "&amp;TEXT((RIGHT(O25,1)-1)*16+VLOOKUP(P25,Sheet2!$A$4:$B$19,2,FALSE)-INT((RIGHT(O25,1)-1)/4)*64,"#0"),"")</f>
        <v/>
      </c>
      <c r="V25" s="13" t="str">
        <f>IF(LEFT(Q25,1)="R",VLOOKUP(Q25,Sheet2!$C$4:$E$11,2,FALSE)&amp;" "&amp;TEXT((RIGHT(Q25,1)-1)*16+VLOOKUP(R25,Sheet2!$A$4:$B$19,2,FALSE)-INT((RIGHT(Q25,1)-1)/4)*64,"#0"),"")</f>
        <v/>
      </c>
      <c r="W25" s="13"/>
      <c r="Z25" s="13">
        <f>IF(LEFT(L25,1)="R",(RIGHT(L25,1)-1)*16+VLOOKUP(M25,Sheet2!$A$4:$B$19,2,FALSE),"")</f>
        <v>2</v>
      </c>
      <c r="AA25" s="13" t="str">
        <f>IF(LEFT(O25,1)="R",(RIGHT(O25,1)-1)*16+VLOOKUP(P25,Sheet2!$A$4:$B$19,2,FALSE),"")</f>
        <v/>
      </c>
      <c r="AB25" s="13" t="str">
        <f>IF(LEFT(Q25,1)="R",(RIGHT(Q25,1)-1)*16+VLOOKUP(R25,Sheet2!$A$4:$B$19,2,FALSE),"")</f>
        <v/>
      </c>
      <c r="AD25" s="13">
        <v>19</v>
      </c>
      <c r="AE25" s="13" t="str">
        <f t="shared" si="2"/>
        <v>false</v>
      </c>
      <c r="AF25" s="13">
        <f t="shared" si="3"/>
        <v>15</v>
      </c>
      <c r="AG25" s="13">
        <f t="shared" si="4"/>
        <v>70</v>
      </c>
      <c r="AH25" s="13">
        <f t="shared" si="5"/>
        <v>20</v>
      </c>
      <c r="AI25" s="13">
        <f t="shared" si="6"/>
        <v>2</v>
      </c>
      <c r="AJ25" s="13">
        <f t="shared" si="7"/>
        <v>255</v>
      </c>
      <c r="AK25" s="13">
        <f t="shared" si="8"/>
        <v>255</v>
      </c>
      <c r="AL25" s="6" t="str">
        <f t="shared" si="1"/>
        <v>{15,70,20,2,255,255},</v>
      </c>
    </row>
    <row r="26" spans="1:38" x14ac:dyDescent="0.25">
      <c r="A26" s="22"/>
      <c r="B26" s="19" t="s">
        <v>124</v>
      </c>
      <c r="C26" s="20">
        <v>29</v>
      </c>
      <c r="D26" s="20">
        <v>29</v>
      </c>
      <c r="E26" s="13" t="s">
        <v>43</v>
      </c>
      <c r="F26" s="20" t="s">
        <v>22</v>
      </c>
      <c r="G26" s="20" t="s">
        <v>38</v>
      </c>
      <c r="H26" s="20" t="s">
        <v>39</v>
      </c>
      <c r="I26" s="20" t="s">
        <v>41</v>
      </c>
      <c r="J26" s="13"/>
      <c r="L26" s="13" t="s">
        <v>222</v>
      </c>
      <c r="M26" s="13">
        <v>12</v>
      </c>
      <c r="O26" s="13" t="s">
        <v>221</v>
      </c>
      <c r="P26" s="13" t="s">
        <v>221</v>
      </c>
      <c r="Q26" s="13" t="s">
        <v>221</v>
      </c>
      <c r="R26" s="13" t="s">
        <v>221</v>
      </c>
      <c r="T26" s="13" t="str">
        <f>IF(LEFT(L26,1)="R",VLOOKUP(L26,Sheet2!$C$4:$E$11,2,FALSE)&amp;" "&amp;TEXT((RIGHT(L26,1)-1)*16+VLOOKUP(M26,Sheet2!$A$4:$B$19,2,FALSE),"#0"),"")</f>
        <v>Mid 13</v>
      </c>
      <c r="U26" s="13" t="str">
        <f>IF(LEFT(O26,1)="R",VLOOKUP(O26,Sheet2!$C$4:$E$11,2,FALSE)&amp;" "&amp;TEXT((RIGHT(O26,1)-1)*16+VLOOKUP(P26,Sheet2!$A$4:$B$19,2,FALSE)-INT((RIGHT(O26,1)-1)/4)*64,"#0"),"")</f>
        <v/>
      </c>
      <c r="V26" s="13" t="str">
        <f>IF(LEFT(Q26,1)="R",VLOOKUP(Q26,Sheet2!$C$4:$E$11,2,FALSE)&amp;" "&amp;TEXT((RIGHT(Q26,1)-1)*16+VLOOKUP(R26,Sheet2!$A$4:$B$19,2,FALSE)-INT((RIGHT(Q26,1)-1)/4)*64,"#0"),"")</f>
        <v/>
      </c>
      <c r="W26" s="13"/>
      <c r="Z26" s="13">
        <f>IF(LEFT(L26,1)="R",(RIGHT(L26,1)-1)*16+VLOOKUP(M26,Sheet2!$A$4:$B$19,2,FALSE),"")</f>
        <v>13</v>
      </c>
      <c r="AA26" s="13" t="str">
        <f>IF(LEFT(O26,1)="R",(RIGHT(O26,1)-1)*16+VLOOKUP(P26,Sheet2!$A$4:$B$19,2,FALSE),"")</f>
        <v/>
      </c>
      <c r="AB26" s="13" t="str">
        <f>IF(LEFT(Q26,1)="R",(RIGHT(Q26,1)-1)*16+VLOOKUP(R26,Sheet2!$A$4:$B$19,2,FALSE),"")</f>
        <v/>
      </c>
      <c r="AD26" s="13">
        <v>20</v>
      </c>
      <c r="AE26" s="13" t="str">
        <f t="shared" si="2"/>
        <v>false</v>
      </c>
      <c r="AF26" s="13">
        <f t="shared" si="3"/>
        <v>19</v>
      </c>
      <c r="AG26" s="13">
        <f t="shared" si="4"/>
        <v>72</v>
      </c>
      <c r="AH26" s="13">
        <f t="shared" si="5"/>
        <v>71</v>
      </c>
      <c r="AI26" s="13">
        <f t="shared" si="6"/>
        <v>13</v>
      </c>
      <c r="AJ26" s="13">
        <f t="shared" si="7"/>
        <v>255</v>
      </c>
      <c r="AK26" s="13">
        <f t="shared" si="8"/>
        <v>255</v>
      </c>
      <c r="AL26" s="6" t="str">
        <f t="shared" si="1"/>
        <v>{19,72,71,13,255,255},</v>
      </c>
    </row>
    <row r="27" spans="1:38" x14ac:dyDescent="0.25">
      <c r="A27" s="22"/>
      <c r="B27" s="19" t="s">
        <v>125</v>
      </c>
      <c r="C27" s="20">
        <v>30</v>
      </c>
      <c r="D27" s="13" t="s">
        <v>154</v>
      </c>
      <c r="E27" s="13" t="s">
        <v>31</v>
      </c>
      <c r="F27" s="20" t="s">
        <v>21</v>
      </c>
      <c r="G27" s="20" t="s">
        <v>234</v>
      </c>
      <c r="H27" s="20" t="s">
        <v>231</v>
      </c>
      <c r="I27" s="20" t="s">
        <v>59</v>
      </c>
      <c r="J27" s="13"/>
      <c r="L27" s="13" t="s">
        <v>222</v>
      </c>
      <c r="M27" s="13">
        <v>13</v>
      </c>
      <c r="O27" s="13" t="s">
        <v>223</v>
      </c>
      <c r="P27" s="13">
        <v>4</v>
      </c>
      <c r="Q27" s="13" t="s">
        <v>223</v>
      </c>
      <c r="R27" s="13">
        <v>3</v>
      </c>
      <c r="T27" s="13" t="str">
        <f>IF(LEFT(L27,1)="R",VLOOKUP(L27,Sheet2!$C$4:$E$11,2,FALSE)&amp;" "&amp;TEXT((RIGHT(L27,1)-1)*16+VLOOKUP(M27,Sheet2!$A$4:$B$19,2,FALSE),"#0"),"")</f>
        <v>Mid 1</v>
      </c>
      <c r="U27" s="13" t="str">
        <f>IF(LEFT(O27,1)="R",VLOOKUP(O27,Sheet2!$C$4:$E$11,2,FALSE)&amp;" "&amp;TEXT((RIGHT(O27,1)-1)*16+VLOOKUP(P27,Sheet2!$A$4:$B$19,2,FALSE)-INT((RIGHT(O27,1)-1)/4)*64,"#0"),"")</f>
        <v>Top 57</v>
      </c>
      <c r="V27" s="13" t="str">
        <f>IF(LEFT(Q27,1)="R",VLOOKUP(Q27,Sheet2!$C$4:$E$11,2,FALSE)&amp;" "&amp;TEXT((RIGHT(Q27,1)-1)*16+VLOOKUP(R27,Sheet2!$A$4:$B$19,2,FALSE)-INT((RIGHT(Q27,1)-1)/4)*64,"#0"),"")</f>
        <v>Top 54</v>
      </c>
      <c r="W27" s="13"/>
      <c r="Z27" s="13">
        <f>IF(LEFT(L27,1)="R",(RIGHT(L27,1)-1)*16+VLOOKUP(M27,Sheet2!$A$4:$B$19,2,FALSE),"")</f>
        <v>1</v>
      </c>
      <c r="AA27" s="13">
        <f>IF(LEFT(O27,1)="R",(RIGHT(O27,1)-1)*16+VLOOKUP(P27,Sheet2!$A$4:$B$19,2,FALSE),"")</f>
        <v>121</v>
      </c>
      <c r="AB27" s="13">
        <f>IF(LEFT(Q27,1)="R",(RIGHT(Q27,1)-1)*16+VLOOKUP(R27,Sheet2!$A$4:$B$19,2,FALSE),"")</f>
        <v>118</v>
      </c>
      <c r="AD27" s="13">
        <v>21</v>
      </c>
      <c r="AE27" s="13" t="str">
        <f t="shared" si="2"/>
        <v>true</v>
      </c>
      <c r="AF27" s="13">
        <f t="shared" si="3"/>
        <v>12</v>
      </c>
      <c r="AG27" s="13">
        <f t="shared" si="4"/>
        <v>8</v>
      </c>
      <c r="AH27" s="13">
        <f t="shared" si="5"/>
        <v>63</v>
      </c>
      <c r="AI27" s="13">
        <f t="shared" si="6"/>
        <v>1</v>
      </c>
      <c r="AJ27" s="13">
        <f t="shared" si="7"/>
        <v>121</v>
      </c>
      <c r="AK27" s="13">
        <f t="shared" si="8"/>
        <v>118</v>
      </c>
      <c r="AL27" s="6" t="str">
        <f t="shared" si="1"/>
        <v>{12,8,63,129,121,118},</v>
      </c>
    </row>
    <row r="28" spans="1:38" x14ac:dyDescent="0.25">
      <c r="A28" s="22"/>
      <c r="B28" s="19" t="s">
        <v>126</v>
      </c>
      <c r="C28" s="20">
        <v>31</v>
      </c>
      <c r="D28" s="13" t="s">
        <v>155</v>
      </c>
      <c r="E28" s="13" t="s">
        <v>238</v>
      </c>
      <c r="F28" s="20" t="s">
        <v>21</v>
      </c>
      <c r="G28" s="20" t="s">
        <v>239</v>
      </c>
      <c r="H28" s="20" t="s">
        <v>234</v>
      </c>
      <c r="I28" s="20" t="s">
        <v>50</v>
      </c>
      <c r="J28" s="13"/>
      <c r="L28" s="13" t="s">
        <v>222</v>
      </c>
      <c r="M28" s="13">
        <v>14</v>
      </c>
      <c r="O28" s="16" t="s">
        <v>223</v>
      </c>
      <c r="P28" s="16">
        <v>2</v>
      </c>
      <c r="Q28" s="13" t="s">
        <v>223</v>
      </c>
      <c r="R28" s="13">
        <v>1</v>
      </c>
      <c r="T28" s="13" t="str">
        <f>IF(LEFT(L28,1)="R",VLOOKUP(L28,Sheet2!$C$4:$E$11,2,FALSE)&amp;" "&amp;TEXT((RIGHT(L28,1)-1)*16+VLOOKUP(M28,Sheet2!$A$4:$B$19,2,FALSE),"#0"),"")</f>
        <v>Mid 14</v>
      </c>
      <c r="U28" s="13" t="str">
        <f>IF(LEFT(O28,1)="R",VLOOKUP(O28,Sheet2!$C$4:$E$11,2,FALSE)&amp;" "&amp;TEXT((RIGHT(O28,1)-1)*16+VLOOKUP(P28,Sheet2!$A$4:$B$19,2,FALSE)-INT((RIGHT(O28,1)-1)/4)*64,"#0"),"")</f>
        <v>Top 56</v>
      </c>
      <c r="V28" s="13" t="str">
        <f>IF(LEFT(Q28,1)="R",VLOOKUP(Q28,Sheet2!$C$4:$E$11,2,FALSE)&amp;" "&amp;TEXT((RIGHT(Q28,1)-1)*16+VLOOKUP(R28,Sheet2!$A$4:$B$19,2,FALSE)-INT((RIGHT(Q28,1)-1)/4)*64,"#0"),"")</f>
        <v>Top 55</v>
      </c>
      <c r="W28" s="13"/>
      <c r="Z28" s="13">
        <f>IF(LEFT(L28,1)="R",(RIGHT(L28,1)-1)*16+VLOOKUP(M28,Sheet2!$A$4:$B$19,2,FALSE),"")</f>
        <v>14</v>
      </c>
      <c r="AA28" s="13">
        <f>IF(LEFT(O28,1)="R",(RIGHT(O28,1)-1)*16+VLOOKUP(P28,Sheet2!$A$4:$B$19,2,FALSE),"")</f>
        <v>120</v>
      </c>
      <c r="AB28" s="13">
        <f>IF(LEFT(Q28,1)="R",(RIGHT(Q28,1)-1)*16+VLOOKUP(R28,Sheet2!$A$4:$B$19,2,FALSE),"")</f>
        <v>119</v>
      </c>
      <c r="AD28" s="13">
        <v>22</v>
      </c>
      <c r="AE28" s="13" t="str">
        <f t="shared" si="2"/>
        <v>true</v>
      </c>
      <c r="AF28" s="13">
        <f t="shared" si="3"/>
        <v>23</v>
      </c>
      <c r="AG28" s="13">
        <f t="shared" si="4"/>
        <v>12</v>
      </c>
      <c r="AH28" s="13">
        <f t="shared" si="5"/>
        <v>52</v>
      </c>
      <c r="AI28" s="13">
        <f t="shared" si="6"/>
        <v>14</v>
      </c>
      <c r="AJ28" s="13">
        <f t="shared" si="7"/>
        <v>120</v>
      </c>
      <c r="AK28" s="13">
        <f t="shared" si="8"/>
        <v>119</v>
      </c>
      <c r="AL28" s="6" t="str">
        <f t="shared" si="1"/>
        <v>{23,12,52,142,120,119},</v>
      </c>
    </row>
    <row r="29" spans="1:38" x14ac:dyDescent="0.25">
      <c r="A29" s="22"/>
      <c r="B29" s="19" t="s">
        <v>127</v>
      </c>
      <c r="C29" s="20">
        <v>33</v>
      </c>
      <c r="D29" s="13" t="s">
        <v>156</v>
      </c>
      <c r="E29" s="13" t="s">
        <v>239</v>
      </c>
      <c r="F29" s="20" t="s">
        <v>22</v>
      </c>
      <c r="G29" s="20" t="s">
        <v>238</v>
      </c>
      <c r="H29" s="20" t="s">
        <v>252</v>
      </c>
      <c r="I29" s="20" t="s">
        <v>240</v>
      </c>
      <c r="J29" s="13"/>
      <c r="L29" s="13" t="s">
        <v>222</v>
      </c>
      <c r="M29" s="13">
        <v>15</v>
      </c>
      <c r="O29" s="16" t="s">
        <v>223</v>
      </c>
      <c r="P29" s="16">
        <v>2</v>
      </c>
      <c r="Q29" s="13" t="s">
        <v>224</v>
      </c>
      <c r="R29" s="13">
        <v>15</v>
      </c>
      <c r="T29" s="13" t="str">
        <f>IF(LEFT(L29,1)="R",VLOOKUP(L29,Sheet2!$C$4:$E$11,2,FALSE)&amp;" "&amp;TEXT((RIGHT(L29,1)-1)*16+VLOOKUP(M29,Sheet2!$A$4:$B$19,2,FALSE),"#0"),"")</f>
        <v>Mid 0</v>
      </c>
      <c r="U29" s="13" t="str">
        <f>IF(LEFT(O29,1)="R",VLOOKUP(O29,Sheet2!$C$4:$E$11,2,FALSE)&amp;" "&amp;TEXT((RIGHT(O29,1)-1)*16+VLOOKUP(P29,Sheet2!$A$4:$B$19,2,FALSE)-INT((RIGHT(O29,1)-1)/4)*64,"#0"),"")</f>
        <v>Top 56</v>
      </c>
      <c r="V29" s="13" t="str">
        <f>IF(LEFT(Q29,1)="R",VLOOKUP(Q29,Sheet2!$C$4:$E$11,2,FALSE)&amp;" "&amp;TEXT((RIGHT(Q29,1)-1)*16+VLOOKUP(R29,Sheet2!$A$4:$B$19,2,FALSE)-INT((RIGHT(Q29,1)-1)/4)*64,"#0"),"")</f>
        <v>Top 32</v>
      </c>
      <c r="W29" s="13"/>
      <c r="Z29" s="13">
        <f>IF(LEFT(L29,1)="R",(RIGHT(L29,1)-1)*16+VLOOKUP(M29,Sheet2!$A$4:$B$19,2,FALSE),"")</f>
        <v>0</v>
      </c>
      <c r="AA29" s="13">
        <f>IF(LEFT(O29,1)="R",(RIGHT(O29,1)-1)*16+VLOOKUP(P29,Sheet2!$A$4:$B$19,2,FALSE),"")</f>
        <v>120</v>
      </c>
      <c r="AB29" s="13">
        <f>IF(LEFT(Q29,1)="R",(RIGHT(Q29,1)-1)*16+VLOOKUP(R29,Sheet2!$A$4:$B$19,2,FALSE),"")</f>
        <v>96</v>
      </c>
      <c r="AD29" s="13">
        <v>23</v>
      </c>
      <c r="AE29" s="13" t="str">
        <f t="shared" si="2"/>
        <v>false</v>
      </c>
      <c r="AF29" s="13">
        <f t="shared" si="3"/>
        <v>22</v>
      </c>
      <c r="AG29" s="13">
        <f t="shared" si="4"/>
        <v>38</v>
      </c>
      <c r="AH29" s="13">
        <f t="shared" si="5"/>
        <v>24</v>
      </c>
      <c r="AI29" s="13">
        <f t="shared" si="6"/>
        <v>0</v>
      </c>
      <c r="AJ29" s="13">
        <f t="shared" si="7"/>
        <v>120</v>
      </c>
      <c r="AK29" s="13">
        <f t="shared" si="8"/>
        <v>96</v>
      </c>
      <c r="AL29" s="6" t="str">
        <f t="shared" si="1"/>
        <v>{22,38,24,0,120,96},</v>
      </c>
    </row>
    <row r="30" spans="1:38" x14ac:dyDescent="0.25">
      <c r="A30" s="22"/>
      <c r="B30" s="19" t="s">
        <v>128</v>
      </c>
      <c r="C30" s="20">
        <v>33</v>
      </c>
      <c r="D30" s="13" t="s">
        <v>157</v>
      </c>
      <c r="E30" s="13" t="s">
        <v>240</v>
      </c>
      <c r="F30" s="20" t="s">
        <v>21</v>
      </c>
      <c r="G30" s="20" t="s">
        <v>241</v>
      </c>
      <c r="H30" s="20" t="s">
        <v>251</v>
      </c>
      <c r="I30" s="20" t="s">
        <v>239</v>
      </c>
      <c r="J30" s="13"/>
      <c r="L30" s="13" t="s">
        <v>222</v>
      </c>
      <c r="M30" s="13">
        <v>15</v>
      </c>
      <c r="O30" s="16" t="s">
        <v>224</v>
      </c>
      <c r="P30" s="16">
        <v>16</v>
      </c>
      <c r="Q30" s="13" t="s">
        <v>224</v>
      </c>
      <c r="R30" s="13">
        <v>14</v>
      </c>
      <c r="T30" s="13" t="str">
        <f>IF(LEFT(L30,1)="R",VLOOKUP(L30,Sheet2!$C$4:$E$11,2,FALSE)&amp;" "&amp;TEXT((RIGHT(L30,1)-1)*16+VLOOKUP(M30,Sheet2!$A$4:$B$19,2,FALSE),"#0"),"")</f>
        <v>Mid 0</v>
      </c>
      <c r="U30" s="13" t="str">
        <f>IF(LEFT(O30,1)="R",VLOOKUP(O30,Sheet2!$C$4:$E$11,2,FALSE)&amp;" "&amp;TEXT((RIGHT(O30,1)-1)*16+VLOOKUP(P30,Sheet2!$A$4:$B$19,2,FALSE)-INT((RIGHT(O30,1)-1)/4)*64,"#0"),"")</f>
        <v>Top 47</v>
      </c>
      <c r="V30" s="13" t="str">
        <f>IF(LEFT(Q30,1)="R",VLOOKUP(Q30,Sheet2!$C$4:$E$11,2,FALSE)&amp;" "&amp;TEXT((RIGHT(Q30,1)-1)*16+VLOOKUP(R30,Sheet2!$A$4:$B$19,2,FALSE)-INT((RIGHT(Q30,1)-1)/4)*64,"#0"),"")</f>
        <v>Top 46</v>
      </c>
      <c r="W30" s="13"/>
      <c r="Z30" s="13">
        <f>IF(LEFT(L30,1)="R",(RIGHT(L30,1)-1)*16+VLOOKUP(M30,Sheet2!$A$4:$B$19,2,FALSE),"")</f>
        <v>0</v>
      </c>
      <c r="AA30" s="13">
        <f>IF(LEFT(O30,1)="R",(RIGHT(O30,1)-1)*16+VLOOKUP(P30,Sheet2!$A$4:$B$19,2,FALSE),"")</f>
        <v>111</v>
      </c>
      <c r="AB30" s="13">
        <f>IF(LEFT(Q30,1)="R",(RIGHT(Q30,1)-1)*16+VLOOKUP(R30,Sheet2!$A$4:$B$19,2,FALSE),"")</f>
        <v>110</v>
      </c>
      <c r="AD30" s="13">
        <v>24</v>
      </c>
      <c r="AE30" s="13" t="str">
        <f t="shared" si="2"/>
        <v>true</v>
      </c>
      <c r="AF30" s="13">
        <f t="shared" si="3"/>
        <v>25</v>
      </c>
      <c r="AG30" s="13">
        <f t="shared" si="4"/>
        <v>37</v>
      </c>
      <c r="AH30" s="13">
        <f t="shared" si="5"/>
        <v>23</v>
      </c>
      <c r="AI30" s="13">
        <f t="shared" si="6"/>
        <v>0</v>
      </c>
      <c r="AJ30" s="13">
        <f t="shared" si="7"/>
        <v>111</v>
      </c>
      <c r="AK30" s="13">
        <f t="shared" si="8"/>
        <v>110</v>
      </c>
      <c r="AL30" s="6" t="str">
        <f t="shared" si="1"/>
        <v>{25,37,23,128,111,110},</v>
      </c>
    </row>
    <row r="31" spans="1:38" x14ac:dyDescent="0.25">
      <c r="A31" s="22"/>
      <c r="B31" s="19" t="s">
        <v>129</v>
      </c>
      <c r="C31" s="20">
        <v>34</v>
      </c>
      <c r="D31" s="13" t="s">
        <v>158</v>
      </c>
      <c r="E31" s="13" t="s">
        <v>241</v>
      </c>
      <c r="F31" s="20" t="s">
        <v>22</v>
      </c>
      <c r="G31" s="20" t="s">
        <v>240</v>
      </c>
      <c r="H31" s="20" t="s">
        <v>254</v>
      </c>
      <c r="I31" s="20" t="s">
        <v>242</v>
      </c>
      <c r="J31" s="13"/>
      <c r="L31" s="13" t="s">
        <v>222</v>
      </c>
      <c r="M31" s="13">
        <v>16</v>
      </c>
      <c r="O31" s="16" t="s">
        <v>224</v>
      </c>
      <c r="P31" s="16">
        <v>16</v>
      </c>
      <c r="Q31" s="13" t="s">
        <v>224</v>
      </c>
      <c r="R31" s="13">
        <v>12</v>
      </c>
      <c r="T31" s="13" t="str">
        <f>IF(LEFT(L31,1)="R",VLOOKUP(L31,Sheet2!$C$4:$E$11,2,FALSE)&amp;" "&amp;TEXT((RIGHT(L31,1)-1)*16+VLOOKUP(M31,Sheet2!$A$4:$B$19,2,FALSE),"#0"),"")</f>
        <v>Mid 15</v>
      </c>
      <c r="U31" s="13" t="str">
        <f>IF(LEFT(O31,1)="R",VLOOKUP(O31,Sheet2!$C$4:$E$11,2,FALSE)&amp;" "&amp;TEXT((RIGHT(O31,1)-1)*16+VLOOKUP(P31,Sheet2!$A$4:$B$19,2,FALSE)-INT((RIGHT(O31,1)-1)/4)*64,"#0"),"")</f>
        <v>Top 47</v>
      </c>
      <c r="V31" s="13" t="str">
        <f>IF(LEFT(Q31,1)="R",VLOOKUP(Q31,Sheet2!$C$4:$E$11,2,FALSE)&amp;" "&amp;TEXT((RIGHT(Q31,1)-1)*16+VLOOKUP(R31,Sheet2!$A$4:$B$19,2,FALSE)-INT((RIGHT(Q31,1)-1)/4)*64,"#0"),"")</f>
        <v>Top 45</v>
      </c>
      <c r="W31" s="13"/>
      <c r="Z31" s="13">
        <f>IF(LEFT(L31,1)="R",(RIGHT(L31,1)-1)*16+VLOOKUP(M31,Sheet2!$A$4:$B$19,2,FALSE),"")</f>
        <v>15</v>
      </c>
      <c r="AA31" s="13">
        <f>IF(LEFT(O31,1)="R",(RIGHT(O31,1)-1)*16+VLOOKUP(P31,Sheet2!$A$4:$B$19,2,FALSE),"")</f>
        <v>111</v>
      </c>
      <c r="AB31" s="13">
        <f>IF(LEFT(Q31,1)="R",(RIGHT(Q31,1)-1)*16+VLOOKUP(R31,Sheet2!$A$4:$B$19,2,FALSE),"")</f>
        <v>109</v>
      </c>
      <c r="AD31" s="13">
        <v>25</v>
      </c>
      <c r="AE31" s="13" t="str">
        <f t="shared" si="2"/>
        <v>false</v>
      </c>
      <c r="AF31" s="13">
        <f t="shared" si="3"/>
        <v>24</v>
      </c>
      <c r="AG31" s="13">
        <f t="shared" si="4"/>
        <v>40</v>
      </c>
      <c r="AH31" s="13">
        <f t="shared" si="5"/>
        <v>26</v>
      </c>
      <c r="AI31" s="13">
        <f t="shared" si="6"/>
        <v>15</v>
      </c>
      <c r="AJ31" s="13">
        <f t="shared" si="7"/>
        <v>111</v>
      </c>
      <c r="AK31" s="13">
        <f t="shared" si="8"/>
        <v>109</v>
      </c>
      <c r="AL31" s="6" t="str">
        <f t="shared" si="1"/>
        <v>{24,40,26,15,111,109},</v>
      </c>
    </row>
    <row r="32" spans="1:38" x14ac:dyDescent="0.25">
      <c r="A32" s="22"/>
      <c r="B32" s="19" t="s">
        <v>130</v>
      </c>
      <c r="C32" s="20">
        <v>34</v>
      </c>
      <c r="D32" s="13" t="s">
        <v>159</v>
      </c>
      <c r="E32" s="13" t="s">
        <v>242</v>
      </c>
      <c r="F32" s="20" t="s">
        <v>21</v>
      </c>
      <c r="G32" s="20" t="s">
        <v>243</v>
      </c>
      <c r="H32" s="20" t="s">
        <v>259</v>
      </c>
      <c r="I32" s="20" t="s">
        <v>241</v>
      </c>
      <c r="J32" s="13"/>
      <c r="L32" s="13" t="s">
        <v>222</v>
      </c>
      <c r="M32" s="13">
        <v>16</v>
      </c>
      <c r="O32" s="16" t="s">
        <v>224</v>
      </c>
      <c r="P32" s="16">
        <v>13</v>
      </c>
      <c r="Q32" s="13" t="s">
        <v>224</v>
      </c>
      <c r="R32" s="13">
        <v>11</v>
      </c>
      <c r="T32" s="13" t="str">
        <f>IF(LEFT(L32,1)="R",VLOOKUP(L32,Sheet2!$C$4:$E$11,2,FALSE)&amp;" "&amp;TEXT((RIGHT(L32,1)-1)*16+VLOOKUP(M32,Sheet2!$A$4:$B$19,2,FALSE),"#0"),"")</f>
        <v>Mid 15</v>
      </c>
      <c r="U32" s="13" t="str">
        <f>IF(LEFT(O32,1)="R",VLOOKUP(O32,Sheet2!$C$4:$E$11,2,FALSE)&amp;" "&amp;TEXT((RIGHT(O32,1)-1)*16+VLOOKUP(P32,Sheet2!$A$4:$B$19,2,FALSE)-INT((RIGHT(O32,1)-1)/4)*64,"#0"),"")</f>
        <v>Top 33</v>
      </c>
      <c r="V32" s="13" t="str">
        <f>IF(LEFT(Q32,1)="R",VLOOKUP(Q32,Sheet2!$C$4:$E$11,2,FALSE)&amp;" "&amp;TEXT((RIGHT(Q32,1)-1)*16+VLOOKUP(R32,Sheet2!$A$4:$B$19,2,FALSE)-INT((RIGHT(Q32,1)-1)/4)*64,"#0"),"")</f>
        <v>Top 34</v>
      </c>
      <c r="W32" s="13"/>
      <c r="Z32" s="13">
        <f>IF(LEFT(L32,1)="R",(RIGHT(L32,1)-1)*16+VLOOKUP(M32,Sheet2!$A$4:$B$19,2,FALSE),"")</f>
        <v>15</v>
      </c>
      <c r="AA32" s="13">
        <f>IF(LEFT(O32,1)="R",(RIGHT(O32,1)-1)*16+VLOOKUP(P32,Sheet2!$A$4:$B$19,2,FALSE),"")</f>
        <v>97</v>
      </c>
      <c r="AB32" s="13">
        <f>IF(LEFT(Q32,1)="R",(RIGHT(Q32,1)-1)*16+VLOOKUP(R32,Sheet2!$A$4:$B$19,2,FALSE),"")</f>
        <v>98</v>
      </c>
      <c r="AD32" s="13">
        <v>26</v>
      </c>
      <c r="AE32" s="13" t="str">
        <f t="shared" si="2"/>
        <v>true</v>
      </c>
      <c r="AF32" s="13">
        <f t="shared" si="3"/>
        <v>27</v>
      </c>
      <c r="AG32" s="13">
        <f t="shared" si="4"/>
        <v>57</v>
      </c>
      <c r="AH32" s="13">
        <f t="shared" si="5"/>
        <v>25</v>
      </c>
      <c r="AI32" s="13">
        <f t="shared" si="6"/>
        <v>15</v>
      </c>
      <c r="AJ32" s="13">
        <f t="shared" si="7"/>
        <v>97</v>
      </c>
      <c r="AK32" s="13">
        <f t="shared" si="8"/>
        <v>98</v>
      </c>
      <c r="AL32" s="6" t="str">
        <f t="shared" si="1"/>
        <v>{27,57,25,143,97,98},</v>
      </c>
    </row>
    <row r="33" spans="1:38" x14ac:dyDescent="0.25">
      <c r="A33" s="22"/>
      <c r="B33" s="19" t="s">
        <v>131</v>
      </c>
      <c r="C33" s="20">
        <v>35</v>
      </c>
      <c r="D33" s="13" t="s">
        <v>160</v>
      </c>
      <c r="E33" s="13" t="s">
        <v>243</v>
      </c>
      <c r="F33" s="20" t="s">
        <v>22</v>
      </c>
      <c r="G33" s="20" t="s">
        <v>242</v>
      </c>
      <c r="H33" s="20" t="s">
        <v>295</v>
      </c>
      <c r="I33" s="20" t="s">
        <v>244</v>
      </c>
      <c r="J33" s="13"/>
      <c r="L33" s="13" t="s">
        <v>225</v>
      </c>
      <c r="M33" s="13">
        <v>1</v>
      </c>
      <c r="O33" s="16" t="s">
        <v>224</v>
      </c>
      <c r="P33" s="16">
        <v>13</v>
      </c>
      <c r="Q33" s="13" t="s">
        <v>224</v>
      </c>
      <c r="R33" s="13">
        <v>9</v>
      </c>
      <c r="T33" s="13" t="str">
        <f>IF(LEFT(L33,1)="R",VLOOKUP(L33,Sheet2!$C$4:$E$11,2,FALSE)&amp;" "&amp;TEXT((RIGHT(L33,1)-1)*16+VLOOKUP(M33,Sheet2!$A$4:$B$19,2,FALSE),"#0"),"")</f>
        <v>Mid 23</v>
      </c>
      <c r="U33" s="13" t="str">
        <f>IF(LEFT(O33,1)="R",VLOOKUP(O33,Sheet2!$C$4:$E$11,2,FALSE)&amp;" "&amp;TEXT((RIGHT(O33,1)-1)*16+VLOOKUP(P33,Sheet2!$A$4:$B$19,2,FALSE)-INT((RIGHT(O33,1)-1)/4)*64,"#0"),"")</f>
        <v>Top 33</v>
      </c>
      <c r="V33" s="13" t="str">
        <f>IF(LEFT(Q33,1)="R",VLOOKUP(Q33,Sheet2!$C$4:$E$11,2,FALSE)&amp;" "&amp;TEXT((RIGHT(Q33,1)-1)*16+VLOOKUP(R33,Sheet2!$A$4:$B$19,2,FALSE)-INT((RIGHT(Q33,1)-1)/4)*64,"#0"),"")</f>
        <v>Top 35</v>
      </c>
      <c r="W33" s="13"/>
      <c r="Z33" s="13">
        <f>IF(LEFT(L33,1)="R",(RIGHT(L33,1)-1)*16+VLOOKUP(M33,Sheet2!$A$4:$B$19,2,FALSE),"")</f>
        <v>23</v>
      </c>
      <c r="AA33" s="13">
        <f>IF(LEFT(O33,1)="R",(RIGHT(O33,1)-1)*16+VLOOKUP(P33,Sheet2!$A$4:$B$19,2,FALSE),"")</f>
        <v>97</v>
      </c>
      <c r="AB33" s="13">
        <f>IF(LEFT(Q33,1)="R",(RIGHT(Q33,1)-1)*16+VLOOKUP(R33,Sheet2!$A$4:$B$19,2,FALSE),"")</f>
        <v>99</v>
      </c>
      <c r="AD33" s="13">
        <v>27</v>
      </c>
      <c r="AE33" s="13" t="str">
        <f t="shared" si="2"/>
        <v>false</v>
      </c>
      <c r="AF33" s="13">
        <f t="shared" si="3"/>
        <v>26</v>
      </c>
      <c r="AG33" s="13">
        <f t="shared" si="4"/>
        <v>6</v>
      </c>
      <c r="AH33" s="13">
        <f t="shared" si="5"/>
        <v>28</v>
      </c>
      <c r="AI33" s="13">
        <f t="shared" si="6"/>
        <v>23</v>
      </c>
      <c r="AJ33" s="13">
        <f t="shared" si="7"/>
        <v>97</v>
      </c>
      <c r="AK33" s="13">
        <f t="shared" si="8"/>
        <v>99</v>
      </c>
      <c r="AL33" s="6" t="str">
        <f t="shared" si="1"/>
        <v>{26,6,28,23,97,99},</v>
      </c>
    </row>
    <row r="34" spans="1:38" x14ac:dyDescent="0.25">
      <c r="A34" s="22"/>
      <c r="B34" s="19" t="s">
        <v>132</v>
      </c>
      <c r="C34" s="20">
        <v>35</v>
      </c>
      <c r="D34" s="13" t="s">
        <v>161</v>
      </c>
      <c r="E34" s="13" t="s">
        <v>244</v>
      </c>
      <c r="F34" s="20" t="s">
        <v>21</v>
      </c>
      <c r="G34" s="20" t="s">
        <v>296</v>
      </c>
      <c r="H34" s="20" t="s">
        <v>246</v>
      </c>
      <c r="I34" s="20" t="s">
        <v>243</v>
      </c>
      <c r="J34" s="13"/>
      <c r="L34" s="13" t="s">
        <v>225</v>
      </c>
      <c r="M34" s="13">
        <v>1</v>
      </c>
      <c r="O34" s="16" t="s">
        <v>224</v>
      </c>
      <c r="P34" s="16">
        <v>10</v>
      </c>
      <c r="Q34" s="13" t="s">
        <v>224</v>
      </c>
      <c r="R34" s="13">
        <v>8</v>
      </c>
      <c r="T34" s="13" t="str">
        <f>IF(LEFT(L34,1)="R",VLOOKUP(L34,Sheet2!$C$4:$E$11,2,FALSE)&amp;" "&amp;TEXT((RIGHT(L34,1)-1)*16+VLOOKUP(M34,Sheet2!$A$4:$B$19,2,FALSE),"#0"),"")</f>
        <v>Mid 23</v>
      </c>
      <c r="U34" s="13" t="str">
        <f>IF(LEFT(O34,1)="R",VLOOKUP(O34,Sheet2!$C$4:$E$11,2,FALSE)&amp;" "&amp;TEXT((RIGHT(O34,1)-1)*16+VLOOKUP(P34,Sheet2!$A$4:$B$19,2,FALSE)-INT((RIGHT(O34,1)-1)/4)*64,"#0"),"")</f>
        <v>Top 44</v>
      </c>
      <c r="V34" s="13" t="str">
        <f>IF(LEFT(Q34,1)="R",VLOOKUP(Q34,Sheet2!$C$4:$E$11,2,FALSE)&amp;" "&amp;TEXT((RIGHT(Q34,1)-1)*16+VLOOKUP(R34,Sheet2!$A$4:$B$19,2,FALSE)-INT((RIGHT(Q34,1)-1)/4)*64,"#0"),"")</f>
        <v>Top 43</v>
      </c>
      <c r="W34" s="13"/>
      <c r="Z34" s="13">
        <f>IF(LEFT(L34,1)="R",(RIGHT(L34,1)-1)*16+VLOOKUP(M34,Sheet2!$A$4:$B$19,2,FALSE),"")</f>
        <v>23</v>
      </c>
      <c r="AA34" s="13">
        <f>IF(LEFT(O34,1)="R",(RIGHT(O34,1)-1)*16+VLOOKUP(P34,Sheet2!$A$4:$B$19,2,FALSE),"")</f>
        <v>108</v>
      </c>
      <c r="AB34" s="13">
        <f>IF(LEFT(Q34,1)="R",(RIGHT(Q34,1)-1)*16+VLOOKUP(R34,Sheet2!$A$4:$B$19,2,FALSE),"")</f>
        <v>107</v>
      </c>
      <c r="AD34" s="13">
        <v>28</v>
      </c>
      <c r="AE34" s="13" t="str">
        <f t="shared" si="2"/>
        <v>true</v>
      </c>
      <c r="AF34" s="13">
        <f t="shared" si="3"/>
        <v>7</v>
      </c>
      <c r="AG34" s="13">
        <f t="shared" si="4"/>
        <v>30</v>
      </c>
      <c r="AH34" s="13">
        <f t="shared" si="5"/>
        <v>27</v>
      </c>
      <c r="AI34" s="13">
        <f t="shared" si="6"/>
        <v>23</v>
      </c>
      <c r="AJ34" s="13">
        <f t="shared" si="7"/>
        <v>108</v>
      </c>
      <c r="AK34" s="13">
        <f t="shared" si="8"/>
        <v>107</v>
      </c>
      <c r="AL34" s="6" t="str">
        <f t="shared" si="1"/>
        <v>{7,30,27,151,108,107},</v>
      </c>
    </row>
    <row r="35" spans="1:38" x14ac:dyDescent="0.25">
      <c r="A35" s="22"/>
      <c r="B35" s="19" t="s">
        <v>133</v>
      </c>
      <c r="C35" s="20">
        <v>47</v>
      </c>
      <c r="D35" s="13">
        <v>47</v>
      </c>
      <c r="E35" s="13" t="s">
        <v>245</v>
      </c>
      <c r="F35" s="20" t="s">
        <v>22</v>
      </c>
      <c r="G35" s="27" t="s">
        <v>246</v>
      </c>
      <c r="H35" s="27" t="s">
        <v>33</v>
      </c>
      <c r="I35" s="27" t="s">
        <v>61</v>
      </c>
      <c r="J35" s="16"/>
      <c r="L35" s="13" t="s">
        <v>225</v>
      </c>
      <c r="M35" s="13">
        <v>2</v>
      </c>
      <c r="O35" s="16" t="s">
        <v>221</v>
      </c>
      <c r="P35" s="16" t="s">
        <v>221</v>
      </c>
      <c r="Q35" s="13" t="s">
        <v>221</v>
      </c>
      <c r="R35" s="13" t="s">
        <v>221</v>
      </c>
      <c r="T35" s="13" t="str">
        <f>IF(LEFT(L35,1)="R",VLOOKUP(L35,Sheet2!$C$4:$E$11,2,FALSE)&amp;" "&amp;TEXT((RIGHT(L35,1)-1)*16+VLOOKUP(M35,Sheet2!$A$4:$B$19,2,FALSE),"#0"),"")</f>
        <v>Mid 24</v>
      </c>
      <c r="U35" s="13" t="str">
        <f>IF(LEFT(O35,1)="R",VLOOKUP(O35,Sheet2!$C$4:$E$11,2,FALSE)&amp;" "&amp;TEXT((RIGHT(O35,1)-1)*16+VLOOKUP(P35,Sheet2!$A$4:$B$19,2,FALSE)-INT((RIGHT(O35,1)-1)/4)*64,"#0"),"")</f>
        <v/>
      </c>
      <c r="V35" s="13" t="str">
        <f>IF(LEFT(Q35,1)="R",VLOOKUP(Q35,Sheet2!$C$4:$E$11,2,FALSE)&amp;" "&amp;TEXT((RIGHT(Q35,1)-1)*16+VLOOKUP(R35,Sheet2!$A$4:$B$19,2,FALSE)-INT((RIGHT(Q35,1)-1)/4)*64,"#0"),"")</f>
        <v/>
      </c>
      <c r="W35" s="13"/>
      <c r="Z35" s="13">
        <f>IF(LEFT(L35,1)="R",(RIGHT(L35,1)-1)*16+VLOOKUP(M35,Sheet2!$A$4:$B$19,2,FALSE),"")</f>
        <v>24</v>
      </c>
      <c r="AA35" s="13" t="str">
        <f>IF(LEFT(O35,1)="R",(RIGHT(O35,1)-1)*16+VLOOKUP(P35,Sheet2!$A$4:$B$19,2,FALSE),"")</f>
        <v/>
      </c>
      <c r="AB35" s="13" t="str">
        <f>IF(LEFT(Q35,1)="R",(RIGHT(Q35,1)-1)*16+VLOOKUP(R35,Sheet2!$A$4:$B$19,2,FALSE),"")</f>
        <v/>
      </c>
      <c r="AD35" s="13">
        <v>29</v>
      </c>
      <c r="AE35" s="13" t="str">
        <f t="shared" si="2"/>
        <v>false</v>
      </c>
      <c r="AF35" s="13">
        <f t="shared" si="3"/>
        <v>30</v>
      </c>
      <c r="AG35" s="13">
        <f t="shared" si="4"/>
        <v>74</v>
      </c>
      <c r="AH35" s="13">
        <f t="shared" si="5"/>
        <v>73</v>
      </c>
      <c r="AI35" s="13">
        <f t="shared" si="6"/>
        <v>24</v>
      </c>
      <c r="AJ35" s="13">
        <f t="shared" si="7"/>
        <v>255</v>
      </c>
      <c r="AK35" s="13">
        <f t="shared" si="8"/>
        <v>255</v>
      </c>
      <c r="AL35" s="6" t="str">
        <f t="shared" si="1"/>
        <v>{30,74,73,24,255,255},</v>
      </c>
    </row>
    <row r="36" spans="1:38" x14ac:dyDescent="0.25">
      <c r="A36" s="22"/>
      <c r="B36" s="19" t="s">
        <v>134</v>
      </c>
      <c r="C36" s="20">
        <v>48</v>
      </c>
      <c r="D36" s="13" t="s">
        <v>162</v>
      </c>
      <c r="E36" s="13" t="s">
        <v>246</v>
      </c>
      <c r="F36" s="20" t="s">
        <v>22</v>
      </c>
      <c r="G36" s="27" t="s">
        <v>247</v>
      </c>
      <c r="H36" s="27" t="s">
        <v>244</v>
      </c>
      <c r="I36" s="27" t="s">
        <v>245</v>
      </c>
      <c r="J36" s="16"/>
      <c r="L36" s="13" t="s">
        <v>225</v>
      </c>
      <c r="M36" s="13">
        <v>3</v>
      </c>
      <c r="O36" s="16" t="s">
        <v>224</v>
      </c>
      <c r="P36" s="16">
        <v>7</v>
      </c>
      <c r="Q36" s="13" t="s">
        <v>224</v>
      </c>
      <c r="R36" s="13">
        <v>6</v>
      </c>
      <c r="T36" s="13" t="str">
        <f>IF(LEFT(L36,1)="R",VLOOKUP(L36,Sheet2!$C$4:$E$11,2,FALSE)&amp;" "&amp;TEXT((RIGHT(L36,1)-1)*16+VLOOKUP(M36,Sheet2!$A$4:$B$19,2,FALSE),"#0"),"")</f>
        <v>Mid 22</v>
      </c>
      <c r="U36" s="13" t="str">
        <f>IF(LEFT(O36,1)="R",VLOOKUP(O36,Sheet2!$C$4:$E$11,2,FALSE)&amp;" "&amp;TEXT((RIGHT(O36,1)-1)*16+VLOOKUP(P36,Sheet2!$A$4:$B$19,2,FALSE)-INT((RIGHT(O36,1)-1)/4)*64,"#0"),"")</f>
        <v>Top 36</v>
      </c>
      <c r="V36" s="13" t="str">
        <f>IF(LEFT(Q36,1)="R",VLOOKUP(Q36,Sheet2!$C$4:$E$11,2,FALSE)&amp;" "&amp;TEXT((RIGHT(Q36,1)-1)*16+VLOOKUP(R36,Sheet2!$A$4:$B$19,2,FALSE)-INT((RIGHT(Q36,1)-1)/4)*64,"#0"),"")</f>
        <v>Top 42</v>
      </c>
      <c r="W36" s="13"/>
      <c r="Z36" s="13">
        <f>IF(LEFT(L36,1)="R",(RIGHT(L36,1)-1)*16+VLOOKUP(M36,Sheet2!$A$4:$B$19,2,FALSE),"")</f>
        <v>22</v>
      </c>
      <c r="AA36" s="13">
        <f>IF(LEFT(O36,1)="R",(RIGHT(O36,1)-1)*16+VLOOKUP(P36,Sheet2!$A$4:$B$19,2,FALSE),"")</f>
        <v>100</v>
      </c>
      <c r="AB36" s="13">
        <f>IF(LEFT(Q36,1)="R",(RIGHT(Q36,1)-1)*16+VLOOKUP(R36,Sheet2!$A$4:$B$19,2,FALSE),"")</f>
        <v>106</v>
      </c>
      <c r="AD36" s="13">
        <v>30</v>
      </c>
      <c r="AE36" s="13" t="str">
        <f t="shared" si="2"/>
        <v>false</v>
      </c>
      <c r="AF36" s="13">
        <f t="shared" si="3"/>
        <v>31</v>
      </c>
      <c r="AG36" s="13">
        <f t="shared" si="4"/>
        <v>28</v>
      </c>
      <c r="AH36" s="13">
        <f t="shared" si="5"/>
        <v>29</v>
      </c>
      <c r="AI36" s="13">
        <f t="shared" si="6"/>
        <v>22</v>
      </c>
      <c r="AJ36" s="13">
        <f t="shared" si="7"/>
        <v>100</v>
      </c>
      <c r="AK36" s="13">
        <f t="shared" si="8"/>
        <v>106</v>
      </c>
      <c r="AL36" s="6" t="str">
        <f t="shared" si="1"/>
        <v>{31,28,29,22,100,106},</v>
      </c>
    </row>
    <row r="37" spans="1:38" x14ac:dyDescent="0.25">
      <c r="A37" s="22"/>
      <c r="B37" s="19" t="s">
        <v>135</v>
      </c>
      <c r="C37" s="20">
        <v>49</v>
      </c>
      <c r="D37" s="13" t="s">
        <v>163</v>
      </c>
      <c r="E37" s="13" t="s">
        <v>247</v>
      </c>
      <c r="F37" s="20" t="s">
        <v>21</v>
      </c>
      <c r="G37" s="27" t="s">
        <v>246</v>
      </c>
      <c r="H37" s="27" t="s">
        <v>53</v>
      </c>
      <c r="I37" s="27" t="s">
        <v>52</v>
      </c>
      <c r="J37" s="16"/>
      <c r="L37" s="13" t="s">
        <v>225</v>
      </c>
      <c r="M37" s="13">
        <v>4</v>
      </c>
      <c r="O37" s="16" t="s">
        <v>224</v>
      </c>
      <c r="P37" s="16">
        <v>5</v>
      </c>
      <c r="Q37" s="13" t="s">
        <v>224</v>
      </c>
      <c r="R37" s="13">
        <v>4</v>
      </c>
      <c r="T37" s="13" t="str">
        <f>IF(LEFT(L37,1)="R",VLOOKUP(L37,Sheet2!$C$4:$E$11,2,FALSE)&amp;" "&amp;TEXT((RIGHT(L37,1)-1)*16+VLOOKUP(M37,Sheet2!$A$4:$B$19,2,FALSE),"#0"),"")</f>
        <v>Mid 25</v>
      </c>
      <c r="U37" s="13" t="str">
        <f>IF(LEFT(O37,1)="R",VLOOKUP(O37,Sheet2!$C$4:$E$11,2,FALSE)&amp;" "&amp;TEXT((RIGHT(O37,1)-1)*16+VLOOKUP(P37,Sheet2!$A$4:$B$19,2,FALSE)-INT((RIGHT(O37,1)-1)/4)*64,"#0"),"")</f>
        <v>Top 37</v>
      </c>
      <c r="V37" s="13" t="str">
        <f>IF(LEFT(Q37,1)="R",VLOOKUP(Q37,Sheet2!$C$4:$E$11,2,FALSE)&amp;" "&amp;TEXT((RIGHT(Q37,1)-1)*16+VLOOKUP(R37,Sheet2!$A$4:$B$19,2,FALSE)-INT((RIGHT(Q37,1)-1)/4)*64,"#0"),"")</f>
        <v>Top 41</v>
      </c>
      <c r="W37" s="13"/>
      <c r="Z37" s="13">
        <f>IF(LEFT(L37,1)="R",(RIGHT(L37,1)-1)*16+VLOOKUP(M37,Sheet2!$A$4:$B$19,2,FALSE),"")</f>
        <v>25</v>
      </c>
      <c r="AA37" s="13">
        <f>IF(LEFT(O37,1)="R",(RIGHT(O37,1)-1)*16+VLOOKUP(P37,Sheet2!$A$4:$B$19,2,FALSE),"")</f>
        <v>101</v>
      </c>
      <c r="AB37" s="13">
        <f>IF(LEFT(Q37,1)="R",(RIGHT(Q37,1)-1)*16+VLOOKUP(R37,Sheet2!$A$4:$B$19,2,FALSE),"")</f>
        <v>105</v>
      </c>
      <c r="AD37" s="13">
        <v>31</v>
      </c>
      <c r="AE37" s="13" t="str">
        <f t="shared" si="2"/>
        <v>true</v>
      </c>
      <c r="AF37" s="13">
        <f t="shared" si="3"/>
        <v>30</v>
      </c>
      <c r="AG37" s="13">
        <f t="shared" si="4"/>
        <v>50</v>
      </c>
      <c r="AH37" s="13">
        <f t="shared" si="5"/>
        <v>51</v>
      </c>
      <c r="AI37" s="13">
        <f t="shared" si="6"/>
        <v>25</v>
      </c>
      <c r="AJ37" s="13">
        <f t="shared" si="7"/>
        <v>101</v>
      </c>
      <c r="AK37" s="13">
        <f t="shared" si="8"/>
        <v>105</v>
      </c>
      <c r="AL37" s="6" t="str">
        <f t="shared" si="1"/>
        <v>{30,50,51,153,101,105},</v>
      </c>
    </row>
    <row r="38" spans="1:38" x14ac:dyDescent="0.25">
      <c r="A38" s="22"/>
      <c r="B38" s="19" t="s">
        <v>136</v>
      </c>
      <c r="C38" s="20">
        <v>51</v>
      </c>
      <c r="D38" s="13" t="s">
        <v>164</v>
      </c>
      <c r="E38" s="13" t="s">
        <v>248</v>
      </c>
      <c r="F38" s="20" t="s">
        <v>22</v>
      </c>
      <c r="G38" s="27" t="s">
        <v>23</v>
      </c>
      <c r="H38" s="27" t="s">
        <v>53</v>
      </c>
      <c r="I38" s="27" t="s">
        <v>35</v>
      </c>
      <c r="J38" s="16" t="s">
        <v>284</v>
      </c>
      <c r="L38" s="13" t="s">
        <v>225</v>
      </c>
      <c r="M38" s="13">
        <v>5</v>
      </c>
      <c r="O38" s="16" t="s">
        <v>220</v>
      </c>
      <c r="P38" s="16">
        <v>13</v>
      </c>
      <c r="Q38" s="13" t="s">
        <v>224</v>
      </c>
      <c r="R38" s="13">
        <v>2</v>
      </c>
      <c r="T38" s="13" t="str">
        <f>IF(LEFT(L38,1)="R",VLOOKUP(L38,Sheet2!$C$4:$E$11,2,FALSE)&amp;" "&amp;TEXT((RIGHT(L38,1)-1)*16+VLOOKUP(M38,Sheet2!$A$4:$B$19,2,FALSE),"#0"),"")</f>
        <v>Mid 21</v>
      </c>
      <c r="U38" s="13" t="str">
        <f>IF(LEFT(O38,1)="R",VLOOKUP(O38,Sheet2!$C$4:$E$11,2,FALSE)&amp;" "&amp;TEXT((RIGHT(O38,1)-1)*16+VLOOKUP(P38,Sheet2!$A$4:$B$19,2,FALSE)-INT((RIGHT(O38,1)-1)/4)*64,"#0"),"")</f>
        <v>Mid 33</v>
      </c>
      <c r="V38" s="13" t="str">
        <f>IF(LEFT(Q38,1)="R",VLOOKUP(Q38,Sheet2!$C$4:$E$11,2,FALSE)&amp;" "&amp;TEXT((RIGHT(Q38,1)-1)*16+VLOOKUP(R38,Sheet2!$A$4:$B$19,2,FALSE)-INT((RIGHT(Q38,1)-1)/4)*64,"#0"),"")</f>
        <v>Top 40</v>
      </c>
      <c r="W38" s="28" t="s">
        <v>271</v>
      </c>
      <c r="Z38" s="13">
        <f>IF(LEFT(L38,1)="R",(RIGHT(L38,1)-1)*16+VLOOKUP(M38,Sheet2!$A$4:$B$19,2,FALSE),"")</f>
        <v>21</v>
      </c>
      <c r="AA38" s="13">
        <f>IF(LEFT(O38,1)="R",(RIGHT(O38,1)-1)*16+VLOOKUP(P38,Sheet2!$A$4:$B$19,2,FALSE),"")</f>
        <v>33</v>
      </c>
      <c r="AB38" s="13">
        <f>IF(LEFT(Q38,1)="R",(RIGHT(Q38,1)-1)*16+VLOOKUP(R38,Sheet2!$A$4:$B$19,2,FALSE),"")</f>
        <v>104</v>
      </c>
      <c r="AD38" s="13">
        <v>32</v>
      </c>
      <c r="AE38" s="13" t="str">
        <f t="shared" si="2"/>
        <v>false</v>
      </c>
      <c r="AF38" s="13">
        <f t="shared" si="3"/>
        <v>255</v>
      </c>
      <c r="AG38" s="13">
        <f t="shared" si="4"/>
        <v>50</v>
      </c>
      <c r="AH38" s="13">
        <f t="shared" si="5"/>
        <v>35</v>
      </c>
      <c r="AI38" s="13">
        <f t="shared" si="6"/>
        <v>21</v>
      </c>
      <c r="AJ38" s="13">
        <f t="shared" si="7"/>
        <v>33</v>
      </c>
      <c r="AK38" s="13">
        <f t="shared" si="8"/>
        <v>104</v>
      </c>
      <c r="AL38" s="6" t="str">
        <f t="shared" si="1"/>
        <v>{255,50,35,21,33,104},</v>
      </c>
    </row>
    <row r="39" spans="1:38" x14ac:dyDescent="0.25">
      <c r="A39" s="22"/>
      <c r="B39" s="19" t="s">
        <v>137</v>
      </c>
      <c r="C39" s="20">
        <v>51</v>
      </c>
      <c r="D39" s="13" t="s">
        <v>165</v>
      </c>
      <c r="E39" s="13" t="s">
        <v>249</v>
      </c>
      <c r="F39" s="20" t="s">
        <v>21</v>
      </c>
      <c r="G39" s="27" t="s">
        <v>29</v>
      </c>
      <c r="H39" s="27" t="s">
        <v>32</v>
      </c>
      <c r="I39" s="27" t="s">
        <v>55</v>
      </c>
      <c r="J39" s="16"/>
      <c r="L39" s="13" t="s">
        <v>225</v>
      </c>
      <c r="M39" s="13">
        <v>5</v>
      </c>
      <c r="O39" s="16" t="s">
        <v>224</v>
      </c>
      <c r="P39" s="16">
        <v>3</v>
      </c>
      <c r="Q39" s="13" t="s">
        <v>224</v>
      </c>
      <c r="R39" s="13">
        <v>1</v>
      </c>
      <c r="T39" s="13" t="str">
        <f>IF(LEFT(L39,1)="R",VLOOKUP(L39,Sheet2!$C$4:$E$11,2,FALSE)&amp;" "&amp;TEXT((RIGHT(L39,1)-1)*16+VLOOKUP(M39,Sheet2!$A$4:$B$19,2,FALSE),"#0"),"")</f>
        <v>Mid 21</v>
      </c>
      <c r="U39" s="13" t="str">
        <f>IF(LEFT(O39,1)="R",VLOOKUP(O39,Sheet2!$C$4:$E$11,2,FALSE)&amp;" "&amp;TEXT((RIGHT(O39,1)-1)*16+VLOOKUP(P39,Sheet2!$A$4:$B$19,2,FALSE)-INT((RIGHT(O39,1)-1)/4)*64,"#0"),"")</f>
        <v>Top 38</v>
      </c>
      <c r="V39" s="13" t="str">
        <f>IF(LEFT(Q39,1)="R",VLOOKUP(Q39,Sheet2!$C$4:$E$11,2,FALSE)&amp;" "&amp;TEXT((RIGHT(Q39,1)-1)*16+VLOOKUP(R39,Sheet2!$A$4:$B$19,2,FALSE)-INT((RIGHT(Q39,1)-1)/4)*64,"#0"),"")</f>
        <v>Top 39</v>
      </c>
      <c r="W39" s="13"/>
      <c r="Z39" s="13">
        <f>IF(LEFT(L39,1)="R",(RIGHT(L39,1)-1)*16+VLOOKUP(M39,Sheet2!$A$4:$B$19,2,FALSE),"")</f>
        <v>21</v>
      </c>
      <c r="AA39" s="13">
        <f>IF(LEFT(O39,1)="R",(RIGHT(O39,1)-1)*16+VLOOKUP(P39,Sheet2!$A$4:$B$19,2,FALSE),"")</f>
        <v>102</v>
      </c>
      <c r="AB39" s="13">
        <f>IF(LEFT(Q39,1)="R",(RIGHT(Q39,1)-1)*16+VLOOKUP(R39,Sheet2!$A$4:$B$19,2,FALSE),"")</f>
        <v>103</v>
      </c>
      <c r="AD39" s="13">
        <v>33</v>
      </c>
      <c r="AE39" s="13" t="str">
        <f t="shared" si="2"/>
        <v>true</v>
      </c>
      <c r="AF39" s="13">
        <f t="shared" si="3"/>
        <v>34</v>
      </c>
      <c r="AG39" s="13">
        <f t="shared" si="4"/>
        <v>47</v>
      </c>
      <c r="AH39" s="13">
        <f t="shared" si="5"/>
        <v>49</v>
      </c>
      <c r="AI39" s="13">
        <f t="shared" si="6"/>
        <v>21</v>
      </c>
      <c r="AJ39" s="13">
        <f t="shared" si="7"/>
        <v>102</v>
      </c>
      <c r="AK39" s="13">
        <f t="shared" si="8"/>
        <v>103</v>
      </c>
      <c r="AL39" s="6" t="str">
        <f t="shared" ref="AL39:AL70" si="14">"{"&amp;TEXT(AF39,"0")&amp;","
&amp;TEXT(AG39,"0")&amp;","
&amp;TEXT(AH39,"0")&amp;","
&amp;TEXT(IF(AND(AE39="true",AI39&lt;255),128,0)+AI39,"0")&amp;","
&amp;TEXT(AJ39,"0")&amp;","
&amp;TEXT(AK39,"0")&amp;"},"</f>
        <v>{34,47,49,149,102,103},</v>
      </c>
    </row>
    <row r="40" spans="1:38" x14ac:dyDescent="0.25">
      <c r="A40" s="22"/>
      <c r="B40" s="19" t="s">
        <v>138</v>
      </c>
      <c r="C40" s="20">
        <v>52</v>
      </c>
      <c r="D40" s="13" t="s">
        <v>166</v>
      </c>
      <c r="E40" s="13" t="s">
        <v>29</v>
      </c>
      <c r="F40" s="20" t="s">
        <v>21</v>
      </c>
      <c r="G40" s="27" t="s">
        <v>259</v>
      </c>
      <c r="H40" s="27" t="s">
        <v>250</v>
      </c>
      <c r="I40" s="27" t="s">
        <v>249</v>
      </c>
      <c r="J40" s="16"/>
      <c r="L40" s="13" t="s">
        <v>225</v>
      </c>
      <c r="M40" s="13">
        <v>6</v>
      </c>
      <c r="O40" s="16" t="s">
        <v>226</v>
      </c>
      <c r="P40" s="16">
        <v>16</v>
      </c>
      <c r="Q40" s="13" t="s">
        <v>226</v>
      </c>
      <c r="R40" s="13">
        <v>15</v>
      </c>
      <c r="T40" s="13" t="str">
        <f>IF(LEFT(L40,1)="R",VLOOKUP(L40,Sheet2!$C$4:$E$11,2,FALSE)&amp;" "&amp;TEXT((RIGHT(L40,1)-1)*16+VLOOKUP(M40,Sheet2!$A$4:$B$19,2,FALSE),"#0"),"")</f>
        <v>Mid 26</v>
      </c>
      <c r="U40" s="13" t="str">
        <f>IF(LEFT(O40,1)="R",VLOOKUP(O40,Sheet2!$C$4:$E$11,2,FALSE)&amp;" "&amp;TEXT((RIGHT(O40,1)-1)*16+VLOOKUP(P40,Sheet2!$A$4:$B$19,2,FALSE)-INT((RIGHT(O40,1)-1)/4)*64,"#0"),"")</f>
        <v>Top 31</v>
      </c>
      <c r="V40" s="13" t="str">
        <f>IF(LEFT(Q40,1)="R",VLOOKUP(Q40,Sheet2!$C$4:$E$11,2,FALSE)&amp;" "&amp;TEXT((RIGHT(Q40,1)-1)*16+VLOOKUP(R40,Sheet2!$A$4:$B$19,2,FALSE)-INT((RIGHT(Q40,1)-1)/4)*64,"#0"),"")</f>
        <v>Top 16</v>
      </c>
      <c r="W40" s="13"/>
      <c r="Z40" s="13">
        <f>IF(LEFT(L40,1)="R",(RIGHT(L40,1)-1)*16+VLOOKUP(M40,Sheet2!$A$4:$B$19,2,FALSE),"")</f>
        <v>26</v>
      </c>
      <c r="AA40" s="13">
        <f>IF(LEFT(O40,1)="R",(RIGHT(O40,1)-1)*16+VLOOKUP(P40,Sheet2!$A$4:$B$19,2,FALSE),"")</f>
        <v>95</v>
      </c>
      <c r="AB40" s="13">
        <f>IF(LEFT(Q40,1)="R",(RIGHT(Q40,1)-1)*16+VLOOKUP(R40,Sheet2!$A$4:$B$19,2,FALSE),"")</f>
        <v>80</v>
      </c>
      <c r="AD40" s="13">
        <v>34</v>
      </c>
      <c r="AE40" s="13" t="str">
        <f t="shared" si="2"/>
        <v>true</v>
      </c>
      <c r="AF40" s="13">
        <f t="shared" si="3"/>
        <v>57</v>
      </c>
      <c r="AG40" s="13">
        <f t="shared" si="4"/>
        <v>36</v>
      </c>
      <c r="AH40" s="13">
        <f t="shared" si="5"/>
        <v>33</v>
      </c>
      <c r="AI40" s="13">
        <f t="shared" si="6"/>
        <v>26</v>
      </c>
      <c r="AJ40" s="13">
        <f t="shared" si="7"/>
        <v>95</v>
      </c>
      <c r="AK40" s="13">
        <f t="shared" ref="AK40:AK71" si="15">IF(ISNUMBER(AB40),AB40,255)</f>
        <v>80</v>
      </c>
      <c r="AL40" s="6" t="str">
        <f t="shared" si="14"/>
        <v>{57,36,33,154,95,80},</v>
      </c>
    </row>
    <row r="41" spans="1:38" x14ac:dyDescent="0.25">
      <c r="A41" s="22"/>
      <c r="B41" s="19" t="s">
        <v>139</v>
      </c>
      <c r="C41" s="20">
        <v>53</v>
      </c>
      <c r="D41" s="13" t="s">
        <v>167</v>
      </c>
      <c r="E41" s="13" t="s">
        <v>35</v>
      </c>
      <c r="F41" s="20" t="s">
        <v>21</v>
      </c>
      <c r="G41" s="27" t="s">
        <v>55</v>
      </c>
      <c r="H41" s="27" t="s">
        <v>248</v>
      </c>
      <c r="I41" s="27" t="s">
        <v>54</v>
      </c>
      <c r="J41" s="16"/>
      <c r="L41" s="13" t="s">
        <v>225</v>
      </c>
      <c r="M41" s="13">
        <v>7</v>
      </c>
      <c r="O41" s="16" t="s">
        <v>226</v>
      </c>
      <c r="P41" s="16">
        <v>14</v>
      </c>
      <c r="Q41" s="13" t="s">
        <v>226</v>
      </c>
      <c r="R41" s="13">
        <v>13</v>
      </c>
      <c r="T41" s="13" t="str">
        <f>IF(LEFT(L41,1)="R",VLOOKUP(L41,Sheet2!$C$4:$E$11,2,FALSE)&amp;" "&amp;TEXT((RIGHT(L41,1)-1)*16+VLOOKUP(M41,Sheet2!$A$4:$B$19,2,FALSE),"#0"),"")</f>
        <v>Mid 20</v>
      </c>
      <c r="U41" s="13" t="str">
        <f>IF(LEFT(O41,1)="R",VLOOKUP(O41,Sheet2!$C$4:$E$11,2,FALSE)&amp;" "&amp;TEXT((RIGHT(O41,1)-1)*16+VLOOKUP(P41,Sheet2!$A$4:$B$19,2,FALSE)-INT((RIGHT(O41,1)-1)/4)*64,"#0"),"")</f>
        <v>Top 30</v>
      </c>
      <c r="V41" s="13" t="str">
        <f>IF(LEFT(Q41,1)="R",VLOOKUP(Q41,Sheet2!$C$4:$E$11,2,FALSE)&amp;" "&amp;TEXT((RIGHT(Q41,1)-1)*16+VLOOKUP(R41,Sheet2!$A$4:$B$19,2,FALSE)-INT((RIGHT(Q41,1)-1)/4)*64,"#0"),"")</f>
        <v>Top 17</v>
      </c>
      <c r="W41" s="13"/>
      <c r="Z41" s="13">
        <f>IF(LEFT(L41,1)="R",(RIGHT(L41,1)-1)*16+VLOOKUP(M41,Sheet2!$A$4:$B$19,2,FALSE),"")</f>
        <v>20</v>
      </c>
      <c r="AA41" s="13">
        <f>IF(LEFT(O41,1)="R",(RIGHT(O41,1)-1)*16+VLOOKUP(P41,Sheet2!$A$4:$B$19,2,FALSE),"")</f>
        <v>94</v>
      </c>
      <c r="AB41" s="13">
        <f>IF(LEFT(Q41,1)="R",(RIGHT(Q41,1)-1)*16+VLOOKUP(R41,Sheet2!$A$4:$B$19,2,FALSE),"")</f>
        <v>81</v>
      </c>
      <c r="AD41" s="13">
        <v>35</v>
      </c>
      <c r="AE41" s="13" t="str">
        <f t="shared" si="2"/>
        <v>true</v>
      </c>
      <c r="AF41" s="13">
        <f t="shared" si="3"/>
        <v>49</v>
      </c>
      <c r="AG41" s="13">
        <f t="shared" si="4"/>
        <v>32</v>
      </c>
      <c r="AH41" s="13">
        <f t="shared" si="5"/>
        <v>48</v>
      </c>
      <c r="AI41" s="13">
        <f t="shared" si="6"/>
        <v>20</v>
      </c>
      <c r="AJ41" s="13">
        <f t="shared" si="7"/>
        <v>94</v>
      </c>
      <c r="AK41" s="13">
        <f t="shared" si="15"/>
        <v>81</v>
      </c>
      <c r="AL41" s="6" t="str">
        <f t="shared" si="14"/>
        <v>{49,32,48,148,94,81},</v>
      </c>
    </row>
    <row r="42" spans="1:38" x14ac:dyDescent="0.25">
      <c r="A42" s="22"/>
      <c r="B42" s="19" t="s">
        <v>140</v>
      </c>
      <c r="C42" s="20">
        <v>56</v>
      </c>
      <c r="D42" s="13" t="s">
        <v>168</v>
      </c>
      <c r="E42" s="13" t="s">
        <v>250</v>
      </c>
      <c r="F42" s="20" t="s">
        <v>22</v>
      </c>
      <c r="G42" s="20" t="s">
        <v>56</v>
      </c>
      <c r="H42" s="20" t="s">
        <v>29</v>
      </c>
      <c r="I42" s="20" t="s">
        <v>251</v>
      </c>
      <c r="J42" s="13"/>
      <c r="L42" s="13" t="s">
        <v>225</v>
      </c>
      <c r="M42" s="13">
        <v>8</v>
      </c>
      <c r="O42" s="16" t="s">
        <v>227</v>
      </c>
      <c r="P42" s="16">
        <v>12</v>
      </c>
      <c r="Q42" s="13" t="s">
        <v>226</v>
      </c>
      <c r="R42" s="13">
        <v>11</v>
      </c>
      <c r="T42" s="13" t="str">
        <f>IF(LEFT(L42,1)="R",VLOOKUP(L42,Sheet2!$C$4:$E$11,2,FALSE)&amp;" "&amp;TEXT((RIGHT(L42,1)-1)*16+VLOOKUP(M42,Sheet2!$A$4:$B$19,2,FALSE),"#0"),"")</f>
        <v>Mid 27</v>
      </c>
      <c r="U42" s="13" t="str">
        <f>IF(LEFT(O42,1)="R",VLOOKUP(O42,Sheet2!$C$4:$E$11,2,FALSE)&amp;" "&amp;TEXT((RIGHT(O42,1)-1)*16+VLOOKUP(P42,Sheet2!$A$4:$B$19,2,FALSE)-INT((RIGHT(O42,1)-1)/4)*64,"#0"),"")</f>
        <v>Top 13</v>
      </c>
      <c r="V42" s="13" t="str">
        <f>IF(LEFT(Q42,1)="R",VLOOKUP(Q42,Sheet2!$C$4:$E$11,2,FALSE)&amp;" "&amp;TEXT((RIGHT(Q42,1)-1)*16+VLOOKUP(R42,Sheet2!$A$4:$B$19,2,FALSE)-INT((RIGHT(Q42,1)-1)/4)*64,"#0"),"")</f>
        <v>Top 18</v>
      </c>
      <c r="W42" s="13"/>
      <c r="Z42" s="13">
        <f>IF(LEFT(L42,1)="R",(RIGHT(L42,1)-1)*16+VLOOKUP(M42,Sheet2!$A$4:$B$19,2,FALSE),"")</f>
        <v>27</v>
      </c>
      <c r="AA42" s="13">
        <f>IF(LEFT(O42,1)="R",(RIGHT(O42,1)-1)*16+VLOOKUP(P42,Sheet2!$A$4:$B$19,2,FALSE),"")</f>
        <v>77</v>
      </c>
      <c r="AB42" s="13">
        <f>IF(LEFT(Q42,1)="R",(RIGHT(Q42,1)-1)*16+VLOOKUP(R42,Sheet2!$A$4:$B$19,2,FALSE),"")</f>
        <v>82</v>
      </c>
      <c r="AD42" s="13">
        <v>36</v>
      </c>
      <c r="AE42" s="13" t="str">
        <f t="shared" si="2"/>
        <v>false</v>
      </c>
      <c r="AF42" s="13">
        <f t="shared" si="3"/>
        <v>46</v>
      </c>
      <c r="AG42" s="13">
        <f t="shared" si="4"/>
        <v>34</v>
      </c>
      <c r="AH42" s="13">
        <f t="shared" si="5"/>
        <v>37</v>
      </c>
      <c r="AI42" s="13">
        <f t="shared" si="6"/>
        <v>27</v>
      </c>
      <c r="AJ42" s="13">
        <f t="shared" si="7"/>
        <v>77</v>
      </c>
      <c r="AK42" s="13">
        <f t="shared" si="15"/>
        <v>82</v>
      </c>
      <c r="AL42" s="6" t="str">
        <f t="shared" si="14"/>
        <v>{46,34,37,27,77,82},</v>
      </c>
    </row>
    <row r="43" spans="1:38" x14ac:dyDescent="0.25">
      <c r="A43" s="22"/>
      <c r="B43" s="19" t="s">
        <v>141</v>
      </c>
      <c r="C43" s="20">
        <v>56</v>
      </c>
      <c r="D43" s="13" t="s">
        <v>169</v>
      </c>
      <c r="E43" s="13" t="s">
        <v>251</v>
      </c>
      <c r="F43" s="20" t="s">
        <v>21</v>
      </c>
      <c r="G43" s="27" t="s">
        <v>240</v>
      </c>
      <c r="H43" s="27" t="s">
        <v>63</v>
      </c>
      <c r="I43" s="27" t="s">
        <v>250</v>
      </c>
      <c r="J43" s="16"/>
      <c r="L43" s="13" t="s">
        <v>225</v>
      </c>
      <c r="M43" s="13">
        <v>8</v>
      </c>
      <c r="O43" s="16" t="s">
        <v>226</v>
      </c>
      <c r="P43" s="16">
        <v>12</v>
      </c>
      <c r="Q43" s="13" t="s">
        <v>226</v>
      </c>
      <c r="R43" s="13">
        <v>10</v>
      </c>
      <c r="T43" s="13" t="str">
        <f>IF(LEFT(L43,1)="R",VLOOKUP(L43,Sheet2!$C$4:$E$11,2,FALSE)&amp;" "&amp;TEXT((RIGHT(L43,1)-1)*16+VLOOKUP(M43,Sheet2!$A$4:$B$19,2,FALSE),"#0"),"")</f>
        <v>Mid 27</v>
      </c>
      <c r="U43" s="13" t="str">
        <f>IF(LEFT(O43,1)="R",VLOOKUP(O43,Sheet2!$C$4:$E$11,2,FALSE)&amp;" "&amp;TEXT((RIGHT(O43,1)-1)*16+VLOOKUP(P43,Sheet2!$A$4:$B$19,2,FALSE)-INT((RIGHT(O43,1)-1)/4)*64,"#0"),"")</f>
        <v>Top 29</v>
      </c>
      <c r="V43" s="13" t="str">
        <f>IF(LEFT(Q43,1)="R",VLOOKUP(Q43,Sheet2!$C$4:$E$11,2,FALSE)&amp;" "&amp;TEXT((RIGHT(Q43,1)-1)*16+VLOOKUP(R43,Sheet2!$A$4:$B$19,2,FALSE)-INT((RIGHT(Q43,1)-1)/4)*64,"#0"),"")</f>
        <v>Top 28</v>
      </c>
      <c r="W43" s="13"/>
      <c r="Z43" s="13">
        <f>IF(LEFT(L43,1)="R",(RIGHT(L43,1)-1)*16+VLOOKUP(M43,Sheet2!$A$4:$B$19,2,FALSE),"")</f>
        <v>27</v>
      </c>
      <c r="AA43" s="13">
        <f>IF(LEFT(O43,1)="R",(RIGHT(O43,1)-1)*16+VLOOKUP(P43,Sheet2!$A$4:$B$19,2,FALSE),"")</f>
        <v>93</v>
      </c>
      <c r="AB43" s="13">
        <f>IF(LEFT(Q43,1)="R",(RIGHT(Q43,1)-1)*16+VLOOKUP(R43,Sheet2!$A$4:$B$19,2,FALSE),"")</f>
        <v>92</v>
      </c>
      <c r="AD43" s="13">
        <v>37</v>
      </c>
      <c r="AE43" s="13" t="str">
        <f t="shared" si="2"/>
        <v>true</v>
      </c>
      <c r="AF43" s="13">
        <f t="shared" si="3"/>
        <v>24</v>
      </c>
      <c r="AG43" s="13">
        <f t="shared" si="4"/>
        <v>53</v>
      </c>
      <c r="AH43" s="13">
        <f t="shared" si="5"/>
        <v>36</v>
      </c>
      <c r="AI43" s="13">
        <f t="shared" si="6"/>
        <v>27</v>
      </c>
      <c r="AJ43" s="13">
        <f t="shared" si="7"/>
        <v>93</v>
      </c>
      <c r="AK43" s="13">
        <f t="shared" si="15"/>
        <v>92</v>
      </c>
      <c r="AL43" s="6" t="str">
        <f t="shared" si="14"/>
        <v>{24,53,36,155,93,92},</v>
      </c>
    </row>
    <row r="44" spans="1:38" x14ac:dyDescent="0.25">
      <c r="A44" s="22"/>
      <c r="B44" s="19" t="s">
        <v>142</v>
      </c>
      <c r="C44" s="20">
        <v>69</v>
      </c>
      <c r="D44" s="13" t="s">
        <v>170</v>
      </c>
      <c r="E44" s="13" t="s">
        <v>252</v>
      </c>
      <c r="F44" s="20" t="s">
        <v>21</v>
      </c>
      <c r="G44" s="27" t="s">
        <v>258</v>
      </c>
      <c r="H44" s="27" t="s">
        <v>239</v>
      </c>
      <c r="I44" s="27" t="s">
        <v>253</v>
      </c>
      <c r="J44" s="16"/>
      <c r="L44" s="13" t="s">
        <v>225</v>
      </c>
      <c r="M44" s="13">
        <v>9</v>
      </c>
      <c r="O44" s="16" t="s">
        <v>226</v>
      </c>
      <c r="P44" s="16">
        <v>9</v>
      </c>
      <c r="Q44" s="13" t="s">
        <v>226</v>
      </c>
      <c r="R44" s="13">
        <v>8</v>
      </c>
      <c r="T44" s="13" t="str">
        <f>IF(LEFT(L44,1)="R",VLOOKUP(L44,Sheet2!$C$4:$E$11,2,FALSE)&amp;" "&amp;TEXT((RIGHT(L44,1)-1)*16+VLOOKUP(M44,Sheet2!$A$4:$B$19,2,FALSE),"#0"),"")</f>
        <v>Mid 19</v>
      </c>
      <c r="U44" s="13" t="str">
        <f>IF(LEFT(O44,1)="R",VLOOKUP(O44,Sheet2!$C$4:$E$11,2,FALSE)&amp;" "&amp;TEXT((RIGHT(O44,1)-1)*16+VLOOKUP(P44,Sheet2!$A$4:$B$19,2,FALSE)-INT((RIGHT(O44,1)-1)/4)*64,"#0"),"")</f>
        <v>Top 19</v>
      </c>
      <c r="V44" s="13" t="str">
        <f>IF(LEFT(Q44,1)="R",VLOOKUP(Q44,Sheet2!$C$4:$E$11,2,FALSE)&amp;" "&amp;TEXT((RIGHT(Q44,1)-1)*16+VLOOKUP(R44,Sheet2!$A$4:$B$19,2,FALSE)-INT((RIGHT(Q44,1)-1)/4)*64,"#0"),"")</f>
        <v>Top 27</v>
      </c>
      <c r="W44" s="13"/>
      <c r="Z44" s="13">
        <f>IF(LEFT(L44,1)="R",(RIGHT(L44,1)-1)*16+VLOOKUP(M44,Sheet2!$A$4:$B$19,2,FALSE),"")</f>
        <v>19</v>
      </c>
      <c r="AA44" s="13">
        <f>IF(LEFT(O44,1)="R",(RIGHT(O44,1)-1)*16+VLOOKUP(P44,Sheet2!$A$4:$B$19,2,FALSE),"")</f>
        <v>83</v>
      </c>
      <c r="AB44" s="13">
        <f>IF(LEFT(Q44,1)="R",(RIGHT(Q44,1)-1)*16+VLOOKUP(R44,Sheet2!$A$4:$B$19,2,FALSE),"")</f>
        <v>91</v>
      </c>
      <c r="AD44" s="13">
        <v>38</v>
      </c>
      <c r="AE44" s="13" t="str">
        <f t="shared" si="2"/>
        <v>true</v>
      </c>
      <c r="AF44" s="13">
        <f t="shared" si="3"/>
        <v>54</v>
      </c>
      <c r="AG44" s="13">
        <f t="shared" si="4"/>
        <v>23</v>
      </c>
      <c r="AH44" s="13">
        <f t="shared" si="5"/>
        <v>39</v>
      </c>
      <c r="AI44" s="13">
        <f t="shared" si="6"/>
        <v>19</v>
      </c>
      <c r="AJ44" s="13">
        <f t="shared" si="7"/>
        <v>83</v>
      </c>
      <c r="AK44" s="13">
        <f t="shared" si="15"/>
        <v>91</v>
      </c>
      <c r="AL44" s="6" t="str">
        <f t="shared" si="14"/>
        <v>{54,23,39,147,83,91},</v>
      </c>
    </row>
    <row r="45" spans="1:38" x14ac:dyDescent="0.25">
      <c r="A45" s="22"/>
      <c r="B45" s="19" t="s">
        <v>143</v>
      </c>
      <c r="C45" s="20">
        <v>71</v>
      </c>
      <c r="D45" s="13" t="s">
        <v>171</v>
      </c>
      <c r="E45" s="13" t="s">
        <v>253</v>
      </c>
      <c r="F45" s="27" t="s">
        <v>22</v>
      </c>
      <c r="G45" s="27" t="s">
        <v>62</v>
      </c>
      <c r="H45" s="27" t="s">
        <v>252</v>
      </c>
      <c r="I45" s="27" t="s">
        <v>30</v>
      </c>
      <c r="J45" s="16"/>
      <c r="L45" s="13" t="s">
        <v>225</v>
      </c>
      <c r="M45" s="13">
        <v>10</v>
      </c>
      <c r="O45" s="16" t="s">
        <v>219</v>
      </c>
      <c r="P45" s="16">
        <v>15</v>
      </c>
      <c r="Q45" s="13" t="s">
        <v>226</v>
      </c>
      <c r="R45" s="13">
        <v>6</v>
      </c>
      <c r="T45" s="13" t="str">
        <f>IF(LEFT(L45,1)="R",VLOOKUP(L45,Sheet2!$C$4:$E$11,2,FALSE)&amp;" "&amp;TEXT((RIGHT(L45,1)-1)*16+VLOOKUP(M45,Sheet2!$A$4:$B$19,2,FALSE),"#0"),"")</f>
        <v>Mid 28</v>
      </c>
      <c r="U45" s="13" t="str">
        <f>IF(LEFT(O45,1)="R",VLOOKUP(O45,Sheet2!$C$4:$E$11,2,FALSE)&amp;" "&amp;TEXT((RIGHT(O45,1)-1)*16+VLOOKUP(P45,Sheet2!$A$4:$B$19,2,FALSE)-INT((RIGHT(O45,1)-1)/4)*64,"#0"),"")</f>
        <v>Mid 48</v>
      </c>
      <c r="V45" s="13" t="str">
        <f>IF(LEFT(Q45,1)="R",VLOOKUP(Q45,Sheet2!$C$4:$E$11,2,FALSE)&amp;" "&amp;TEXT((RIGHT(Q45,1)-1)*16+VLOOKUP(R45,Sheet2!$A$4:$B$19,2,FALSE)-INT((RIGHT(Q45,1)-1)/4)*64,"#0"),"")</f>
        <v>Top 26</v>
      </c>
      <c r="W45" s="13"/>
      <c r="Z45" s="13">
        <f>IF(LEFT(L45,1)="R",(RIGHT(L45,1)-1)*16+VLOOKUP(M45,Sheet2!$A$4:$B$19,2,FALSE),"")</f>
        <v>28</v>
      </c>
      <c r="AA45" s="13">
        <f>IF(LEFT(O45,1)="R",(RIGHT(O45,1)-1)*16+VLOOKUP(P45,Sheet2!$A$4:$B$19,2,FALSE),"")</f>
        <v>48</v>
      </c>
      <c r="AB45" s="13">
        <f>IF(LEFT(Q45,1)="R",(RIGHT(Q45,1)-1)*16+VLOOKUP(R45,Sheet2!$A$4:$B$19,2,FALSE),"")</f>
        <v>90</v>
      </c>
      <c r="AD45" s="13">
        <v>39</v>
      </c>
      <c r="AE45" s="13" t="str">
        <f t="shared" si="2"/>
        <v>false</v>
      </c>
      <c r="AF45" s="13">
        <f t="shared" si="3"/>
        <v>59</v>
      </c>
      <c r="AG45" s="13">
        <f t="shared" si="4"/>
        <v>38</v>
      </c>
      <c r="AH45" s="13">
        <f t="shared" si="5"/>
        <v>55</v>
      </c>
      <c r="AI45" s="13">
        <f t="shared" si="6"/>
        <v>28</v>
      </c>
      <c r="AJ45" s="13">
        <f t="shared" si="7"/>
        <v>48</v>
      </c>
      <c r="AK45" s="13">
        <f t="shared" si="15"/>
        <v>90</v>
      </c>
      <c r="AL45" s="6" t="str">
        <f t="shared" si="14"/>
        <v>{59,38,55,28,48,90},</v>
      </c>
    </row>
    <row r="46" spans="1:38" x14ac:dyDescent="0.25">
      <c r="A46" s="22"/>
      <c r="B46" s="19" t="s">
        <v>144</v>
      </c>
      <c r="C46" s="20">
        <v>71</v>
      </c>
      <c r="D46" s="13" t="s">
        <v>172</v>
      </c>
      <c r="E46" s="13" t="s">
        <v>254</v>
      </c>
      <c r="F46" s="27" t="s">
        <v>21</v>
      </c>
      <c r="G46" s="27" t="s">
        <v>51</v>
      </c>
      <c r="H46" s="27" t="s">
        <v>241</v>
      </c>
      <c r="I46" s="27" t="s">
        <v>30</v>
      </c>
      <c r="J46" s="16"/>
      <c r="L46" s="13" t="s">
        <v>225</v>
      </c>
      <c r="M46" s="13">
        <v>10</v>
      </c>
      <c r="O46" s="16" t="s">
        <v>226</v>
      </c>
      <c r="P46" s="16">
        <v>7</v>
      </c>
      <c r="Q46" s="13" t="s">
        <v>226</v>
      </c>
      <c r="R46" s="13">
        <v>5</v>
      </c>
      <c r="T46" s="13" t="str">
        <f>IF(LEFT(L46,1)="R",VLOOKUP(L46,Sheet2!$C$4:$E$11,2,FALSE)&amp;" "&amp;TEXT((RIGHT(L46,1)-1)*16+VLOOKUP(M46,Sheet2!$A$4:$B$19,2,FALSE),"#0"),"")</f>
        <v>Mid 28</v>
      </c>
      <c r="U46" s="13" t="str">
        <f>IF(LEFT(O46,1)="R",VLOOKUP(O46,Sheet2!$C$4:$E$11,2,FALSE)&amp;" "&amp;TEXT((RIGHT(O46,1)-1)*16+VLOOKUP(P46,Sheet2!$A$4:$B$19,2,FALSE)-INT((RIGHT(O46,1)-1)/4)*64,"#0"),"")</f>
        <v>Top 20</v>
      </c>
      <c r="V46" s="13" t="str">
        <f>IF(LEFT(Q46,1)="R",VLOOKUP(Q46,Sheet2!$C$4:$E$11,2,FALSE)&amp;" "&amp;TEXT((RIGHT(Q46,1)-1)*16+VLOOKUP(R46,Sheet2!$A$4:$B$19,2,FALSE)-INT((RIGHT(Q46,1)-1)/4)*64,"#0"),"")</f>
        <v>Top 21</v>
      </c>
      <c r="W46" s="13"/>
      <c r="Z46" s="13">
        <f>IF(LEFT(L46,1)="R",(RIGHT(L46,1)-1)*16+VLOOKUP(M46,Sheet2!$A$4:$B$19,2,FALSE),"")</f>
        <v>28</v>
      </c>
      <c r="AA46" s="13">
        <f>IF(LEFT(O46,1)="R",(RIGHT(O46,1)-1)*16+VLOOKUP(P46,Sheet2!$A$4:$B$19,2,FALSE),"")</f>
        <v>84</v>
      </c>
      <c r="AB46" s="13">
        <f>IF(LEFT(Q46,1)="R",(RIGHT(Q46,1)-1)*16+VLOOKUP(R46,Sheet2!$A$4:$B$19,2,FALSE),"")</f>
        <v>85</v>
      </c>
      <c r="AD46" s="13">
        <v>40</v>
      </c>
      <c r="AE46" s="13" t="str">
        <f t="shared" si="2"/>
        <v>true</v>
      </c>
      <c r="AF46" s="13">
        <f t="shared" si="3"/>
        <v>56</v>
      </c>
      <c r="AG46" s="13">
        <f t="shared" si="4"/>
        <v>25</v>
      </c>
      <c r="AH46" s="13">
        <f t="shared" si="5"/>
        <v>55</v>
      </c>
      <c r="AI46" s="13">
        <f t="shared" si="6"/>
        <v>28</v>
      </c>
      <c r="AJ46" s="13">
        <f t="shared" si="7"/>
        <v>84</v>
      </c>
      <c r="AK46" s="13">
        <f t="shared" si="15"/>
        <v>85</v>
      </c>
      <c r="AL46" s="6" t="str">
        <f t="shared" si="14"/>
        <v>{56,25,55,156,84,85},</v>
      </c>
    </row>
    <row r="47" spans="1:38" x14ac:dyDescent="0.25">
      <c r="A47" s="19" t="s">
        <v>145</v>
      </c>
      <c r="B47" s="19" t="s">
        <v>146</v>
      </c>
      <c r="C47" s="20">
        <v>4</v>
      </c>
      <c r="D47" s="18" t="s">
        <v>173</v>
      </c>
      <c r="E47" s="13" t="s">
        <v>255</v>
      </c>
      <c r="F47" s="20" t="s">
        <v>21</v>
      </c>
      <c r="G47" s="27" t="s">
        <v>50</v>
      </c>
      <c r="H47" s="27" t="s">
        <v>23</v>
      </c>
      <c r="I47" s="20" t="s">
        <v>57</v>
      </c>
      <c r="J47" s="13"/>
      <c r="K47" s="8"/>
      <c r="L47" s="13" t="s">
        <v>225</v>
      </c>
      <c r="M47" s="13">
        <v>11</v>
      </c>
      <c r="O47" s="16" t="s">
        <v>226</v>
      </c>
      <c r="P47" s="16">
        <v>4</v>
      </c>
      <c r="Q47" s="13" t="s">
        <v>226</v>
      </c>
      <c r="R47" s="13">
        <v>3</v>
      </c>
      <c r="T47" s="13" t="str">
        <f>IF(LEFT(L47,1)="R",VLOOKUP(L47,Sheet2!$C$4:$E$11,2,FALSE)&amp;" "&amp;TEXT((RIGHT(L47,1)-1)*16+VLOOKUP(M47,Sheet2!$A$4:$B$19,2,FALSE),"#0"),"")</f>
        <v>Mid 18</v>
      </c>
      <c r="U47" s="13" t="str">
        <f>IF(LEFT(O47,1)="R",VLOOKUP(O47,Sheet2!$C$4:$E$11,2,FALSE)&amp;" "&amp;TEXT((RIGHT(O47,1)-1)*16+VLOOKUP(P47,Sheet2!$A$4:$B$19,2,FALSE)-INT((RIGHT(O47,1)-1)/4)*64,"#0"),"")</f>
        <v>Top 25</v>
      </c>
      <c r="V47" s="13" t="str">
        <f>IF(LEFT(Q47,1)="R",VLOOKUP(Q47,Sheet2!$C$4:$E$11,2,FALSE)&amp;" "&amp;TEXT((RIGHT(Q47,1)-1)*16+VLOOKUP(R47,Sheet2!$A$4:$B$19,2,FALSE)-INT((RIGHT(Q47,1)-1)/4)*64,"#0"),"")</f>
        <v>Top 22</v>
      </c>
      <c r="W47" s="13"/>
      <c r="Z47" s="13">
        <f>IF(LEFT(L47,1)="R",(RIGHT(L47,1)-1)*16+VLOOKUP(M47,Sheet2!$A$4:$B$19,2,FALSE),"")</f>
        <v>18</v>
      </c>
      <c r="AA47" s="13">
        <f>IF(LEFT(O47,1)="R",(RIGHT(O47,1)-1)*16+VLOOKUP(P47,Sheet2!$A$4:$B$19,2,FALSE),"")</f>
        <v>89</v>
      </c>
      <c r="AB47" s="13">
        <f>IF(LEFT(Q47,1)="R",(RIGHT(Q47,1)-1)*16+VLOOKUP(R47,Sheet2!$A$4:$B$19,2,FALSE),"")</f>
        <v>86</v>
      </c>
      <c r="AD47" s="13">
        <v>41</v>
      </c>
      <c r="AE47" s="13" t="str">
        <f t="shared" si="2"/>
        <v>true</v>
      </c>
      <c r="AF47" s="13">
        <f t="shared" si="3"/>
        <v>52</v>
      </c>
      <c r="AG47" s="13">
        <f t="shared" si="4"/>
        <v>255</v>
      </c>
      <c r="AH47" s="13">
        <f t="shared" si="5"/>
        <v>44</v>
      </c>
      <c r="AI47" s="13">
        <f t="shared" si="6"/>
        <v>18</v>
      </c>
      <c r="AJ47" s="13">
        <f t="shared" si="7"/>
        <v>89</v>
      </c>
      <c r="AK47" s="13">
        <f t="shared" si="15"/>
        <v>86</v>
      </c>
      <c r="AL47" s="6" t="str">
        <f t="shared" si="14"/>
        <v>{52,255,44,146,89,86},</v>
      </c>
    </row>
    <row r="48" spans="1:38" x14ac:dyDescent="0.25">
      <c r="A48" s="19"/>
      <c r="B48" s="19" t="s">
        <v>147</v>
      </c>
      <c r="C48" s="20">
        <v>3</v>
      </c>
      <c r="D48" s="18" t="s">
        <v>174</v>
      </c>
      <c r="E48" s="13" t="s">
        <v>256</v>
      </c>
      <c r="F48" s="20" t="s">
        <v>21</v>
      </c>
      <c r="G48" s="27" t="s">
        <v>63</v>
      </c>
      <c r="H48" s="27" t="s">
        <v>23</v>
      </c>
      <c r="I48" s="20" t="s">
        <v>34</v>
      </c>
      <c r="J48" s="13"/>
      <c r="K48" s="8"/>
      <c r="L48" s="13" t="s">
        <v>225</v>
      </c>
      <c r="M48" s="13">
        <v>12</v>
      </c>
      <c r="O48" s="16" t="s">
        <v>226</v>
      </c>
      <c r="P48" s="16">
        <v>2</v>
      </c>
      <c r="Q48" s="13" t="s">
        <v>226</v>
      </c>
      <c r="R48" s="13">
        <v>1</v>
      </c>
      <c r="T48" s="13" t="str">
        <f>IF(LEFT(L48,1)="R",VLOOKUP(L48,Sheet2!$C$4:$E$11,2,FALSE)&amp;" "&amp;TEXT((RIGHT(L48,1)-1)*16+VLOOKUP(M48,Sheet2!$A$4:$B$19,2,FALSE),"#0"),"")</f>
        <v>Mid 29</v>
      </c>
      <c r="U48" s="13" t="str">
        <f>IF(LEFT(O48,1)="R",VLOOKUP(O48,Sheet2!$C$4:$E$11,2,FALSE)&amp;" "&amp;TEXT((RIGHT(O48,1)-1)*16+VLOOKUP(P48,Sheet2!$A$4:$B$19,2,FALSE)-INT((RIGHT(O48,1)-1)/4)*64,"#0"),"")</f>
        <v>Top 24</v>
      </c>
      <c r="V48" s="13" t="str">
        <f>IF(LEFT(Q48,1)="R",VLOOKUP(Q48,Sheet2!$C$4:$E$11,2,FALSE)&amp;" "&amp;TEXT((RIGHT(Q48,1)-1)*16+VLOOKUP(R48,Sheet2!$A$4:$B$19,2,FALSE)-INT((RIGHT(Q48,1)-1)/4)*64,"#0"),"")</f>
        <v>Top 23</v>
      </c>
      <c r="W48" s="13"/>
      <c r="Z48" s="13">
        <f>IF(LEFT(L48,1)="R",(RIGHT(L48,1)-1)*16+VLOOKUP(M48,Sheet2!$A$4:$B$19,2,FALSE),"")</f>
        <v>29</v>
      </c>
      <c r="AA48" s="13">
        <f>IF(LEFT(O48,1)="R",(RIGHT(O48,1)-1)*16+VLOOKUP(P48,Sheet2!$A$4:$B$19,2,FALSE),"")</f>
        <v>88</v>
      </c>
      <c r="AB48" s="13">
        <f>IF(LEFT(Q48,1)="R",(RIGHT(Q48,1)-1)*16+VLOOKUP(R48,Sheet2!$A$4:$B$19,2,FALSE),"")</f>
        <v>87</v>
      </c>
      <c r="AD48" s="13">
        <v>42</v>
      </c>
      <c r="AE48" s="13" t="str">
        <f t="shared" si="2"/>
        <v>true</v>
      </c>
      <c r="AF48" s="13">
        <f t="shared" si="3"/>
        <v>53</v>
      </c>
      <c r="AG48" s="13">
        <f t="shared" si="4"/>
        <v>255</v>
      </c>
      <c r="AH48" s="13">
        <f t="shared" si="5"/>
        <v>45</v>
      </c>
      <c r="AI48" s="13">
        <f t="shared" si="6"/>
        <v>29</v>
      </c>
      <c r="AJ48" s="13">
        <f t="shared" si="7"/>
        <v>88</v>
      </c>
      <c r="AK48" s="13">
        <f t="shared" si="15"/>
        <v>87</v>
      </c>
      <c r="AL48" s="6" t="str">
        <f t="shared" si="14"/>
        <v>{53,255,45,157,88,87},</v>
      </c>
    </row>
    <row r="49" spans="1:42" s="30" customFormat="1" x14ac:dyDescent="0.25">
      <c r="A49" s="29"/>
      <c r="B49" s="19" t="s">
        <v>175</v>
      </c>
      <c r="C49" s="20">
        <v>6</v>
      </c>
      <c r="D49" s="18" t="s">
        <v>210</v>
      </c>
      <c r="E49" s="20" t="s">
        <v>257</v>
      </c>
      <c r="F49" s="20" t="s">
        <v>21</v>
      </c>
      <c r="G49" s="27" t="s">
        <v>27</v>
      </c>
      <c r="H49" s="27" t="s">
        <v>23</v>
      </c>
      <c r="I49" s="20" t="s">
        <v>233</v>
      </c>
      <c r="J49" s="20"/>
      <c r="K49" s="32"/>
      <c r="L49" s="20" t="s">
        <v>225</v>
      </c>
      <c r="M49" s="20">
        <v>13</v>
      </c>
      <c r="N49" s="31"/>
      <c r="O49" s="37" t="s">
        <v>227</v>
      </c>
      <c r="P49" s="37">
        <v>16</v>
      </c>
      <c r="Q49" s="37" t="s">
        <v>227</v>
      </c>
      <c r="R49" s="37">
        <v>15</v>
      </c>
      <c r="S49" s="31"/>
      <c r="T49" s="20" t="str">
        <f>IF(LEFT(L49,1)="R",VLOOKUP(L49,Sheet2!$C$4:$E$11,2,FALSE)&amp;" "&amp;TEXT((RIGHT(L49,1)-1)*16+VLOOKUP(M49,Sheet2!$A$4:$B$19,2,FALSE),"#0"),"")</f>
        <v>Mid 17</v>
      </c>
      <c r="U49" s="20" t="str">
        <f>IF(LEFT(O49,1)="R",VLOOKUP(O49,Sheet2!$C$4:$E$11,2,FALSE)&amp;" "&amp;TEXT((RIGHT(O49,1)-1)*16+VLOOKUP(P49,Sheet2!$A$4:$B$19,2,FALSE)-INT((RIGHT(O49,1)-1)/4)*64,"#0"),"")</f>
        <v>Top 15</v>
      </c>
      <c r="V49" s="20" t="str">
        <f>IF(LEFT(Q49,1)="R",VLOOKUP(Q49,Sheet2!$C$4:$E$11,2,FALSE)&amp;" "&amp;TEXT((RIGHT(Q49,1)-1)*16+VLOOKUP(R49,Sheet2!$A$4:$B$19,2,FALSE)-INT((RIGHT(Q49,1)-1)/4)*64,"#0"),"")</f>
        <v>Top 0</v>
      </c>
      <c r="W49" s="20"/>
      <c r="X49" s="31"/>
      <c r="Y49" s="31"/>
      <c r="Z49" s="20">
        <f>IF(LEFT(L49,1)="R",(RIGHT(L49,1)-1)*16+VLOOKUP(M49,Sheet2!$A$4:$B$19,2,FALSE),"")</f>
        <v>17</v>
      </c>
      <c r="AA49" s="20">
        <f>IF(LEFT(O49,1)="R",(RIGHT(O49,1)-1)*16+VLOOKUP(P49,Sheet2!$A$4:$B$19,2,FALSE),"")</f>
        <v>79</v>
      </c>
      <c r="AB49" s="20">
        <f>IF(LEFT(Q49,1)="R",(RIGHT(Q49,1)-1)*16+VLOOKUP(R49,Sheet2!$A$4:$B$19,2,FALSE),"")</f>
        <v>64</v>
      </c>
      <c r="AC49" s="31"/>
      <c r="AD49" s="20">
        <v>43</v>
      </c>
      <c r="AE49" s="20" t="str">
        <f t="shared" si="2"/>
        <v>true</v>
      </c>
      <c r="AF49" s="13">
        <f t="shared" si="3"/>
        <v>76</v>
      </c>
      <c r="AG49" s="13">
        <f t="shared" si="4"/>
        <v>255</v>
      </c>
      <c r="AH49" s="13">
        <f t="shared" si="5"/>
        <v>11</v>
      </c>
      <c r="AI49" s="20">
        <f t="shared" si="6"/>
        <v>17</v>
      </c>
      <c r="AJ49" s="20">
        <f t="shared" si="7"/>
        <v>79</v>
      </c>
      <c r="AK49" s="20">
        <f t="shared" si="15"/>
        <v>64</v>
      </c>
      <c r="AL49" s="33" t="str">
        <f t="shared" si="14"/>
        <v>{76,255,11,145,79,64},</v>
      </c>
      <c r="AM49" s="34"/>
      <c r="AN49" s="34"/>
      <c r="AO49" s="34"/>
      <c r="AP49" s="34"/>
    </row>
    <row r="50" spans="1:42" x14ac:dyDescent="0.25">
      <c r="A50" s="19" t="s">
        <v>178</v>
      </c>
      <c r="B50" s="19" t="s">
        <v>24</v>
      </c>
      <c r="C50" s="23"/>
      <c r="D50" s="13" t="s">
        <v>71</v>
      </c>
      <c r="E50" s="13" t="s">
        <v>57</v>
      </c>
      <c r="F50" s="20" t="s">
        <v>22</v>
      </c>
      <c r="G50" s="27" t="s">
        <v>23</v>
      </c>
      <c r="H50" s="27" t="s">
        <v>255</v>
      </c>
      <c r="I50" s="27" t="s">
        <v>23</v>
      </c>
      <c r="J50" s="16"/>
      <c r="L50" s="13" t="s">
        <v>221</v>
      </c>
      <c r="M50" s="13" t="s">
        <v>221</v>
      </c>
      <c r="O50" s="16" t="s">
        <v>227</v>
      </c>
      <c r="P50" s="16">
        <v>14</v>
      </c>
      <c r="Q50" s="13" t="s">
        <v>221</v>
      </c>
      <c r="R50" s="13" t="s">
        <v>221</v>
      </c>
      <c r="T50" s="13" t="str">
        <f>IF(LEFT(L50,1)="R",VLOOKUP(L50,Sheet2!$C$4:$E$11,2,FALSE)&amp;" "&amp;TEXT((RIGHT(L50,1)-1)*16+VLOOKUP(M50,Sheet2!$A$4:$B$19,2,FALSE),"#0"),"")</f>
        <v/>
      </c>
      <c r="U50" s="13" t="str">
        <f>IF(LEFT(O50,1)="R",VLOOKUP(O50,Sheet2!$C$4:$E$11,2,FALSE)&amp;" "&amp;TEXT((RIGHT(O50,1)-1)*16+VLOOKUP(P50,Sheet2!$A$4:$B$19,2,FALSE)-INT((RIGHT(O50,1)-1)/4)*64,"#0"),"")</f>
        <v>Top 14</v>
      </c>
      <c r="V50" s="13" t="str">
        <f>IF(LEFT(Q50,1)="R",VLOOKUP(Q50,Sheet2!$C$4:$E$11,2,FALSE)&amp;" "&amp;TEXT((RIGHT(Q50,1)-1)*16+VLOOKUP(R50,Sheet2!$A$4:$B$19,2,FALSE)-INT((RIGHT(Q50,1)-1)/4)*64,"#0"),"")</f>
        <v/>
      </c>
      <c r="W50" s="13"/>
      <c r="Z50" s="13" t="str">
        <f>IF(LEFT(L50,1)="R",(RIGHT(L50,1)-1)*16+VLOOKUP(M50,Sheet2!$A$4:$B$19,2,FALSE),"")</f>
        <v/>
      </c>
      <c r="AA50" s="13">
        <f>IF(LEFT(O50,1)="R",(RIGHT(O50,1)-1)*16+VLOOKUP(P50,Sheet2!$A$4:$B$19,2,FALSE),"")</f>
        <v>78</v>
      </c>
      <c r="AB50" s="13" t="str">
        <f>IF(LEFT(Q50,1)="R",(RIGHT(Q50,1)-1)*16+VLOOKUP(R50,Sheet2!$A$4:$B$19,2,FALSE),"")</f>
        <v/>
      </c>
      <c r="AD50" s="13">
        <v>44</v>
      </c>
      <c r="AE50" s="13" t="str">
        <f t="shared" si="2"/>
        <v>false</v>
      </c>
      <c r="AF50" s="13">
        <f t="shared" si="3"/>
        <v>255</v>
      </c>
      <c r="AG50" s="13">
        <f t="shared" si="4"/>
        <v>41</v>
      </c>
      <c r="AH50" s="13">
        <f t="shared" si="5"/>
        <v>255</v>
      </c>
      <c r="AI50" s="13">
        <f t="shared" si="6"/>
        <v>255</v>
      </c>
      <c r="AJ50" s="13">
        <f t="shared" si="7"/>
        <v>78</v>
      </c>
      <c r="AK50" s="13">
        <f t="shared" si="15"/>
        <v>255</v>
      </c>
      <c r="AL50" s="6" t="str">
        <f t="shared" si="14"/>
        <v>{255,41,255,255,78,255},</v>
      </c>
    </row>
    <row r="51" spans="1:42" x14ac:dyDescent="0.25">
      <c r="A51" s="19"/>
      <c r="B51" s="19" t="s">
        <v>177</v>
      </c>
      <c r="C51" s="23"/>
      <c r="D51" s="13" t="s">
        <v>72</v>
      </c>
      <c r="E51" s="13" t="s">
        <v>34</v>
      </c>
      <c r="F51" s="20" t="s">
        <v>22</v>
      </c>
      <c r="G51" s="27" t="s">
        <v>23</v>
      </c>
      <c r="H51" s="27" t="s">
        <v>256</v>
      </c>
      <c r="I51" s="20" t="s">
        <v>23</v>
      </c>
      <c r="J51" s="13"/>
      <c r="L51" s="13" t="s">
        <v>221</v>
      </c>
      <c r="M51" s="13" t="s">
        <v>221</v>
      </c>
      <c r="O51" s="16" t="s">
        <v>227</v>
      </c>
      <c r="P51" s="16">
        <v>13</v>
      </c>
      <c r="Q51" s="13" t="s">
        <v>221</v>
      </c>
      <c r="R51" s="13" t="s">
        <v>221</v>
      </c>
      <c r="T51" s="13" t="str">
        <f>IF(LEFT(L51,1)="R",VLOOKUP(L51,Sheet2!$C$4:$E$11,2,FALSE)&amp;" "&amp;TEXT((RIGHT(L51,1)-1)*16+VLOOKUP(M51,Sheet2!$A$4:$B$19,2,FALSE),"#0"),"")</f>
        <v/>
      </c>
      <c r="U51" s="13" t="str">
        <f>IF(LEFT(O51,1)="R",VLOOKUP(O51,Sheet2!$C$4:$E$11,2,FALSE)&amp;" "&amp;TEXT((RIGHT(O51,1)-1)*16+VLOOKUP(P51,Sheet2!$A$4:$B$19,2,FALSE)-INT((RIGHT(O51,1)-1)/4)*64,"#0"),"")</f>
        <v>Top 1</v>
      </c>
      <c r="V51" s="13" t="str">
        <f>IF(LEFT(Q51,1)="R",VLOOKUP(Q51,Sheet2!$C$4:$E$11,2,FALSE)&amp;" "&amp;TEXT((RIGHT(Q51,1)-1)*16+VLOOKUP(R51,Sheet2!$A$4:$B$19,2,FALSE)-INT((RIGHT(Q51,1)-1)/4)*64,"#0"),"")</f>
        <v/>
      </c>
      <c r="W51" s="13"/>
      <c r="Z51" s="13" t="str">
        <f>IF(LEFT(L51,1)="R",(RIGHT(L51,1)-1)*16+VLOOKUP(M51,Sheet2!$A$4:$B$19,2,FALSE),"")</f>
        <v/>
      </c>
      <c r="AA51" s="13">
        <f>IF(LEFT(O51,1)="R",(RIGHT(O51,1)-1)*16+VLOOKUP(P51,Sheet2!$A$4:$B$19,2,FALSE),"")</f>
        <v>65</v>
      </c>
      <c r="AB51" s="13" t="str">
        <f>IF(LEFT(Q51,1)="R",(RIGHT(Q51,1)-1)*16+VLOOKUP(R51,Sheet2!$A$4:$B$19,2,FALSE),"")</f>
        <v/>
      </c>
      <c r="AD51" s="13">
        <v>45</v>
      </c>
      <c r="AE51" s="13" t="str">
        <f t="shared" si="2"/>
        <v>false</v>
      </c>
      <c r="AF51" s="13">
        <f t="shared" si="3"/>
        <v>255</v>
      </c>
      <c r="AG51" s="13">
        <f t="shared" si="4"/>
        <v>42</v>
      </c>
      <c r="AH51" s="13">
        <f t="shared" si="5"/>
        <v>255</v>
      </c>
      <c r="AI51" s="13">
        <f t="shared" si="6"/>
        <v>255</v>
      </c>
      <c r="AJ51" s="13">
        <f t="shared" si="7"/>
        <v>65</v>
      </c>
      <c r="AK51" s="13">
        <f t="shared" si="15"/>
        <v>255</v>
      </c>
      <c r="AL51" s="6" t="str">
        <f t="shared" si="14"/>
        <v>{255,42,255,255,65,255},</v>
      </c>
    </row>
    <row r="52" spans="1:42" x14ac:dyDescent="0.25">
      <c r="A52" s="19"/>
      <c r="B52" s="19" t="s">
        <v>4</v>
      </c>
      <c r="C52" s="23"/>
      <c r="D52" s="13" t="s">
        <v>74</v>
      </c>
      <c r="E52" s="13" t="s">
        <v>56</v>
      </c>
      <c r="F52" s="20" t="s">
        <v>22</v>
      </c>
      <c r="G52" s="27" t="s">
        <v>23</v>
      </c>
      <c r="H52" s="27" t="s">
        <v>250</v>
      </c>
      <c r="I52" s="20" t="s">
        <v>23</v>
      </c>
      <c r="J52" s="13" t="s">
        <v>279</v>
      </c>
      <c r="L52" s="13" t="s">
        <v>221</v>
      </c>
      <c r="M52" s="13" t="s">
        <v>221</v>
      </c>
      <c r="O52" s="13" t="s">
        <v>227</v>
      </c>
      <c r="P52" s="13">
        <v>12</v>
      </c>
      <c r="Q52" s="13" t="s">
        <v>221</v>
      </c>
      <c r="R52" s="13" t="s">
        <v>221</v>
      </c>
      <c r="T52" s="13" t="str">
        <f>IF(LEFT(L52,1)="R",VLOOKUP(L52,Sheet2!$C$4:$E$11,2,FALSE)&amp;" "&amp;TEXT((RIGHT(L52,1)-1)*16+VLOOKUP(M52,Sheet2!$A$4:$B$19,2,FALSE),"#0"),"")</f>
        <v/>
      </c>
      <c r="U52" s="13" t="str">
        <f>IF(LEFT(O52,1)="R",VLOOKUP(O52,Sheet2!$C$4:$E$11,2,FALSE)&amp;" "&amp;TEXT((RIGHT(O52,1)-1)*16+VLOOKUP(P52,Sheet2!$A$4:$B$19,2,FALSE)-INT((RIGHT(O52,1)-1)/4)*64,"#0"),"")</f>
        <v>Top 13</v>
      </c>
      <c r="V52" s="13" t="str">
        <f>IF(LEFT(Q52,1)="R",VLOOKUP(Q52,Sheet2!$C$4:$E$11,2,FALSE)&amp;" "&amp;TEXT((RIGHT(Q52,1)-1)*16+VLOOKUP(R52,Sheet2!$A$4:$B$19,2,FALSE)-INT((RIGHT(Q52,1)-1)/4)*64,"#0"),"")</f>
        <v/>
      </c>
      <c r="W52" s="28" t="s">
        <v>280</v>
      </c>
      <c r="Z52" s="13" t="str">
        <f>IF(LEFT(L52,1)="R",(RIGHT(L52,1)-1)*16+VLOOKUP(M52,Sheet2!$A$4:$B$19,2,FALSE),"")</f>
        <v/>
      </c>
      <c r="AA52" s="13">
        <f>IF(LEFT(O52,1)="R",(RIGHT(O52,1)-1)*16+VLOOKUP(P52,Sheet2!$A$4:$B$19,2,FALSE),"")</f>
        <v>77</v>
      </c>
      <c r="AB52" s="13" t="str">
        <f>IF(LEFT(Q52,1)="R",(RIGHT(Q52,1)-1)*16+VLOOKUP(R52,Sheet2!$A$4:$B$19,2,FALSE),"")</f>
        <v/>
      </c>
      <c r="AD52" s="13">
        <v>46</v>
      </c>
      <c r="AE52" s="13" t="str">
        <f t="shared" si="2"/>
        <v>false</v>
      </c>
      <c r="AF52" s="13">
        <f t="shared" si="3"/>
        <v>255</v>
      </c>
      <c r="AG52" s="13">
        <f t="shared" si="4"/>
        <v>36</v>
      </c>
      <c r="AH52" s="13">
        <f t="shared" si="5"/>
        <v>255</v>
      </c>
      <c r="AI52" s="13">
        <f t="shared" si="6"/>
        <v>255</v>
      </c>
      <c r="AJ52" s="13">
        <f t="shared" si="7"/>
        <v>77</v>
      </c>
      <c r="AK52" s="13">
        <f t="shared" si="15"/>
        <v>255</v>
      </c>
      <c r="AL52" s="6" t="str">
        <f t="shared" si="14"/>
        <v>{255,36,255,255,77,255},</v>
      </c>
    </row>
    <row r="53" spans="1:42" x14ac:dyDescent="0.25">
      <c r="A53" s="19"/>
      <c r="B53" s="19" t="s">
        <v>281</v>
      </c>
      <c r="C53" s="23"/>
      <c r="D53" s="13" t="s">
        <v>73</v>
      </c>
      <c r="E53" s="13" t="s">
        <v>32</v>
      </c>
      <c r="F53" s="20" t="s">
        <v>22</v>
      </c>
      <c r="G53" s="27" t="s">
        <v>23</v>
      </c>
      <c r="H53" s="27" t="s">
        <v>249</v>
      </c>
      <c r="I53" s="20" t="s">
        <v>23</v>
      </c>
      <c r="J53" s="13" t="s">
        <v>282</v>
      </c>
      <c r="L53" s="13" t="s">
        <v>221</v>
      </c>
      <c r="M53" s="13" t="s">
        <v>221</v>
      </c>
      <c r="O53" s="13" t="s">
        <v>227</v>
      </c>
      <c r="P53" s="13">
        <v>11</v>
      </c>
      <c r="Q53" s="13" t="s">
        <v>221</v>
      </c>
      <c r="R53" s="13" t="s">
        <v>221</v>
      </c>
      <c r="T53" s="13" t="str">
        <f>IF(LEFT(L53,1)="R",VLOOKUP(L53,Sheet2!$C$4:$E$11,2,FALSE)&amp;" "&amp;TEXT((RIGHT(L53,1)-1)*16+VLOOKUP(M53,Sheet2!$A$4:$B$19,2,FALSE),"#0"),"")</f>
        <v/>
      </c>
      <c r="U53" s="13" t="str">
        <f>IF(LEFT(O53,1)="R",VLOOKUP(O53,Sheet2!$C$4:$E$11,2,FALSE)&amp;" "&amp;TEXT((RIGHT(O53,1)-1)*16+VLOOKUP(P53,Sheet2!$A$4:$B$19,2,FALSE)-INT((RIGHT(O53,1)-1)/4)*64,"#0"),"")</f>
        <v>Top 2</v>
      </c>
      <c r="V53" s="13" t="str">
        <f>IF(LEFT(Q53,1)="R",VLOOKUP(Q53,Sheet2!$C$4:$E$11,2,FALSE)&amp;" "&amp;TEXT((RIGHT(Q53,1)-1)*16+VLOOKUP(R53,Sheet2!$A$4:$B$19,2,FALSE)-INT((RIGHT(Q53,1)-1)/4)*64,"#0"),"")</f>
        <v/>
      </c>
      <c r="W53" s="28" t="s">
        <v>272</v>
      </c>
      <c r="Z53" s="13" t="str">
        <f>IF(LEFT(L53,1)="R",(RIGHT(L53,1)-1)*16+VLOOKUP(M53,Sheet2!$A$4:$B$19,2,FALSE),"")</f>
        <v/>
      </c>
      <c r="AA53" s="13">
        <f>IF(LEFT(O53,1)="R",(RIGHT(O53,1)-1)*16+VLOOKUP(P53,Sheet2!$A$4:$B$19,2,FALSE),"")</f>
        <v>66</v>
      </c>
      <c r="AB53" s="13" t="str">
        <f>IF(LEFT(Q53,1)="R",(RIGHT(Q53,1)-1)*16+VLOOKUP(R53,Sheet2!$A$4:$B$19,2,FALSE),"")</f>
        <v/>
      </c>
      <c r="AD53" s="13">
        <v>47</v>
      </c>
      <c r="AE53" s="13" t="str">
        <f t="shared" si="2"/>
        <v>false</v>
      </c>
      <c r="AF53" s="13">
        <f t="shared" si="3"/>
        <v>255</v>
      </c>
      <c r="AG53" s="13">
        <f t="shared" si="4"/>
        <v>33</v>
      </c>
      <c r="AH53" s="13">
        <f t="shared" si="5"/>
        <v>255</v>
      </c>
      <c r="AI53" s="13">
        <f t="shared" si="6"/>
        <v>255</v>
      </c>
      <c r="AJ53" s="13">
        <f t="shared" si="7"/>
        <v>66</v>
      </c>
      <c r="AK53" s="13">
        <f t="shared" si="15"/>
        <v>255</v>
      </c>
      <c r="AL53" s="6" t="str">
        <f t="shared" si="14"/>
        <v>{255,33,255,255,66,255},</v>
      </c>
    </row>
    <row r="54" spans="1:42" x14ac:dyDescent="0.25">
      <c r="A54" s="19"/>
      <c r="B54" s="19" t="s">
        <v>179</v>
      </c>
      <c r="C54" s="23"/>
      <c r="D54" s="13" t="s">
        <v>75</v>
      </c>
      <c r="E54" s="13" t="s">
        <v>54</v>
      </c>
      <c r="F54" s="20" t="s">
        <v>22</v>
      </c>
      <c r="G54" s="27" t="s">
        <v>23</v>
      </c>
      <c r="H54" s="27" t="s">
        <v>35</v>
      </c>
      <c r="I54" s="20" t="s">
        <v>23</v>
      </c>
      <c r="J54" s="13"/>
      <c r="L54" s="13" t="s">
        <v>221</v>
      </c>
      <c r="M54" s="13" t="s">
        <v>221</v>
      </c>
      <c r="O54" s="13" t="s">
        <v>227</v>
      </c>
      <c r="P54" s="13">
        <v>10</v>
      </c>
      <c r="Q54" s="13" t="s">
        <v>221</v>
      </c>
      <c r="R54" s="13" t="s">
        <v>221</v>
      </c>
      <c r="T54" s="13" t="str">
        <f>IF(LEFT(L54,1)="R",VLOOKUP(L54,Sheet2!$C$4:$E$11,2,FALSE)&amp;" "&amp;TEXT((RIGHT(L54,1)-1)*16+VLOOKUP(M54,Sheet2!$A$4:$B$19,2,FALSE),"#0"),"")</f>
        <v/>
      </c>
      <c r="U54" s="13" t="str">
        <f>IF(LEFT(O54,1)="R",VLOOKUP(O54,Sheet2!$C$4:$E$11,2,FALSE)&amp;" "&amp;TEXT((RIGHT(O54,1)-1)*16+VLOOKUP(P54,Sheet2!$A$4:$B$19,2,FALSE)-INT((RIGHT(O54,1)-1)/4)*64,"#0"),"")</f>
        <v>Top 12</v>
      </c>
      <c r="V54" s="13" t="str">
        <f>IF(LEFT(Q54,1)="R",VLOOKUP(Q54,Sheet2!$C$4:$E$11,2,FALSE)&amp;" "&amp;TEXT((RIGHT(Q54,1)-1)*16+VLOOKUP(R54,Sheet2!$A$4:$B$19,2,FALSE)-INT((RIGHT(Q54,1)-1)/4)*64,"#0"),"")</f>
        <v/>
      </c>
      <c r="W54" s="13"/>
      <c r="Z54" s="13" t="str">
        <f>IF(LEFT(L54,1)="R",(RIGHT(L54,1)-1)*16+VLOOKUP(M54,Sheet2!$A$4:$B$19,2,FALSE),"")</f>
        <v/>
      </c>
      <c r="AA54" s="13">
        <f>IF(LEFT(O54,1)="R",(RIGHT(O54,1)-1)*16+VLOOKUP(P54,Sheet2!$A$4:$B$19,2,FALSE),"")</f>
        <v>76</v>
      </c>
      <c r="AB54" s="13" t="str">
        <f>IF(LEFT(Q54,1)="R",(RIGHT(Q54,1)-1)*16+VLOOKUP(R54,Sheet2!$A$4:$B$19,2,FALSE),"")</f>
        <v/>
      </c>
      <c r="AD54" s="13">
        <v>48</v>
      </c>
      <c r="AE54" s="13" t="str">
        <f t="shared" si="2"/>
        <v>false</v>
      </c>
      <c r="AF54" s="13">
        <f t="shared" si="3"/>
        <v>255</v>
      </c>
      <c r="AG54" s="13">
        <f t="shared" si="4"/>
        <v>35</v>
      </c>
      <c r="AH54" s="13">
        <f t="shared" si="5"/>
        <v>255</v>
      </c>
      <c r="AI54" s="13">
        <f t="shared" si="6"/>
        <v>255</v>
      </c>
      <c r="AJ54" s="13">
        <f t="shared" si="7"/>
        <v>76</v>
      </c>
      <c r="AK54" s="13">
        <f t="shared" si="15"/>
        <v>255</v>
      </c>
      <c r="AL54" s="6" t="str">
        <f t="shared" si="14"/>
        <v>{255,35,255,255,76,255},</v>
      </c>
    </row>
    <row r="55" spans="1:42" x14ac:dyDescent="0.25">
      <c r="A55" s="19"/>
      <c r="B55" s="19" t="s">
        <v>180</v>
      </c>
      <c r="C55" s="23"/>
      <c r="D55" s="13" t="s">
        <v>76</v>
      </c>
      <c r="E55" s="13" t="s">
        <v>55</v>
      </c>
      <c r="F55" s="20" t="s">
        <v>22</v>
      </c>
      <c r="G55" s="27" t="s">
        <v>35</v>
      </c>
      <c r="H55" s="27" t="s">
        <v>249</v>
      </c>
      <c r="I55" s="20" t="s">
        <v>23</v>
      </c>
      <c r="J55" s="13"/>
      <c r="L55" s="13" t="s">
        <v>221</v>
      </c>
      <c r="M55" s="13" t="s">
        <v>221</v>
      </c>
      <c r="O55" s="13" t="s">
        <v>227</v>
      </c>
      <c r="P55" s="13">
        <v>9</v>
      </c>
      <c r="Q55" s="13" t="s">
        <v>221</v>
      </c>
      <c r="R55" s="13" t="s">
        <v>221</v>
      </c>
      <c r="T55" s="13" t="str">
        <f>IF(LEFT(L55,1)="R",VLOOKUP(L55,Sheet2!$C$4:$E$11,2,FALSE)&amp;" "&amp;TEXT((RIGHT(L55,1)-1)*16+VLOOKUP(M55,Sheet2!$A$4:$B$19,2,FALSE),"#0"),"")</f>
        <v/>
      </c>
      <c r="U55" s="13" t="str">
        <f>IF(LEFT(O55,1)="R",VLOOKUP(O55,Sheet2!$C$4:$E$11,2,FALSE)&amp;" "&amp;TEXT((RIGHT(O55,1)-1)*16+VLOOKUP(P55,Sheet2!$A$4:$B$19,2,FALSE)-INT((RIGHT(O55,1)-1)/4)*64,"#0"),"")</f>
        <v>Top 3</v>
      </c>
      <c r="V55" s="13" t="str">
        <f>IF(LEFT(Q55,1)="R",VLOOKUP(Q55,Sheet2!$C$4:$E$11,2,FALSE)&amp;" "&amp;TEXT((RIGHT(Q55,1)-1)*16+VLOOKUP(R55,Sheet2!$A$4:$B$19,2,FALSE)-INT((RIGHT(Q55,1)-1)/4)*64,"#0"),"")</f>
        <v/>
      </c>
      <c r="W55" s="13"/>
      <c r="Z55" s="13" t="str">
        <f>IF(LEFT(L55,1)="R",(RIGHT(L55,1)-1)*16+VLOOKUP(M55,Sheet2!$A$4:$B$19,2,FALSE),"")</f>
        <v/>
      </c>
      <c r="AA55" s="13">
        <f>IF(LEFT(O55,1)="R",(RIGHT(O55,1)-1)*16+VLOOKUP(P55,Sheet2!$A$4:$B$19,2,FALSE),"")</f>
        <v>67</v>
      </c>
      <c r="AB55" s="13" t="str">
        <f>IF(LEFT(Q55,1)="R",(RIGHT(Q55,1)-1)*16+VLOOKUP(R55,Sheet2!$A$4:$B$19,2,FALSE),"")</f>
        <v/>
      </c>
      <c r="AD55" s="13">
        <v>49</v>
      </c>
      <c r="AE55" s="13" t="str">
        <f t="shared" si="2"/>
        <v>false</v>
      </c>
      <c r="AF55" s="13">
        <f t="shared" si="3"/>
        <v>35</v>
      </c>
      <c r="AG55" s="13">
        <f t="shared" si="4"/>
        <v>33</v>
      </c>
      <c r="AH55" s="13">
        <f t="shared" si="5"/>
        <v>255</v>
      </c>
      <c r="AI55" s="13">
        <f t="shared" si="6"/>
        <v>255</v>
      </c>
      <c r="AJ55" s="13">
        <f t="shared" si="7"/>
        <v>67</v>
      </c>
      <c r="AK55" s="13">
        <f t="shared" si="15"/>
        <v>255</v>
      </c>
      <c r="AL55" s="6" t="str">
        <f t="shared" si="14"/>
        <v>{35,33,255,255,67,255},</v>
      </c>
    </row>
    <row r="56" spans="1:42" x14ac:dyDescent="0.25">
      <c r="A56" s="19"/>
      <c r="B56" s="19" t="s">
        <v>181</v>
      </c>
      <c r="C56" s="23"/>
      <c r="D56" s="13" t="s">
        <v>77</v>
      </c>
      <c r="E56" s="13" t="s">
        <v>53</v>
      </c>
      <c r="F56" s="20" t="s">
        <v>22</v>
      </c>
      <c r="G56" s="27" t="s">
        <v>248</v>
      </c>
      <c r="H56" s="27" t="s">
        <v>247</v>
      </c>
      <c r="I56" s="20" t="s">
        <v>23</v>
      </c>
      <c r="J56" s="13"/>
      <c r="L56" s="13" t="s">
        <v>221</v>
      </c>
      <c r="M56" s="13" t="s">
        <v>221</v>
      </c>
      <c r="O56" s="13" t="s">
        <v>227</v>
      </c>
      <c r="P56" s="13">
        <v>8</v>
      </c>
      <c r="Q56" s="13" t="s">
        <v>221</v>
      </c>
      <c r="R56" s="13" t="s">
        <v>221</v>
      </c>
      <c r="T56" s="13" t="str">
        <f>IF(LEFT(L56,1)="R",VLOOKUP(L56,Sheet2!$C$4:$E$11,2,FALSE)&amp;" "&amp;TEXT((RIGHT(L56,1)-1)*16+VLOOKUP(M56,Sheet2!$A$4:$B$19,2,FALSE),"#0"),"")</f>
        <v/>
      </c>
      <c r="U56" s="13" t="str">
        <f>IF(LEFT(O56,1)="R",VLOOKUP(O56,Sheet2!$C$4:$E$11,2,FALSE)&amp;" "&amp;TEXT((RIGHT(O56,1)-1)*16+VLOOKUP(P56,Sheet2!$A$4:$B$19,2,FALSE)-INT((RIGHT(O56,1)-1)/4)*64,"#0"),"")</f>
        <v>Top 11</v>
      </c>
      <c r="V56" s="13" t="str">
        <f>IF(LEFT(Q56,1)="R",VLOOKUP(Q56,Sheet2!$C$4:$E$11,2,FALSE)&amp;" "&amp;TEXT((RIGHT(Q56,1)-1)*16+VLOOKUP(R56,Sheet2!$A$4:$B$19,2,FALSE)-INT((RIGHT(Q56,1)-1)/4)*64,"#0"),"")</f>
        <v/>
      </c>
      <c r="W56" s="13"/>
      <c r="Z56" s="13" t="str">
        <f>IF(LEFT(L56,1)="R",(RIGHT(L56,1)-1)*16+VLOOKUP(M56,Sheet2!$A$4:$B$19,2,FALSE),"")</f>
        <v/>
      </c>
      <c r="AA56" s="13">
        <f>IF(LEFT(O56,1)="R",(RIGHT(O56,1)-1)*16+VLOOKUP(P56,Sheet2!$A$4:$B$19,2,FALSE),"")</f>
        <v>75</v>
      </c>
      <c r="AB56" s="13" t="str">
        <f>IF(LEFT(Q56,1)="R",(RIGHT(Q56,1)-1)*16+VLOOKUP(R56,Sheet2!$A$4:$B$19,2,FALSE),"")</f>
        <v/>
      </c>
      <c r="AD56" s="13">
        <v>50</v>
      </c>
      <c r="AE56" s="13" t="str">
        <f t="shared" si="2"/>
        <v>false</v>
      </c>
      <c r="AF56" s="13">
        <f t="shared" si="3"/>
        <v>32</v>
      </c>
      <c r="AG56" s="13">
        <f t="shared" si="4"/>
        <v>31</v>
      </c>
      <c r="AH56" s="13">
        <f t="shared" si="5"/>
        <v>255</v>
      </c>
      <c r="AI56" s="13">
        <f t="shared" si="6"/>
        <v>255</v>
      </c>
      <c r="AJ56" s="13">
        <f t="shared" si="7"/>
        <v>75</v>
      </c>
      <c r="AK56" s="13">
        <f t="shared" si="15"/>
        <v>255</v>
      </c>
      <c r="AL56" s="6" t="str">
        <f t="shared" si="14"/>
        <v>{32,31,255,255,75,255},</v>
      </c>
    </row>
    <row r="57" spans="1:42" x14ac:dyDescent="0.25">
      <c r="A57" s="19"/>
      <c r="B57" s="19" t="s">
        <v>182</v>
      </c>
      <c r="C57" s="23"/>
      <c r="D57" s="13" t="s">
        <v>78</v>
      </c>
      <c r="E57" s="13" t="s">
        <v>52</v>
      </c>
      <c r="F57" s="20" t="s">
        <v>22</v>
      </c>
      <c r="G57" s="27" t="s">
        <v>23</v>
      </c>
      <c r="H57" s="27" t="s">
        <v>247</v>
      </c>
      <c r="I57" s="20" t="s">
        <v>23</v>
      </c>
      <c r="J57" s="13" t="s">
        <v>283</v>
      </c>
      <c r="L57" s="13" t="s">
        <v>221</v>
      </c>
      <c r="M57" s="13" t="s">
        <v>221</v>
      </c>
      <c r="O57" s="13" t="s">
        <v>227</v>
      </c>
      <c r="P57" s="13">
        <v>7</v>
      </c>
      <c r="Q57" s="13" t="s">
        <v>221</v>
      </c>
      <c r="R57" s="13" t="s">
        <v>221</v>
      </c>
      <c r="T57" s="13" t="str">
        <f>IF(LEFT(L57,1)="R",VLOOKUP(L57,Sheet2!$C$4:$E$11,2,FALSE)&amp;" "&amp;TEXT((RIGHT(L57,1)-1)*16+VLOOKUP(M57,Sheet2!$A$4:$B$19,2,FALSE),"#0"),"")</f>
        <v/>
      </c>
      <c r="U57" s="13" t="str">
        <f>IF(LEFT(O57,1)="R",VLOOKUP(O57,Sheet2!$C$4:$E$11,2,FALSE)&amp;" "&amp;TEXT((RIGHT(O57,1)-1)*16+VLOOKUP(P57,Sheet2!$A$4:$B$19,2,FALSE)-INT((RIGHT(O57,1)-1)/4)*64,"#0"),"")</f>
        <v>Top 4</v>
      </c>
      <c r="V57" s="13" t="str">
        <f>IF(LEFT(Q57,1)="R",VLOOKUP(Q57,Sheet2!$C$4:$E$11,2,FALSE)&amp;" "&amp;TEXT((RIGHT(Q57,1)-1)*16+VLOOKUP(R57,Sheet2!$A$4:$B$19,2,FALSE)-INT((RIGHT(Q57,1)-1)/4)*64,"#0"),"")</f>
        <v/>
      </c>
      <c r="W57" s="28" t="s">
        <v>100</v>
      </c>
      <c r="Z57" s="13" t="str">
        <f>IF(LEFT(L57,1)="R",(RIGHT(L57,1)-1)*16+VLOOKUP(M57,Sheet2!$A$4:$B$19,2,FALSE),"")</f>
        <v/>
      </c>
      <c r="AA57" s="13">
        <f>IF(LEFT(O57,1)="R",(RIGHT(O57,1)-1)*16+VLOOKUP(P57,Sheet2!$A$4:$B$19,2,FALSE),"")</f>
        <v>68</v>
      </c>
      <c r="AB57" s="13" t="str">
        <f>IF(LEFT(Q57,1)="R",(RIGHT(Q57,1)-1)*16+VLOOKUP(R57,Sheet2!$A$4:$B$19,2,FALSE),"")</f>
        <v/>
      </c>
      <c r="AD57" s="13">
        <v>51</v>
      </c>
      <c r="AE57" s="13" t="str">
        <f t="shared" si="2"/>
        <v>false</v>
      </c>
      <c r="AF57" s="13">
        <f t="shared" si="3"/>
        <v>255</v>
      </c>
      <c r="AG57" s="13">
        <f t="shared" si="4"/>
        <v>31</v>
      </c>
      <c r="AH57" s="13">
        <f t="shared" si="5"/>
        <v>255</v>
      </c>
      <c r="AI57" s="13">
        <f t="shared" si="6"/>
        <v>255</v>
      </c>
      <c r="AJ57" s="13">
        <f t="shared" si="7"/>
        <v>68</v>
      </c>
      <c r="AK57" s="13">
        <f t="shared" si="15"/>
        <v>255</v>
      </c>
      <c r="AL57" s="6" t="str">
        <f t="shared" si="14"/>
        <v>{255,31,255,255,68,255},</v>
      </c>
    </row>
    <row r="58" spans="1:42" x14ac:dyDescent="0.25">
      <c r="A58" s="19"/>
      <c r="B58" s="19" t="s">
        <v>176</v>
      </c>
      <c r="C58" s="23"/>
      <c r="D58" s="13" t="s">
        <v>79</v>
      </c>
      <c r="E58" s="13" t="s">
        <v>50</v>
      </c>
      <c r="F58" s="20" t="s">
        <v>22</v>
      </c>
      <c r="G58" s="27" t="s">
        <v>255</v>
      </c>
      <c r="H58" s="27" t="s">
        <v>238</v>
      </c>
      <c r="I58" s="20" t="s">
        <v>23</v>
      </c>
      <c r="J58" s="13"/>
      <c r="K58" s="8"/>
      <c r="L58" s="13" t="s">
        <v>221</v>
      </c>
      <c r="M58" s="13" t="s">
        <v>221</v>
      </c>
      <c r="O58" s="13" t="s">
        <v>227</v>
      </c>
      <c r="P58" s="13">
        <v>6</v>
      </c>
      <c r="Q58" s="13" t="s">
        <v>221</v>
      </c>
      <c r="R58" s="13" t="s">
        <v>221</v>
      </c>
      <c r="T58" s="13" t="str">
        <f>IF(LEFT(L58,1)="R",VLOOKUP(L58,Sheet2!$C$4:$E$11,2,FALSE)&amp;" "&amp;TEXT((RIGHT(L58,1)-1)*16+VLOOKUP(M58,Sheet2!$A$4:$B$19,2,FALSE),"#0"),"")</f>
        <v/>
      </c>
      <c r="U58" s="13" t="str">
        <f>IF(LEFT(O58,1)="R",VLOOKUP(O58,Sheet2!$C$4:$E$11,2,FALSE)&amp;" "&amp;TEXT((RIGHT(O58,1)-1)*16+VLOOKUP(P58,Sheet2!$A$4:$B$19,2,FALSE)-INT((RIGHT(O58,1)-1)/4)*64,"#0"),"")</f>
        <v>Top 10</v>
      </c>
      <c r="V58" s="13" t="str">
        <f>IF(LEFT(Q58,1)="R",VLOOKUP(Q58,Sheet2!$C$4:$E$11,2,FALSE)&amp;" "&amp;TEXT((RIGHT(Q58,1)-1)*16+VLOOKUP(R58,Sheet2!$A$4:$B$19,2,FALSE)-INT((RIGHT(Q58,1)-1)/4)*64,"#0"),"")</f>
        <v/>
      </c>
      <c r="W58" s="13"/>
      <c r="Z58" s="13" t="str">
        <f>IF(LEFT(L58,1)="R",(RIGHT(L58,1)-1)*16+VLOOKUP(M58,Sheet2!$A$4:$B$19,2,FALSE),"")</f>
        <v/>
      </c>
      <c r="AA58" s="13">
        <f>IF(LEFT(O58,1)="R",(RIGHT(O58,1)-1)*16+VLOOKUP(P58,Sheet2!$A$4:$B$19,2,FALSE),"")</f>
        <v>74</v>
      </c>
      <c r="AB58" s="13" t="str">
        <f>IF(LEFT(Q58,1)="R",(RIGHT(Q58,1)-1)*16+VLOOKUP(R58,Sheet2!$A$4:$B$19,2,FALSE),"")</f>
        <v/>
      </c>
      <c r="AD58" s="13">
        <v>52</v>
      </c>
      <c r="AE58" s="13" t="str">
        <f t="shared" si="2"/>
        <v>false</v>
      </c>
      <c r="AF58" s="13">
        <f t="shared" si="3"/>
        <v>41</v>
      </c>
      <c r="AG58" s="13">
        <f t="shared" si="4"/>
        <v>22</v>
      </c>
      <c r="AH58" s="13">
        <f t="shared" si="5"/>
        <v>255</v>
      </c>
      <c r="AI58" s="13">
        <f t="shared" si="6"/>
        <v>255</v>
      </c>
      <c r="AJ58" s="13">
        <f t="shared" si="7"/>
        <v>74</v>
      </c>
      <c r="AK58" s="13">
        <f t="shared" si="15"/>
        <v>255</v>
      </c>
      <c r="AL58" s="6" t="str">
        <f t="shared" si="14"/>
        <v>{41,22,255,255,74,255},</v>
      </c>
    </row>
    <row r="59" spans="1:42" x14ac:dyDescent="0.25">
      <c r="A59" s="19"/>
      <c r="B59" s="19" t="s">
        <v>10</v>
      </c>
      <c r="C59" s="23"/>
      <c r="D59" s="13" t="s">
        <v>183</v>
      </c>
      <c r="E59" s="13" t="s">
        <v>63</v>
      </c>
      <c r="F59" s="20" t="s">
        <v>22</v>
      </c>
      <c r="G59" s="27" t="s">
        <v>256</v>
      </c>
      <c r="H59" s="27" t="s">
        <v>251</v>
      </c>
      <c r="I59" s="20" t="s">
        <v>23</v>
      </c>
      <c r="J59" s="13"/>
      <c r="L59" s="13" t="s">
        <v>221</v>
      </c>
      <c r="M59" s="13" t="s">
        <v>221</v>
      </c>
      <c r="O59" s="13" t="s">
        <v>227</v>
      </c>
      <c r="P59" s="13">
        <v>5</v>
      </c>
      <c r="Q59" s="13" t="s">
        <v>221</v>
      </c>
      <c r="R59" s="13" t="s">
        <v>221</v>
      </c>
      <c r="T59" s="13" t="str">
        <f>IF(LEFT(L59,1)="R",VLOOKUP(L59,Sheet2!$C$4:$E$11,2,FALSE)&amp;" "&amp;TEXT((RIGHT(L59,1)-1)*16+VLOOKUP(M59,Sheet2!$A$4:$B$19,2,FALSE),"#0"),"")</f>
        <v/>
      </c>
      <c r="U59" s="13" t="str">
        <f>IF(LEFT(O59,1)="R",VLOOKUP(O59,Sheet2!$C$4:$E$11,2,FALSE)&amp;" "&amp;TEXT((RIGHT(O59,1)-1)*16+VLOOKUP(P59,Sheet2!$A$4:$B$19,2,FALSE)-INT((RIGHT(O59,1)-1)/4)*64,"#0"),"")</f>
        <v>Top 5</v>
      </c>
      <c r="V59" s="13" t="str">
        <f>IF(LEFT(Q59,1)="R",VLOOKUP(Q59,Sheet2!$C$4:$E$11,2,FALSE)&amp;" "&amp;TEXT((RIGHT(Q59,1)-1)*16+VLOOKUP(R59,Sheet2!$A$4:$B$19,2,FALSE)-INT((RIGHT(Q59,1)-1)/4)*64,"#0"),"")</f>
        <v/>
      </c>
      <c r="W59" s="13"/>
      <c r="Z59" s="13" t="str">
        <f>IF(LEFT(L59,1)="R",(RIGHT(L59,1)-1)*16+VLOOKUP(M59,Sheet2!$A$4:$B$19,2,FALSE),"")</f>
        <v/>
      </c>
      <c r="AA59" s="13">
        <f>IF(LEFT(O59,1)="R",(RIGHT(O59,1)-1)*16+VLOOKUP(P59,Sheet2!$A$4:$B$19,2,FALSE),"")</f>
        <v>69</v>
      </c>
      <c r="AB59" s="13" t="str">
        <f>IF(LEFT(Q59,1)="R",(RIGHT(Q59,1)-1)*16+VLOOKUP(R59,Sheet2!$A$4:$B$19,2,FALSE),"")</f>
        <v/>
      </c>
      <c r="AD59" s="13">
        <v>53</v>
      </c>
      <c r="AE59" s="13" t="str">
        <f t="shared" si="2"/>
        <v>false</v>
      </c>
      <c r="AF59" s="13">
        <f t="shared" si="3"/>
        <v>42</v>
      </c>
      <c r="AG59" s="13">
        <f t="shared" si="4"/>
        <v>37</v>
      </c>
      <c r="AH59" s="13">
        <f t="shared" si="5"/>
        <v>255</v>
      </c>
      <c r="AI59" s="13">
        <f t="shared" si="6"/>
        <v>255</v>
      </c>
      <c r="AJ59" s="13">
        <f t="shared" si="7"/>
        <v>69</v>
      </c>
      <c r="AK59" s="13">
        <f t="shared" si="15"/>
        <v>255</v>
      </c>
      <c r="AL59" s="6" t="str">
        <f t="shared" si="14"/>
        <v>{42,37,255,255,69,255},</v>
      </c>
    </row>
    <row r="60" spans="1:42" x14ac:dyDescent="0.25">
      <c r="A60" s="19"/>
      <c r="B60" s="19" t="s">
        <v>185</v>
      </c>
      <c r="C60" s="23"/>
      <c r="D60" s="13" t="s">
        <v>184</v>
      </c>
      <c r="E60" s="13" t="s">
        <v>258</v>
      </c>
      <c r="F60" s="20" t="s">
        <v>22</v>
      </c>
      <c r="G60" s="27" t="s">
        <v>252</v>
      </c>
      <c r="H60" s="27" t="s">
        <v>23</v>
      </c>
      <c r="I60" s="20" t="s">
        <v>23</v>
      </c>
      <c r="J60" s="13"/>
      <c r="K60" s="8"/>
      <c r="L60" s="13" t="s">
        <v>221</v>
      </c>
      <c r="M60" s="13" t="s">
        <v>221</v>
      </c>
      <c r="O60" s="13" t="s">
        <v>227</v>
      </c>
      <c r="P60" s="13">
        <v>4</v>
      </c>
      <c r="Q60" s="13" t="s">
        <v>221</v>
      </c>
      <c r="R60" s="13" t="s">
        <v>221</v>
      </c>
      <c r="T60" s="13" t="str">
        <f>IF(LEFT(L60,1)="R",VLOOKUP(L60,Sheet2!$C$4:$E$11,2,FALSE)&amp;" "&amp;TEXT((RIGHT(L60,1)-1)*16+VLOOKUP(M60,Sheet2!$A$4:$B$19,2,FALSE),"#0"),"")</f>
        <v/>
      </c>
      <c r="U60" s="13" t="str">
        <f>IF(LEFT(O60,1)="R",VLOOKUP(O60,Sheet2!$C$4:$E$11,2,FALSE)&amp;" "&amp;TEXT((RIGHT(O60,1)-1)*16+VLOOKUP(P60,Sheet2!$A$4:$B$19,2,FALSE)-INT((RIGHT(O60,1)-1)/4)*64,"#0"),"")</f>
        <v>Top 9</v>
      </c>
      <c r="V60" s="13" t="str">
        <f>IF(LEFT(Q60,1)="R",VLOOKUP(Q60,Sheet2!$C$4:$E$11,2,FALSE)&amp;" "&amp;TEXT((RIGHT(Q60,1)-1)*16+VLOOKUP(R60,Sheet2!$A$4:$B$19,2,FALSE)-INT((RIGHT(Q60,1)-1)/4)*64,"#0"),"")</f>
        <v/>
      </c>
      <c r="W60" s="13"/>
      <c r="Z60" s="13" t="str">
        <f>IF(LEFT(L60,1)="R",(RIGHT(L60,1)-1)*16+VLOOKUP(M60,Sheet2!$A$4:$B$19,2,FALSE),"")</f>
        <v/>
      </c>
      <c r="AA60" s="13">
        <f>IF(LEFT(O60,1)="R",(RIGHT(O60,1)-1)*16+VLOOKUP(P60,Sheet2!$A$4:$B$19,2,FALSE),"")</f>
        <v>73</v>
      </c>
      <c r="AB60" s="13" t="str">
        <f>IF(LEFT(Q60,1)="R",(RIGHT(Q60,1)-1)*16+VLOOKUP(R60,Sheet2!$A$4:$B$19,2,FALSE),"")</f>
        <v/>
      </c>
      <c r="AD60" s="13">
        <v>54</v>
      </c>
      <c r="AE60" s="13" t="str">
        <f t="shared" si="2"/>
        <v>false</v>
      </c>
      <c r="AF60" s="13">
        <f t="shared" si="3"/>
        <v>38</v>
      </c>
      <c r="AG60" s="13">
        <f t="shared" si="4"/>
        <v>255</v>
      </c>
      <c r="AH60" s="13">
        <f t="shared" si="5"/>
        <v>255</v>
      </c>
      <c r="AI60" s="13">
        <f t="shared" si="6"/>
        <v>255</v>
      </c>
      <c r="AJ60" s="13">
        <f t="shared" si="7"/>
        <v>73</v>
      </c>
      <c r="AK60" s="13">
        <f t="shared" si="15"/>
        <v>255</v>
      </c>
      <c r="AL60" s="6" t="str">
        <f t="shared" si="14"/>
        <v>{38,255,255,255,73,255},</v>
      </c>
    </row>
    <row r="61" spans="1:42" x14ac:dyDescent="0.25">
      <c r="A61" s="19"/>
      <c r="B61" s="19" t="s">
        <v>186</v>
      </c>
      <c r="C61" s="23"/>
      <c r="D61" s="13" t="s">
        <v>80</v>
      </c>
      <c r="E61" s="13" t="s">
        <v>30</v>
      </c>
      <c r="F61" s="20" t="s">
        <v>22</v>
      </c>
      <c r="G61" s="27" t="s">
        <v>253</v>
      </c>
      <c r="H61" s="27" t="s">
        <v>254</v>
      </c>
      <c r="I61" s="20" t="s">
        <v>23</v>
      </c>
      <c r="J61" s="13"/>
      <c r="L61" s="13" t="s">
        <v>221</v>
      </c>
      <c r="M61" s="13" t="s">
        <v>221</v>
      </c>
      <c r="O61" s="13" t="s">
        <v>227</v>
      </c>
      <c r="P61" s="13">
        <v>3</v>
      </c>
      <c r="Q61" s="13" t="s">
        <v>221</v>
      </c>
      <c r="R61" s="13" t="s">
        <v>221</v>
      </c>
      <c r="T61" s="13" t="str">
        <f>IF(LEFT(L61,1)="R",VLOOKUP(L61,Sheet2!$C$4:$E$11,2,FALSE)&amp;" "&amp;TEXT((RIGHT(L61,1)-1)*16+VLOOKUP(M61,Sheet2!$A$4:$B$19,2,FALSE),"#0"),"")</f>
        <v/>
      </c>
      <c r="U61" s="13" t="str">
        <f>IF(LEFT(O61,1)="R",VLOOKUP(O61,Sheet2!$C$4:$E$11,2,FALSE)&amp;" "&amp;TEXT((RIGHT(O61,1)-1)*16+VLOOKUP(P61,Sheet2!$A$4:$B$19,2,FALSE)-INT((RIGHT(O61,1)-1)/4)*64,"#0"),"")</f>
        <v>Top 6</v>
      </c>
      <c r="V61" s="13" t="str">
        <f>IF(LEFT(Q61,1)="R",VLOOKUP(Q61,Sheet2!$C$4:$E$11,2,FALSE)&amp;" "&amp;TEXT((RIGHT(Q61,1)-1)*16+VLOOKUP(R61,Sheet2!$A$4:$B$19,2,FALSE)-INT((RIGHT(Q61,1)-1)/4)*64,"#0"),"")</f>
        <v/>
      </c>
      <c r="W61" s="16"/>
      <c r="Z61" s="13" t="str">
        <f>IF(LEFT(L61,1)="R",(RIGHT(L61,1)-1)*16+VLOOKUP(M61,Sheet2!$A$4:$B$19,2,FALSE),"")</f>
        <v/>
      </c>
      <c r="AA61" s="13">
        <f>IF(LEFT(O61,1)="R",(RIGHT(O61,1)-1)*16+VLOOKUP(P61,Sheet2!$A$4:$B$19,2,FALSE),"")</f>
        <v>70</v>
      </c>
      <c r="AB61" s="13" t="str">
        <f>IF(LEFT(Q61,1)="R",(RIGHT(Q61,1)-1)*16+VLOOKUP(R61,Sheet2!$A$4:$B$19,2,FALSE),"")</f>
        <v/>
      </c>
      <c r="AD61" s="13">
        <v>55</v>
      </c>
      <c r="AE61" s="13" t="str">
        <f t="shared" si="2"/>
        <v>false</v>
      </c>
      <c r="AF61" s="13">
        <f t="shared" si="3"/>
        <v>39</v>
      </c>
      <c r="AG61" s="13">
        <f t="shared" si="4"/>
        <v>40</v>
      </c>
      <c r="AH61" s="13">
        <f t="shared" si="5"/>
        <v>255</v>
      </c>
      <c r="AI61" s="13">
        <f t="shared" si="6"/>
        <v>255</v>
      </c>
      <c r="AJ61" s="13">
        <f t="shared" si="7"/>
        <v>70</v>
      </c>
      <c r="AK61" s="13">
        <f t="shared" si="15"/>
        <v>255</v>
      </c>
      <c r="AL61" s="6" t="str">
        <f t="shared" si="14"/>
        <v>{39,40,255,255,70,255},</v>
      </c>
    </row>
    <row r="62" spans="1:42" x14ac:dyDescent="0.25">
      <c r="A62" s="19"/>
      <c r="B62" s="19" t="s">
        <v>187</v>
      </c>
      <c r="C62" s="23"/>
      <c r="D62" s="13" t="s">
        <v>81</v>
      </c>
      <c r="E62" s="13" t="s">
        <v>51</v>
      </c>
      <c r="F62" s="20" t="s">
        <v>22</v>
      </c>
      <c r="G62" s="27" t="s">
        <v>254</v>
      </c>
      <c r="H62" s="27" t="s">
        <v>23</v>
      </c>
      <c r="I62" s="20" t="s">
        <v>23</v>
      </c>
      <c r="J62" s="13"/>
      <c r="K62" s="8"/>
      <c r="L62" s="13" t="s">
        <v>221</v>
      </c>
      <c r="M62" s="13" t="s">
        <v>221</v>
      </c>
      <c r="O62" s="13" t="s">
        <v>227</v>
      </c>
      <c r="P62" s="13">
        <v>2</v>
      </c>
      <c r="Q62" s="13" t="s">
        <v>221</v>
      </c>
      <c r="R62" s="13" t="s">
        <v>221</v>
      </c>
      <c r="T62" s="13" t="str">
        <f>IF(LEFT(L62,1)="R",VLOOKUP(L62,Sheet2!$C$4:$E$11,2,FALSE)&amp;" "&amp;TEXT((RIGHT(L62,1)-1)*16+VLOOKUP(M62,Sheet2!$A$4:$B$19,2,FALSE),"#0"),"")</f>
        <v/>
      </c>
      <c r="U62" s="13" t="str">
        <f>IF(LEFT(O62,1)="R",VLOOKUP(O62,Sheet2!$C$4:$E$11,2,FALSE)&amp;" "&amp;TEXT((RIGHT(O62,1)-1)*16+VLOOKUP(P62,Sheet2!$A$4:$B$19,2,FALSE)-INT((RIGHT(O62,1)-1)/4)*64,"#0"),"")</f>
        <v>Top 8</v>
      </c>
      <c r="V62" s="13" t="str">
        <f>IF(LEFT(Q62,1)="R",VLOOKUP(Q62,Sheet2!$C$4:$E$11,2,FALSE)&amp;" "&amp;TEXT((RIGHT(Q62,1)-1)*16+VLOOKUP(R62,Sheet2!$A$4:$B$19,2,FALSE)-INT((RIGHT(Q62,1)-1)/4)*64,"#0"),"")</f>
        <v/>
      </c>
      <c r="W62" s="16"/>
      <c r="Z62" s="13" t="str">
        <f>IF(LEFT(L62,1)="R",(RIGHT(L62,1)-1)*16+VLOOKUP(M62,Sheet2!$A$4:$B$19,2,FALSE),"")</f>
        <v/>
      </c>
      <c r="AA62" s="13">
        <f>IF(LEFT(O62,1)="R",(RIGHT(O62,1)-1)*16+VLOOKUP(P62,Sheet2!$A$4:$B$19,2,FALSE),"")</f>
        <v>72</v>
      </c>
      <c r="AB62" s="13" t="str">
        <f>IF(LEFT(Q62,1)="R",(RIGHT(Q62,1)-1)*16+VLOOKUP(R62,Sheet2!$A$4:$B$19,2,FALSE),"")</f>
        <v/>
      </c>
      <c r="AD62" s="13">
        <v>56</v>
      </c>
      <c r="AE62" s="13" t="str">
        <f t="shared" si="2"/>
        <v>false</v>
      </c>
      <c r="AF62" s="13">
        <f t="shared" si="3"/>
        <v>40</v>
      </c>
      <c r="AG62" s="13">
        <f t="shared" si="4"/>
        <v>255</v>
      </c>
      <c r="AH62" s="13">
        <f t="shared" si="5"/>
        <v>255</v>
      </c>
      <c r="AI62" s="13">
        <f t="shared" si="6"/>
        <v>255</v>
      </c>
      <c r="AJ62" s="13">
        <f t="shared" si="7"/>
        <v>72</v>
      </c>
      <c r="AK62" s="13">
        <f t="shared" si="15"/>
        <v>255</v>
      </c>
      <c r="AL62" s="6" t="str">
        <f t="shared" si="14"/>
        <v>{40,255,255,255,72,255},</v>
      </c>
    </row>
    <row r="63" spans="1:42" x14ac:dyDescent="0.25">
      <c r="A63" s="19"/>
      <c r="B63" s="19" t="s">
        <v>190</v>
      </c>
      <c r="C63" s="23"/>
      <c r="D63" s="13" t="s">
        <v>188</v>
      </c>
      <c r="E63" s="13" t="s">
        <v>259</v>
      </c>
      <c r="F63" s="20" t="s">
        <v>22</v>
      </c>
      <c r="G63" s="27" t="s">
        <v>29</v>
      </c>
      <c r="H63" s="27" t="s">
        <v>242</v>
      </c>
      <c r="I63" s="20" t="s">
        <v>23</v>
      </c>
      <c r="J63" s="13"/>
      <c r="K63" s="8"/>
      <c r="L63" s="13" t="s">
        <v>221</v>
      </c>
      <c r="M63" s="13" t="s">
        <v>221</v>
      </c>
      <c r="O63" s="13" t="s">
        <v>227</v>
      </c>
      <c r="P63" s="13">
        <v>1</v>
      </c>
      <c r="Q63" s="13" t="s">
        <v>221</v>
      </c>
      <c r="R63" s="13" t="s">
        <v>221</v>
      </c>
      <c r="T63" s="13" t="str">
        <f>IF(LEFT(L63,1)="R",VLOOKUP(L63,Sheet2!$C$4:$E$11,2,FALSE)&amp;" "&amp;TEXT((RIGHT(L63,1)-1)*16+VLOOKUP(M63,Sheet2!$A$4:$B$19,2,FALSE),"#0"),"")</f>
        <v/>
      </c>
      <c r="U63" s="13" t="str">
        <f>IF(LEFT(O63,1)="R",VLOOKUP(O63,Sheet2!$C$4:$E$11,2,FALSE)&amp;" "&amp;TEXT((RIGHT(O63,1)-1)*16+VLOOKUP(P63,Sheet2!$A$4:$B$19,2,FALSE)-INT((RIGHT(O63,1)-1)/4)*64,"#0"),"")</f>
        <v>Top 7</v>
      </c>
      <c r="V63" s="13" t="str">
        <f>IF(LEFT(Q63,1)="R",VLOOKUP(Q63,Sheet2!$C$4:$E$11,2,FALSE)&amp;" "&amp;TEXT((RIGHT(Q63,1)-1)*16+VLOOKUP(R63,Sheet2!$A$4:$B$19,2,FALSE)-INT((RIGHT(Q63,1)-1)/4)*64,"#0"),"")</f>
        <v/>
      </c>
      <c r="W63" s="16"/>
      <c r="Z63" s="13" t="str">
        <f>IF(LEFT(L63,1)="R",(RIGHT(L63,1)-1)*16+VLOOKUP(M63,Sheet2!$A$4:$B$19,2,FALSE),"")</f>
        <v/>
      </c>
      <c r="AA63" s="13">
        <f>IF(LEFT(O63,1)="R",(RIGHT(O63,1)-1)*16+VLOOKUP(P63,Sheet2!$A$4:$B$19,2,FALSE),"")</f>
        <v>71</v>
      </c>
      <c r="AB63" s="13" t="str">
        <f>IF(LEFT(Q63,1)="R",(RIGHT(Q63,1)-1)*16+VLOOKUP(R63,Sheet2!$A$4:$B$19,2,FALSE),"")</f>
        <v/>
      </c>
      <c r="AD63" s="13">
        <v>57</v>
      </c>
      <c r="AE63" s="13" t="str">
        <f t="shared" si="2"/>
        <v>false</v>
      </c>
      <c r="AF63" s="13">
        <f t="shared" si="3"/>
        <v>34</v>
      </c>
      <c r="AG63" s="13">
        <f t="shared" si="4"/>
        <v>26</v>
      </c>
      <c r="AH63" s="13">
        <f t="shared" si="5"/>
        <v>255</v>
      </c>
      <c r="AI63" s="13">
        <f t="shared" si="6"/>
        <v>255</v>
      </c>
      <c r="AJ63" s="13">
        <f t="shared" si="7"/>
        <v>71</v>
      </c>
      <c r="AK63" s="13">
        <f t="shared" si="15"/>
        <v>255</v>
      </c>
      <c r="AL63" s="6" t="str">
        <f t="shared" si="14"/>
        <v>{34,26,255,255,71,255},</v>
      </c>
    </row>
    <row r="64" spans="1:42" x14ac:dyDescent="0.25">
      <c r="A64" s="19"/>
      <c r="B64" s="19" t="s">
        <v>191</v>
      </c>
      <c r="C64" s="23"/>
      <c r="D64" s="13" t="s">
        <v>189</v>
      </c>
      <c r="E64" s="13" t="s">
        <v>260</v>
      </c>
      <c r="F64" s="20" t="s">
        <v>22</v>
      </c>
      <c r="G64" s="27" t="s">
        <v>233</v>
      </c>
      <c r="H64" s="27" t="s">
        <v>234</v>
      </c>
      <c r="I64" s="20" t="s">
        <v>23</v>
      </c>
      <c r="J64" s="13"/>
      <c r="K64" s="8"/>
      <c r="L64" s="13" t="s">
        <v>221</v>
      </c>
      <c r="M64" s="13" t="s">
        <v>221</v>
      </c>
      <c r="O64" s="13" t="s">
        <v>219</v>
      </c>
      <c r="P64" s="13">
        <v>16</v>
      </c>
      <c r="Q64" s="13" t="s">
        <v>221</v>
      </c>
      <c r="R64" s="13" t="s">
        <v>221</v>
      </c>
      <c r="T64" s="13" t="str">
        <f>IF(LEFT(L64,1)="R",VLOOKUP(L64,Sheet2!$C$4:$E$11,2,FALSE)&amp;" "&amp;TEXT((RIGHT(L64,1)-1)*16+VLOOKUP(M64,Sheet2!$A$4:$B$19,2,FALSE),"#0"),"")</f>
        <v/>
      </c>
      <c r="U64" s="13" t="str">
        <f>IF(LEFT(O64,1)="R",VLOOKUP(O64,Sheet2!$C$4:$E$11,2,FALSE)&amp;" "&amp;TEXT((RIGHT(O64,1)-1)*16+VLOOKUP(P64,Sheet2!$A$4:$B$19,2,FALSE)-INT((RIGHT(O64,1)-1)/4)*64,"#0"),"")</f>
        <v>Mid 63</v>
      </c>
      <c r="V64" s="13" t="str">
        <f>IF(LEFT(Q64,1)="R",VLOOKUP(Q64,Sheet2!$C$4:$E$11,2,FALSE)&amp;" "&amp;TEXT((RIGHT(Q64,1)-1)*16+VLOOKUP(R64,Sheet2!$A$4:$B$19,2,FALSE)-INT((RIGHT(Q64,1)-1)/4)*64,"#0"),"")</f>
        <v/>
      </c>
      <c r="W64" s="16"/>
      <c r="Z64" s="13" t="str">
        <f>IF(LEFT(L64,1)="R",(RIGHT(L64,1)-1)*16+VLOOKUP(M64,Sheet2!$A$4:$B$19,2,FALSE),"")</f>
        <v/>
      </c>
      <c r="AA64" s="13">
        <f>IF(LEFT(O64,1)="R",(RIGHT(O64,1)-1)*16+VLOOKUP(P64,Sheet2!$A$4:$B$19,2,FALSE),"")</f>
        <v>63</v>
      </c>
      <c r="AB64" s="13" t="str">
        <f>IF(LEFT(Q64,1)="R",(RIGHT(Q64,1)-1)*16+VLOOKUP(R64,Sheet2!$A$4:$B$19,2,FALSE),"")</f>
        <v/>
      </c>
      <c r="AD64" s="13">
        <v>58</v>
      </c>
      <c r="AE64" s="13" t="str">
        <f t="shared" si="2"/>
        <v>false</v>
      </c>
      <c r="AF64" s="13">
        <f t="shared" si="3"/>
        <v>11</v>
      </c>
      <c r="AG64" s="13">
        <f t="shared" si="4"/>
        <v>12</v>
      </c>
      <c r="AH64" s="13">
        <f t="shared" si="5"/>
        <v>255</v>
      </c>
      <c r="AI64" s="13">
        <f t="shared" si="6"/>
        <v>255</v>
      </c>
      <c r="AJ64" s="13">
        <f t="shared" si="7"/>
        <v>63</v>
      </c>
      <c r="AK64" s="13">
        <f t="shared" si="15"/>
        <v>255</v>
      </c>
      <c r="AL64" s="6" t="str">
        <f t="shared" si="14"/>
        <v>{11,12,255,255,63,255},</v>
      </c>
    </row>
    <row r="65" spans="1:38" x14ac:dyDescent="0.25">
      <c r="A65" s="19"/>
      <c r="B65" s="19" t="s">
        <v>192</v>
      </c>
      <c r="C65" s="23"/>
      <c r="D65" s="13" t="s">
        <v>97</v>
      </c>
      <c r="E65" s="13" t="s">
        <v>62</v>
      </c>
      <c r="F65" s="20" t="s">
        <v>22</v>
      </c>
      <c r="G65" s="27" t="s">
        <v>236</v>
      </c>
      <c r="H65" s="27" t="s">
        <v>253</v>
      </c>
      <c r="I65" s="20" t="s">
        <v>23</v>
      </c>
      <c r="J65" s="13"/>
      <c r="L65" s="13" t="s">
        <v>221</v>
      </c>
      <c r="M65" s="13" t="s">
        <v>221</v>
      </c>
      <c r="O65" s="13" t="s">
        <v>219</v>
      </c>
      <c r="P65" s="13">
        <v>15</v>
      </c>
      <c r="Q65" s="13" t="s">
        <v>221</v>
      </c>
      <c r="R65" s="13" t="s">
        <v>221</v>
      </c>
      <c r="T65" s="13" t="str">
        <f>IF(LEFT(L65,1)="R",VLOOKUP(L65,Sheet2!$C$4:$E$11,2,FALSE)&amp;" "&amp;TEXT((RIGHT(L65,1)-1)*16+VLOOKUP(M65,Sheet2!$A$4:$B$19,2,FALSE),"#0"),"")</f>
        <v/>
      </c>
      <c r="U65" s="13" t="str">
        <f>IF(LEFT(O65,1)="R",VLOOKUP(O65,Sheet2!$C$4:$E$11,2,FALSE)&amp;" "&amp;TEXT((RIGHT(O65,1)-1)*16+VLOOKUP(P65,Sheet2!$A$4:$B$19,2,FALSE)-INT((RIGHT(O65,1)-1)/4)*64,"#0"),"")</f>
        <v>Mid 48</v>
      </c>
      <c r="V65" s="13" t="str">
        <f>IF(LEFT(Q65,1)="R",VLOOKUP(Q65,Sheet2!$C$4:$E$11,2,FALSE)&amp;" "&amp;TEXT((RIGHT(Q65,1)-1)*16+VLOOKUP(R65,Sheet2!$A$4:$B$19,2,FALSE)-INT((RIGHT(Q65,1)-1)/4)*64,"#0"),"")</f>
        <v/>
      </c>
      <c r="W65" s="16"/>
      <c r="Z65" s="13" t="str">
        <f>IF(LEFT(L65,1)="R",(RIGHT(L65,1)-1)*16+VLOOKUP(M65,Sheet2!$A$4:$B$19,2,FALSE),"")</f>
        <v/>
      </c>
      <c r="AA65" s="13">
        <f>IF(LEFT(O65,1)="R",(RIGHT(O65,1)-1)*16+VLOOKUP(P65,Sheet2!$A$4:$B$19,2,FALSE),"")</f>
        <v>48</v>
      </c>
      <c r="AB65" s="13" t="str">
        <f>IF(LEFT(Q65,1)="R",(RIGHT(Q65,1)-1)*16+VLOOKUP(R65,Sheet2!$A$4:$B$19,2,FALSE),"")</f>
        <v/>
      </c>
      <c r="AD65" s="13">
        <v>59</v>
      </c>
      <c r="AE65" s="13" t="str">
        <f t="shared" si="2"/>
        <v>false</v>
      </c>
      <c r="AF65" s="13">
        <f t="shared" si="3"/>
        <v>14</v>
      </c>
      <c r="AG65" s="13">
        <f t="shared" si="4"/>
        <v>39</v>
      </c>
      <c r="AH65" s="13">
        <f t="shared" si="5"/>
        <v>255</v>
      </c>
      <c r="AI65" s="13">
        <f t="shared" si="6"/>
        <v>255</v>
      </c>
      <c r="AJ65" s="13">
        <f t="shared" si="7"/>
        <v>48</v>
      </c>
      <c r="AK65" s="13">
        <f t="shared" si="15"/>
        <v>255</v>
      </c>
      <c r="AL65" s="6" t="str">
        <f t="shared" si="14"/>
        <v>{14,39,255,255,48,255},</v>
      </c>
    </row>
    <row r="66" spans="1:38" x14ac:dyDescent="0.25">
      <c r="A66" s="19"/>
      <c r="B66" s="19" t="s">
        <v>193</v>
      </c>
      <c r="C66" s="23"/>
      <c r="D66" s="13" t="s">
        <v>82</v>
      </c>
      <c r="E66" s="13" t="s">
        <v>26</v>
      </c>
      <c r="F66" s="20" t="s">
        <v>22</v>
      </c>
      <c r="G66" s="27" t="s">
        <v>268</v>
      </c>
      <c r="H66" s="27" t="s">
        <v>232</v>
      </c>
      <c r="I66" s="20" t="s">
        <v>23</v>
      </c>
      <c r="J66" s="13"/>
      <c r="L66" s="13" t="s">
        <v>221</v>
      </c>
      <c r="M66" s="13" t="s">
        <v>221</v>
      </c>
      <c r="O66" s="13" t="s">
        <v>219</v>
      </c>
      <c r="P66" s="13">
        <v>14</v>
      </c>
      <c r="Q66" s="13" t="s">
        <v>221</v>
      </c>
      <c r="R66" s="13" t="s">
        <v>221</v>
      </c>
      <c r="T66" s="13" t="str">
        <f>IF(LEFT(L66,1)="R",VLOOKUP(L66,Sheet2!$C$4:$E$11,2,FALSE)&amp;" "&amp;TEXT((RIGHT(L66,1)-1)*16+VLOOKUP(M66,Sheet2!$A$4:$B$19,2,FALSE),"#0"),"")</f>
        <v/>
      </c>
      <c r="U66" s="13" t="str">
        <f>IF(LEFT(O66,1)="R",VLOOKUP(O66,Sheet2!$C$4:$E$11,2,FALSE)&amp;" "&amp;TEXT((RIGHT(O66,1)-1)*16+VLOOKUP(P66,Sheet2!$A$4:$B$19,2,FALSE)-INT((RIGHT(O66,1)-1)/4)*64,"#0"),"")</f>
        <v>Mid 62</v>
      </c>
      <c r="V66" s="13" t="str">
        <f>IF(LEFT(Q66,1)="R",VLOOKUP(Q66,Sheet2!$C$4:$E$11,2,FALSE)&amp;" "&amp;TEXT((RIGHT(Q66,1)-1)*16+VLOOKUP(R66,Sheet2!$A$4:$B$19,2,FALSE)-INT((RIGHT(Q66,1)-1)/4)*64,"#0"),"")</f>
        <v/>
      </c>
      <c r="W66" s="13"/>
      <c r="Z66" s="13" t="str">
        <f>IF(LEFT(L66,1)="R",(RIGHT(L66,1)-1)*16+VLOOKUP(M66,Sheet2!$A$4:$B$19,2,FALSE),"")</f>
        <v/>
      </c>
      <c r="AA66" s="13">
        <f>IF(LEFT(O66,1)="R",(RIGHT(O66,1)-1)*16+VLOOKUP(P66,Sheet2!$A$4:$B$19,2,FALSE),"")</f>
        <v>62</v>
      </c>
      <c r="AB66" s="13" t="str">
        <f>IF(LEFT(Q66,1)="R",(RIGHT(Q66,1)-1)*16+VLOOKUP(R66,Sheet2!$A$4:$B$19,2,FALSE),"")</f>
        <v/>
      </c>
      <c r="AD66" s="13">
        <v>60</v>
      </c>
      <c r="AE66" s="13" t="str">
        <f t="shared" si="2"/>
        <v>false</v>
      </c>
      <c r="AF66" s="13">
        <f t="shared" si="3"/>
        <v>9</v>
      </c>
      <c r="AG66" s="13">
        <f t="shared" si="4"/>
        <v>10</v>
      </c>
      <c r="AH66" s="13">
        <f t="shared" si="5"/>
        <v>255</v>
      </c>
      <c r="AI66" s="13">
        <f t="shared" si="6"/>
        <v>255</v>
      </c>
      <c r="AJ66" s="13">
        <f t="shared" si="7"/>
        <v>62</v>
      </c>
      <c r="AK66" s="13">
        <f t="shared" si="15"/>
        <v>255</v>
      </c>
      <c r="AL66" s="6" t="str">
        <f t="shared" si="14"/>
        <v>{9,10,255,255,62,255},</v>
      </c>
    </row>
    <row r="67" spans="1:38" x14ac:dyDescent="0.25">
      <c r="A67" s="19"/>
      <c r="B67" s="19" t="s">
        <v>194</v>
      </c>
      <c r="C67" s="23"/>
      <c r="D67" s="13" t="s">
        <v>83</v>
      </c>
      <c r="E67" s="13" t="s">
        <v>64</v>
      </c>
      <c r="F67" s="20" t="s">
        <v>22</v>
      </c>
      <c r="G67" s="27" t="s">
        <v>23</v>
      </c>
      <c r="H67" s="27" t="s">
        <v>231</v>
      </c>
      <c r="I67" s="20" t="s">
        <v>23</v>
      </c>
      <c r="J67" s="13"/>
      <c r="L67" s="13" t="s">
        <v>221</v>
      </c>
      <c r="M67" s="13" t="s">
        <v>221</v>
      </c>
      <c r="O67" s="13" t="s">
        <v>219</v>
      </c>
      <c r="P67" s="13">
        <v>13</v>
      </c>
      <c r="Q67" s="13" t="s">
        <v>221</v>
      </c>
      <c r="R67" s="13" t="s">
        <v>221</v>
      </c>
      <c r="T67" s="13" t="str">
        <f>IF(LEFT(L67,1)="R",VLOOKUP(L67,Sheet2!$C$4:$E$11,2,FALSE)&amp;" "&amp;TEXT((RIGHT(L67,1)-1)*16+VLOOKUP(M67,Sheet2!$A$4:$B$19,2,FALSE),"#0"),"")</f>
        <v/>
      </c>
      <c r="U67" s="13" t="str">
        <f>IF(LEFT(O67,1)="R",VLOOKUP(O67,Sheet2!$C$4:$E$11,2,FALSE)&amp;" "&amp;TEXT((RIGHT(O67,1)-1)*16+VLOOKUP(P67,Sheet2!$A$4:$B$19,2,FALSE)-INT((RIGHT(O67,1)-1)/4)*64,"#0"),"")</f>
        <v>Mid 49</v>
      </c>
      <c r="V67" s="13" t="str">
        <f>IF(LEFT(Q67,1)="R",VLOOKUP(Q67,Sheet2!$C$4:$E$11,2,FALSE)&amp;" "&amp;TEXT((RIGHT(Q67,1)-1)*16+VLOOKUP(R67,Sheet2!$A$4:$B$19,2,FALSE)-INT((RIGHT(Q67,1)-1)/4)*64,"#0"),"")</f>
        <v/>
      </c>
      <c r="W67" s="13"/>
      <c r="Z67" s="13" t="str">
        <f>IF(LEFT(L67,1)="R",(RIGHT(L67,1)-1)*16+VLOOKUP(M67,Sheet2!$A$4:$B$19,2,FALSE),"")</f>
        <v/>
      </c>
      <c r="AA67" s="13">
        <f>IF(LEFT(O67,1)="R",(RIGHT(O67,1)-1)*16+VLOOKUP(P67,Sheet2!$A$4:$B$19,2,FALSE),"")</f>
        <v>49</v>
      </c>
      <c r="AB67" s="13" t="str">
        <f>IF(LEFT(Q67,1)="R",(RIGHT(Q67,1)-1)*16+VLOOKUP(R67,Sheet2!$A$4:$B$19,2,FALSE),"")</f>
        <v/>
      </c>
      <c r="AD67" s="13">
        <v>61</v>
      </c>
      <c r="AE67" s="13" t="str">
        <f t="shared" si="2"/>
        <v>false</v>
      </c>
      <c r="AF67" s="13">
        <f t="shared" si="3"/>
        <v>255</v>
      </c>
      <c r="AG67" s="13">
        <f t="shared" si="4"/>
        <v>8</v>
      </c>
      <c r="AH67" s="13">
        <f t="shared" si="5"/>
        <v>255</v>
      </c>
      <c r="AI67" s="13">
        <f t="shared" si="6"/>
        <v>255</v>
      </c>
      <c r="AJ67" s="13">
        <f t="shared" si="7"/>
        <v>49</v>
      </c>
      <c r="AK67" s="13">
        <f t="shared" si="15"/>
        <v>255</v>
      </c>
      <c r="AL67" s="6" t="str">
        <f t="shared" si="14"/>
        <v>{255,8,255,255,49,255},</v>
      </c>
    </row>
    <row r="68" spans="1:38" x14ac:dyDescent="0.25">
      <c r="A68" s="19"/>
      <c r="B68" s="19" t="s">
        <v>195</v>
      </c>
      <c r="C68" s="23"/>
      <c r="D68" s="13" t="s">
        <v>84</v>
      </c>
      <c r="E68" s="13" t="s">
        <v>60</v>
      </c>
      <c r="F68" s="20" t="s">
        <v>22</v>
      </c>
      <c r="G68" s="27" t="s">
        <v>23</v>
      </c>
      <c r="H68" s="27" t="s">
        <v>231</v>
      </c>
      <c r="I68" s="20" t="s">
        <v>23</v>
      </c>
      <c r="J68" s="13"/>
      <c r="L68" s="13" t="s">
        <v>221</v>
      </c>
      <c r="M68" s="13" t="s">
        <v>221</v>
      </c>
      <c r="O68" s="13" t="s">
        <v>219</v>
      </c>
      <c r="P68" s="13">
        <v>12</v>
      </c>
      <c r="Q68" s="13" t="s">
        <v>221</v>
      </c>
      <c r="R68" s="13" t="s">
        <v>221</v>
      </c>
      <c r="T68" s="13" t="str">
        <f>IF(LEFT(L68,1)="R",VLOOKUP(L68,Sheet2!$C$4:$E$11,2,FALSE)&amp;" "&amp;TEXT((RIGHT(L68,1)-1)*16+VLOOKUP(M68,Sheet2!$A$4:$B$19,2,FALSE),"#0"),"")</f>
        <v/>
      </c>
      <c r="U68" s="13" t="str">
        <f>IF(LEFT(O68,1)="R",VLOOKUP(O68,Sheet2!$C$4:$E$11,2,FALSE)&amp;" "&amp;TEXT((RIGHT(O68,1)-1)*16+VLOOKUP(P68,Sheet2!$A$4:$B$19,2,FALSE)-INT((RIGHT(O68,1)-1)/4)*64,"#0"),"")</f>
        <v>Mid 61</v>
      </c>
      <c r="V68" s="13" t="str">
        <f>IF(LEFT(Q68,1)="R",VLOOKUP(Q68,Sheet2!$C$4:$E$11,2,FALSE)&amp;" "&amp;TEXT((RIGHT(Q68,1)-1)*16+VLOOKUP(R68,Sheet2!$A$4:$B$19,2,FALSE)-INT((RIGHT(Q68,1)-1)/4)*64,"#0"),"")</f>
        <v/>
      </c>
      <c r="W68" s="13"/>
      <c r="Z68" s="13" t="str">
        <f>IF(LEFT(L68,1)="R",(RIGHT(L68,1)-1)*16+VLOOKUP(M68,Sheet2!$A$4:$B$19,2,FALSE),"")</f>
        <v/>
      </c>
      <c r="AA68" s="13">
        <f>IF(LEFT(O68,1)="R",(RIGHT(O68,1)-1)*16+VLOOKUP(P68,Sheet2!$A$4:$B$19,2,FALSE),"")</f>
        <v>61</v>
      </c>
      <c r="AB68" s="13" t="str">
        <f>IF(LEFT(Q68,1)="R",(RIGHT(Q68,1)-1)*16+VLOOKUP(R68,Sheet2!$A$4:$B$19,2,FALSE),"")</f>
        <v/>
      </c>
      <c r="AD68" s="13">
        <v>62</v>
      </c>
      <c r="AE68" s="13" t="str">
        <f t="shared" si="2"/>
        <v>false</v>
      </c>
      <c r="AF68" s="13">
        <f t="shared" si="3"/>
        <v>255</v>
      </c>
      <c r="AG68" s="13">
        <f t="shared" si="4"/>
        <v>8</v>
      </c>
      <c r="AH68" s="13">
        <f t="shared" si="5"/>
        <v>255</v>
      </c>
      <c r="AI68" s="13">
        <f t="shared" si="6"/>
        <v>255</v>
      </c>
      <c r="AJ68" s="13">
        <f t="shared" si="7"/>
        <v>61</v>
      </c>
      <c r="AK68" s="13">
        <f t="shared" si="15"/>
        <v>255</v>
      </c>
      <c r="AL68" s="6" t="str">
        <f t="shared" si="14"/>
        <v>{255,8,255,255,61,255},</v>
      </c>
    </row>
    <row r="69" spans="1:38" x14ac:dyDescent="0.25">
      <c r="A69" s="19"/>
      <c r="B69" s="19" t="s">
        <v>196</v>
      </c>
      <c r="C69" s="23"/>
      <c r="D69" s="13" t="s">
        <v>85</v>
      </c>
      <c r="E69" s="13" t="s">
        <v>59</v>
      </c>
      <c r="F69" s="20" t="s">
        <v>22</v>
      </c>
      <c r="G69" s="27" t="s">
        <v>23</v>
      </c>
      <c r="H69" s="27" t="s">
        <v>31</v>
      </c>
      <c r="I69" s="20" t="s">
        <v>23</v>
      </c>
      <c r="J69" s="13"/>
      <c r="L69" s="13" t="s">
        <v>221</v>
      </c>
      <c r="M69" s="13" t="s">
        <v>221</v>
      </c>
      <c r="O69" s="13" t="s">
        <v>219</v>
      </c>
      <c r="P69" s="13">
        <v>11</v>
      </c>
      <c r="Q69" s="13" t="s">
        <v>221</v>
      </c>
      <c r="R69" s="13" t="s">
        <v>221</v>
      </c>
      <c r="T69" s="13" t="str">
        <f>IF(LEFT(L69,1)="R",VLOOKUP(L69,Sheet2!$C$4:$E$11,2,FALSE)&amp;" "&amp;TEXT((RIGHT(L69,1)-1)*16+VLOOKUP(M69,Sheet2!$A$4:$B$19,2,FALSE),"#0"),"")</f>
        <v/>
      </c>
      <c r="U69" s="13" t="str">
        <f>IF(LEFT(O69,1)="R",VLOOKUP(O69,Sheet2!$C$4:$E$11,2,FALSE)&amp;" "&amp;TEXT((RIGHT(O69,1)-1)*16+VLOOKUP(P69,Sheet2!$A$4:$B$19,2,FALSE)-INT((RIGHT(O69,1)-1)/4)*64,"#0"),"")</f>
        <v>Mid 50</v>
      </c>
      <c r="V69" s="13" t="str">
        <f>IF(LEFT(Q69,1)="R",VLOOKUP(Q69,Sheet2!$C$4:$E$11,2,FALSE)&amp;" "&amp;TEXT((RIGHT(Q69,1)-1)*16+VLOOKUP(R69,Sheet2!$A$4:$B$19,2,FALSE)-INT((RIGHT(Q69,1)-1)/4)*64,"#0"),"")</f>
        <v/>
      </c>
      <c r="W69" s="28" t="s">
        <v>272</v>
      </c>
      <c r="Z69" s="13" t="str">
        <f>IF(LEFT(L69,1)="R",(RIGHT(L69,1)-1)*16+VLOOKUP(M69,Sheet2!$A$4:$B$19,2,FALSE),"")</f>
        <v/>
      </c>
      <c r="AA69" s="13">
        <f>IF(LEFT(O69,1)="R",(RIGHT(O69,1)-1)*16+VLOOKUP(P69,Sheet2!$A$4:$B$19,2,FALSE),"")</f>
        <v>50</v>
      </c>
      <c r="AB69" s="13" t="str">
        <f>IF(LEFT(Q69,1)="R",(RIGHT(Q69,1)-1)*16+VLOOKUP(R69,Sheet2!$A$4:$B$19,2,FALSE),"")</f>
        <v/>
      </c>
      <c r="AD69" s="13">
        <v>63</v>
      </c>
      <c r="AE69" s="13" t="str">
        <f t="shared" si="2"/>
        <v>false</v>
      </c>
      <c r="AF69" s="13">
        <f t="shared" si="3"/>
        <v>255</v>
      </c>
      <c r="AG69" s="13">
        <f t="shared" si="4"/>
        <v>21</v>
      </c>
      <c r="AH69" s="13">
        <f t="shared" si="5"/>
        <v>255</v>
      </c>
      <c r="AI69" s="13">
        <f t="shared" si="6"/>
        <v>255</v>
      </c>
      <c r="AJ69" s="13">
        <f t="shared" si="7"/>
        <v>50</v>
      </c>
      <c r="AK69" s="13">
        <f t="shared" si="15"/>
        <v>255</v>
      </c>
      <c r="AL69" s="6" t="str">
        <f t="shared" si="14"/>
        <v>{255,21,255,255,50,255},</v>
      </c>
    </row>
    <row r="70" spans="1:38" x14ac:dyDescent="0.25">
      <c r="A70" s="19"/>
      <c r="B70" s="19" t="s">
        <v>197</v>
      </c>
      <c r="C70" s="20"/>
      <c r="D70" s="13" t="s">
        <v>86</v>
      </c>
      <c r="E70" s="13" t="s">
        <v>49</v>
      </c>
      <c r="F70" s="20" t="s">
        <v>22</v>
      </c>
      <c r="G70" s="27" t="s">
        <v>232</v>
      </c>
      <c r="H70" s="27" t="s">
        <v>23</v>
      </c>
      <c r="I70" s="20" t="s">
        <v>23</v>
      </c>
      <c r="J70" s="13"/>
      <c r="K70" s="8"/>
      <c r="L70" s="13" t="s">
        <v>221</v>
      </c>
      <c r="M70" s="13" t="s">
        <v>221</v>
      </c>
      <c r="N70" s="8"/>
      <c r="O70" s="13" t="s">
        <v>219</v>
      </c>
      <c r="P70" s="13">
        <v>10</v>
      </c>
      <c r="Q70" s="13" t="s">
        <v>221</v>
      </c>
      <c r="R70" s="13" t="s">
        <v>221</v>
      </c>
      <c r="S70" s="8"/>
      <c r="T70" s="13" t="str">
        <f>IF(LEFT(L70,1)="R",VLOOKUP(L70,Sheet2!$C$4:$E$11,2,FALSE)&amp;" "&amp;TEXT((RIGHT(L70,1)-1)*16+VLOOKUP(M70,Sheet2!$A$4:$B$19,2,FALSE),"#0"),"")</f>
        <v/>
      </c>
      <c r="U70" s="13" t="str">
        <f>IF(LEFT(O70,1)="R",VLOOKUP(O70,Sheet2!$C$4:$E$11,2,FALSE)&amp;" "&amp;TEXT((RIGHT(O70,1)-1)*16+VLOOKUP(P70,Sheet2!$A$4:$B$19,2,FALSE)-INT((RIGHT(O70,1)-1)/4)*64,"#0"),"")</f>
        <v>Mid 60</v>
      </c>
      <c r="V70" s="13" t="str">
        <f>IF(LEFT(Q70,1)="R",VLOOKUP(Q70,Sheet2!$C$4:$E$11,2,FALSE)&amp;" "&amp;TEXT((RIGHT(Q70,1)-1)*16+VLOOKUP(R70,Sheet2!$A$4:$B$19,2,FALSE)-INT((RIGHT(Q70,1)-1)/4)*64,"#0"),"")</f>
        <v/>
      </c>
      <c r="W70" s="13"/>
      <c r="X70" s="8"/>
      <c r="Y70" s="8"/>
      <c r="Z70" s="13" t="str">
        <f>IF(LEFT(L70,1)="R",(RIGHT(L70,1)-1)*16+VLOOKUP(M70,Sheet2!$A$4:$B$19,2,FALSE),"")</f>
        <v/>
      </c>
      <c r="AA70" s="13">
        <f>IF(LEFT(O70,1)="R",(RIGHT(O70,1)-1)*16+VLOOKUP(P70,Sheet2!$A$4:$B$19,2,FALSE),"")</f>
        <v>60</v>
      </c>
      <c r="AB70" s="13" t="str">
        <f>IF(LEFT(Q70,1)="R",(RIGHT(Q70,1)-1)*16+VLOOKUP(R70,Sheet2!$A$4:$B$19,2,FALSE),"")</f>
        <v/>
      </c>
      <c r="AC70" s="8"/>
      <c r="AD70" s="13">
        <v>64</v>
      </c>
      <c r="AE70" s="13" t="str">
        <f t="shared" si="2"/>
        <v>false</v>
      </c>
      <c r="AF70" s="13">
        <f t="shared" si="3"/>
        <v>10</v>
      </c>
      <c r="AG70" s="13">
        <f t="shared" si="4"/>
        <v>255</v>
      </c>
      <c r="AH70" s="13">
        <f t="shared" si="5"/>
        <v>255</v>
      </c>
      <c r="AI70" s="13">
        <f t="shared" si="6"/>
        <v>255</v>
      </c>
      <c r="AJ70" s="13">
        <f t="shared" si="7"/>
        <v>60</v>
      </c>
      <c r="AK70" s="13">
        <f t="shared" si="15"/>
        <v>255</v>
      </c>
      <c r="AL70" s="6" t="str">
        <f t="shared" si="14"/>
        <v>{10,255,255,255,60,255},</v>
      </c>
    </row>
    <row r="71" spans="1:38" x14ac:dyDescent="0.25">
      <c r="A71" s="19"/>
      <c r="B71" s="19" t="s">
        <v>198</v>
      </c>
      <c r="C71" s="20"/>
      <c r="D71" s="13" t="s">
        <v>199</v>
      </c>
      <c r="E71" s="13" t="s">
        <v>58</v>
      </c>
      <c r="F71" s="20" t="s">
        <v>22</v>
      </c>
      <c r="G71" s="27" t="s">
        <v>232</v>
      </c>
      <c r="H71" s="27" t="s">
        <v>23</v>
      </c>
      <c r="I71" s="20" t="s">
        <v>23</v>
      </c>
      <c r="J71" s="13"/>
      <c r="K71" s="8"/>
      <c r="L71" s="13" t="s">
        <v>221</v>
      </c>
      <c r="M71" s="13" t="s">
        <v>221</v>
      </c>
      <c r="N71" s="8"/>
      <c r="O71" s="13" t="s">
        <v>219</v>
      </c>
      <c r="P71" s="13">
        <v>9</v>
      </c>
      <c r="Q71" s="13" t="s">
        <v>221</v>
      </c>
      <c r="R71" s="13" t="s">
        <v>221</v>
      </c>
      <c r="S71" s="8"/>
      <c r="T71" s="13" t="str">
        <f>IF(LEFT(L71,1)="R",VLOOKUP(L71,Sheet2!$C$4:$E$11,2,FALSE)&amp;" "&amp;TEXT((RIGHT(L71,1)-1)*16+VLOOKUP(M71,Sheet2!$A$4:$B$19,2,FALSE),"#0"),"")</f>
        <v/>
      </c>
      <c r="U71" s="13" t="str">
        <f>IF(LEFT(O71,1)="R",VLOOKUP(O71,Sheet2!$C$4:$E$11,2,FALSE)&amp;" "&amp;TEXT((RIGHT(O71,1)-1)*16+VLOOKUP(P71,Sheet2!$A$4:$B$19,2,FALSE)-INT((RIGHT(O71,1)-1)/4)*64,"#0"),"")</f>
        <v>Mid 51</v>
      </c>
      <c r="V71" s="13" t="str">
        <f>IF(LEFT(Q71,1)="R",VLOOKUP(Q71,Sheet2!$C$4:$E$11,2,FALSE)&amp;" "&amp;TEXT((RIGHT(Q71,1)-1)*16+VLOOKUP(R71,Sheet2!$A$4:$B$19,2,FALSE)-INT((RIGHT(Q71,1)-1)/4)*64,"#0"),"")</f>
        <v/>
      </c>
      <c r="W71" s="13"/>
      <c r="X71" s="8"/>
      <c r="Y71" s="8"/>
      <c r="Z71" s="13" t="str">
        <f>IF(LEFT(L71,1)="R",(RIGHT(L71,1)-1)*16+VLOOKUP(M71,Sheet2!$A$4:$B$19,2,FALSE),"")</f>
        <v/>
      </c>
      <c r="AA71" s="13">
        <f>IF(LEFT(O71,1)="R",(RIGHT(O71,1)-1)*16+VLOOKUP(P71,Sheet2!$A$4:$B$19,2,FALSE),"")</f>
        <v>51</v>
      </c>
      <c r="AB71" s="13" t="str">
        <f>IF(LEFT(Q71,1)="R",(RIGHT(Q71,1)-1)*16+VLOOKUP(R71,Sheet2!$A$4:$B$19,2,FALSE),"")</f>
        <v/>
      </c>
      <c r="AC71" s="8"/>
      <c r="AD71" s="13">
        <v>65</v>
      </c>
      <c r="AE71" s="13" t="str">
        <f t="shared" si="2"/>
        <v>false</v>
      </c>
      <c r="AF71" s="13">
        <f t="shared" ref="AF71:AF82" si="16">IF(G71="X",255,VLOOKUP(G71,$E$12:$AD$82,26,FALSE))</f>
        <v>10</v>
      </c>
      <c r="AG71" s="13">
        <f t="shared" ref="AG71:AG82" si="17">IF(H71="X",255,VLOOKUP(H71,$E$12:$AD$82,26,FALSE))</f>
        <v>255</v>
      </c>
      <c r="AH71" s="13">
        <f t="shared" ref="AH71:AH82" si="18">IF(I71="X",255,VLOOKUP(I71,$E$12:$AD$82,26,FALSE))</f>
        <v>255</v>
      </c>
      <c r="AI71" s="13">
        <f t="shared" si="6"/>
        <v>255</v>
      </c>
      <c r="AJ71" s="13">
        <f t="shared" si="7"/>
        <v>51</v>
      </c>
      <c r="AK71" s="13">
        <f t="shared" si="15"/>
        <v>255</v>
      </c>
      <c r="AL71" s="6" t="str">
        <f t="shared" ref="AL71:AL82" si="19">"{"&amp;TEXT(AF71,"0")&amp;","
&amp;TEXT(AG71,"0")&amp;","
&amp;TEXT(AH71,"0")&amp;","
&amp;TEXT(IF(AND(AE71="true",AI71&lt;255),128,0)+AI71,"0")&amp;","
&amp;TEXT(AJ71,"0")&amp;","
&amp;TEXT(AK71,"0")&amp;"},"</f>
        <v>{10,255,255,255,51,255},</v>
      </c>
    </row>
    <row r="72" spans="1:38" x14ac:dyDescent="0.25">
      <c r="A72" s="19"/>
      <c r="B72" s="19" t="s">
        <v>201</v>
      </c>
      <c r="C72" s="23"/>
      <c r="D72" s="13" t="s">
        <v>200</v>
      </c>
      <c r="E72" s="13" t="s">
        <v>261</v>
      </c>
      <c r="F72" s="20" t="s">
        <v>22</v>
      </c>
      <c r="G72" s="27" t="s">
        <v>28</v>
      </c>
      <c r="H72" s="27" t="s">
        <v>23</v>
      </c>
      <c r="I72" s="20" t="s">
        <v>23</v>
      </c>
      <c r="J72" s="13"/>
      <c r="L72" s="13" t="s">
        <v>221</v>
      </c>
      <c r="M72" s="13" t="s">
        <v>221</v>
      </c>
      <c r="O72" s="13" t="s">
        <v>219</v>
      </c>
      <c r="P72" s="13">
        <v>8</v>
      </c>
      <c r="Q72" s="13" t="s">
        <v>221</v>
      </c>
      <c r="R72" s="13" t="s">
        <v>221</v>
      </c>
      <c r="T72" s="13" t="str">
        <f>IF(LEFT(L72,1)="R",VLOOKUP(L72,Sheet2!$C$4:$E$11,2,FALSE)&amp;" "&amp;TEXT((RIGHT(L72,1)-1)*16+VLOOKUP(M72,Sheet2!$A$4:$B$19,2,FALSE),"#0"),"")</f>
        <v/>
      </c>
      <c r="U72" s="13" t="str">
        <f>IF(LEFT(O72,1)="R",VLOOKUP(O72,Sheet2!$C$4:$E$11,2,FALSE)&amp;" "&amp;TEXT((RIGHT(O72,1)-1)*16+VLOOKUP(P72,Sheet2!$A$4:$B$19,2,FALSE)-INT((RIGHT(O72,1)-1)/4)*64,"#0"),"")</f>
        <v>Mid 59</v>
      </c>
      <c r="V72" s="13" t="str">
        <f>IF(LEFT(Q72,1)="R",VLOOKUP(Q72,Sheet2!$C$4:$E$11,2,FALSE)&amp;" "&amp;TEXT((RIGHT(Q72,1)-1)*16+VLOOKUP(R72,Sheet2!$A$4:$B$19,2,FALSE)-INT((RIGHT(Q72,1)-1)/4)*64,"#0"),"")</f>
        <v/>
      </c>
      <c r="W72" s="13"/>
      <c r="Z72" s="13" t="str">
        <f>IF(LEFT(L72,1)="R",(RIGHT(L72,1)-1)*16+VLOOKUP(M72,Sheet2!$A$4:$B$19,2,FALSE),"")</f>
        <v/>
      </c>
      <c r="AA72" s="13">
        <f>IF(LEFT(O72,1)="R",(RIGHT(O72,1)-1)*16+VLOOKUP(P72,Sheet2!$A$4:$B$19,2,FALSE),"")</f>
        <v>59</v>
      </c>
      <c r="AB72" s="13" t="str">
        <f>IF(LEFT(Q72,1)="R",(RIGHT(Q72,1)-1)*16+VLOOKUP(R72,Sheet2!$A$4:$B$19,2,FALSE),"")</f>
        <v/>
      </c>
      <c r="AD72" s="13">
        <v>66</v>
      </c>
      <c r="AE72" s="13" t="str">
        <f t="shared" ref="AE72:AE82" si="20">IF(F72="Y","true","false")</f>
        <v>false</v>
      </c>
      <c r="AF72" s="13">
        <f t="shared" si="16"/>
        <v>18</v>
      </c>
      <c r="AG72" s="13">
        <f t="shared" si="17"/>
        <v>255</v>
      </c>
      <c r="AH72" s="13">
        <f t="shared" si="18"/>
        <v>255</v>
      </c>
      <c r="AI72" s="13">
        <f t="shared" ref="AI72:AI82" si="21">IF(ISNUMBER(Z72),Z72,255)</f>
        <v>255</v>
      </c>
      <c r="AJ72" s="13">
        <f t="shared" ref="AJ72:AJ82" si="22">IF(ISNUMBER(AA72),AA72,255)</f>
        <v>59</v>
      </c>
      <c r="AK72" s="13">
        <f t="shared" ref="AK72:AK82" si="23">IF(ISNUMBER(AB72),AB72,255)</f>
        <v>255</v>
      </c>
      <c r="AL72" s="6" t="str">
        <f t="shared" si="19"/>
        <v>{18,255,255,255,59,255},</v>
      </c>
    </row>
    <row r="73" spans="1:38" x14ac:dyDescent="0.25">
      <c r="A73" s="19"/>
      <c r="B73" s="19" t="s">
        <v>202</v>
      </c>
      <c r="C73" s="23"/>
      <c r="D73" s="13" t="s">
        <v>87</v>
      </c>
      <c r="E73" s="13" t="s">
        <v>47</v>
      </c>
      <c r="F73" s="20" t="s">
        <v>22</v>
      </c>
      <c r="G73" s="27" t="s">
        <v>28</v>
      </c>
      <c r="H73" s="27" t="s">
        <v>23</v>
      </c>
      <c r="I73" s="20" t="s">
        <v>23</v>
      </c>
      <c r="J73" s="13"/>
      <c r="L73" s="13" t="s">
        <v>221</v>
      </c>
      <c r="M73" s="13" t="s">
        <v>221</v>
      </c>
      <c r="N73" s="8"/>
      <c r="O73" s="13" t="s">
        <v>219</v>
      </c>
      <c r="P73" s="13">
        <v>7</v>
      </c>
      <c r="Q73" s="13" t="s">
        <v>221</v>
      </c>
      <c r="R73" s="13" t="s">
        <v>221</v>
      </c>
      <c r="S73" s="8"/>
      <c r="T73" s="13" t="str">
        <f>IF(LEFT(L73,1)="R",VLOOKUP(L73,Sheet2!$C$4:$E$11,2,FALSE)&amp;" "&amp;TEXT((RIGHT(L73,1)-1)*16+VLOOKUP(M73,Sheet2!$A$4:$B$19,2,FALSE),"#0"),"")</f>
        <v/>
      </c>
      <c r="U73" s="13" t="str">
        <f>IF(LEFT(O73,1)="R",VLOOKUP(O73,Sheet2!$C$4:$E$11,2,FALSE)&amp;" "&amp;TEXT((RIGHT(O73,1)-1)*16+VLOOKUP(P73,Sheet2!$A$4:$B$19,2,FALSE)-INT((RIGHT(O73,1)-1)/4)*64,"#0"),"")</f>
        <v>Mid 52</v>
      </c>
      <c r="V73" s="13" t="str">
        <f>IF(LEFT(Q73,1)="R",VLOOKUP(Q73,Sheet2!$C$4:$E$11,2,FALSE)&amp;" "&amp;TEXT((RIGHT(Q73,1)-1)*16+VLOOKUP(R73,Sheet2!$A$4:$B$19,2,FALSE)-INT((RIGHT(Q73,1)-1)/4)*64,"#0"),"")</f>
        <v/>
      </c>
      <c r="W73" s="13"/>
      <c r="X73" s="8"/>
      <c r="Y73" s="8"/>
      <c r="Z73" s="13" t="str">
        <f>IF(LEFT(L73,1)="R",(RIGHT(L73,1)-1)*16+VLOOKUP(M73,Sheet2!$A$4:$B$19,2,FALSE),"")</f>
        <v/>
      </c>
      <c r="AA73" s="13">
        <f>IF(LEFT(O73,1)="R",(RIGHT(O73,1)-1)*16+VLOOKUP(P73,Sheet2!$A$4:$B$19,2,FALSE),"")</f>
        <v>52</v>
      </c>
      <c r="AB73" s="13" t="str">
        <f>IF(LEFT(Q73,1)="R",(RIGHT(Q73,1)-1)*16+VLOOKUP(R73,Sheet2!$A$4:$B$19,2,FALSE),"")</f>
        <v/>
      </c>
      <c r="AC73" s="8"/>
      <c r="AD73" s="13">
        <v>67</v>
      </c>
      <c r="AE73" s="13" t="str">
        <f t="shared" si="20"/>
        <v>false</v>
      </c>
      <c r="AF73" s="13">
        <f t="shared" si="16"/>
        <v>18</v>
      </c>
      <c r="AG73" s="13">
        <f t="shared" si="17"/>
        <v>255</v>
      </c>
      <c r="AH73" s="13">
        <f t="shared" si="18"/>
        <v>255</v>
      </c>
      <c r="AI73" s="13">
        <f t="shared" si="21"/>
        <v>255</v>
      </c>
      <c r="AJ73" s="13">
        <f t="shared" si="22"/>
        <v>52</v>
      </c>
      <c r="AK73" s="13">
        <f t="shared" si="23"/>
        <v>255</v>
      </c>
      <c r="AL73" s="6" t="str">
        <f t="shared" si="19"/>
        <v>{18,255,255,255,52,255},</v>
      </c>
    </row>
    <row r="74" spans="1:38" x14ac:dyDescent="0.25">
      <c r="A74" s="19"/>
      <c r="B74" s="19" t="s">
        <v>203</v>
      </c>
      <c r="C74" s="23"/>
      <c r="D74" s="13" t="s">
        <v>88</v>
      </c>
      <c r="E74" s="13" t="s">
        <v>46</v>
      </c>
      <c r="F74" s="20" t="s">
        <v>22</v>
      </c>
      <c r="G74" s="27" t="s">
        <v>48</v>
      </c>
      <c r="H74" s="27" t="s">
        <v>23</v>
      </c>
      <c r="I74" s="20" t="s">
        <v>23</v>
      </c>
      <c r="J74" s="13"/>
      <c r="L74" s="13" t="s">
        <v>221</v>
      </c>
      <c r="M74" s="13" t="s">
        <v>221</v>
      </c>
      <c r="N74" s="8"/>
      <c r="O74" s="13" t="s">
        <v>219</v>
      </c>
      <c r="P74" s="13">
        <v>6</v>
      </c>
      <c r="Q74" s="13" t="s">
        <v>221</v>
      </c>
      <c r="R74" s="13" t="s">
        <v>221</v>
      </c>
      <c r="S74" s="8"/>
      <c r="T74" s="13" t="str">
        <f>IF(LEFT(L74,1)="R",VLOOKUP(L74,Sheet2!$C$4:$E$11,2,FALSE)&amp;" "&amp;TEXT((RIGHT(L74,1)-1)*16+VLOOKUP(M74,Sheet2!$A$4:$B$19,2,FALSE),"#0"),"")</f>
        <v/>
      </c>
      <c r="U74" s="13" t="str">
        <f>IF(LEFT(O74,1)="R",VLOOKUP(O74,Sheet2!$C$4:$E$11,2,FALSE)&amp;" "&amp;TEXT((RIGHT(O74,1)-1)*16+VLOOKUP(P74,Sheet2!$A$4:$B$19,2,FALSE)-INT((RIGHT(O74,1)-1)/4)*64,"#0"),"")</f>
        <v>Mid 58</v>
      </c>
      <c r="V74" s="13" t="str">
        <f>IF(LEFT(Q74,1)="R",VLOOKUP(Q74,Sheet2!$C$4:$E$11,2,FALSE)&amp;" "&amp;TEXT((RIGHT(Q74,1)-1)*16+VLOOKUP(R74,Sheet2!$A$4:$B$19,2,FALSE)-INT((RIGHT(Q74,1)-1)/4)*64,"#0"),"")</f>
        <v/>
      </c>
      <c r="W74" s="13"/>
      <c r="X74" s="8"/>
      <c r="Y74" s="8"/>
      <c r="Z74" s="13" t="str">
        <f>IF(LEFT(L74,1)="R",(RIGHT(L74,1)-1)*16+VLOOKUP(M74,Sheet2!$A$4:$B$19,2,FALSE),"")</f>
        <v/>
      </c>
      <c r="AA74" s="13">
        <f>IF(LEFT(O74,1)="R",(RIGHT(O74,1)-1)*16+VLOOKUP(P74,Sheet2!$A$4:$B$19,2,FALSE),"")</f>
        <v>58</v>
      </c>
      <c r="AB74" s="13" t="str">
        <f>IF(LEFT(Q74,1)="R",(RIGHT(Q74,1)-1)*16+VLOOKUP(R74,Sheet2!$A$4:$B$19,2,FALSE),"")</f>
        <v/>
      </c>
      <c r="AC74" s="8"/>
      <c r="AD74" s="13">
        <v>68</v>
      </c>
      <c r="AE74" s="13" t="str">
        <f t="shared" si="20"/>
        <v>false</v>
      </c>
      <c r="AF74" s="13">
        <f t="shared" si="16"/>
        <v>17</v>
      </c>
      <c r="AG74" s="13">
        <f t="shared" si="17"/>
        <v>255</v>
      </c>
      <c r="AH74" s="13">
        <f t="shared" si="18"/>
        <v>255</v>
      </c>
      <c r="AI74" s="13">
        <f t="shared" si="21"/>
        <v>255</v>
      </c>
      <c r="AJ74" s="13">
        <f t="shared" si="22"/>
        <v>58</v>
      </c>
      <c r="AK74" s="13">
        <f t="shared" si="23"/>
        <v>255</v>
      </c>
      <c r="AL74" s="6" t="str">
        <f t="shared" si="19"/>
        <v>{17,255,255,255,58,255},</v>
      </c>
    </row>
    <row r="75" spans="1:38" x14ac:dyDescent="0.25">
      <c r="A75" s="22"/>
      <c r="B75" s="19" t="s">
        <v>204</v>
      </c>
      <c r="C75" s="23"/>
      <c r="D75" s="13" t="s">
        <v>89</v>
      </c>
      <c r="E75" s="13" t="s">
        <v>42</v>
      </c>
      <c r="F75" s="20" t="s">
        <v>22</v>
      </c>
      <c r="G75" s="27" t="s">
        <v>45</v>
      </c>
      <c r="H75" s="27" t="s">
        <v>23</v>
      </c>
      <c r="I75" s="20" t="s">
        <v>23</v>
      </c>
      <c r="J75" s="13"/>
      <c r="L75" s="13" t="s">
        <v>221</v>
      </c>
      <c r="M75" s="13" t="s">
        <v>221</v>
      </c>
      <c r="O75" s="13" t="s">
        <v>219</v>
      </c>
      <c r="P75" s="13">
        <v>5</v>
      </c>
      <c r="Q75" s="13" t="s">
        <v>221</v>
      </c>
      <c r="R75" s="13" t="s">
        <v>221</v>
      </c>
      <c r="T75" s="13" t="str">
        <f>IF(LEFT(L75,1)="R",VLOOKUP(L75,Sheet2!$C$4:$E$11,2,FALSE)&amp;" "&amp;TEXT((RIGHT(L75,1)-1)*16+VLOOKUP(M75,Sheet2!$A$4:$B$19,2,FALSE),"#0"),"")</f>
        <v/>
      </c>
      <c r="U75" s="13" t="str">
        <f>IF(LEFT(O75,1)="R",VLOOKUP(O75,Sheet2!$C$4:$E$11,2,FALSE)&amp;" "&amp;TEXT((RIGHT(O75,1)-1)*16+VLOOKUP(P75,Sheet2!$A$4:$B$19,2,FALSE)-INT((RIGHT(O75,1)-1)/4)*64,"#0"),"")</f>
        <v>Mid 53</v>
      </c>
      <c r="V75" s="13" t="str">
        <f>IF(LEFT(Q75,1)="R",VLOOKUP(Q75,Sheet2!$C$4:$E$11,2,FALSE)&amp;" "&amp;TEXT((RIGHT(Q75,1)-1)*16+VLOOKUP(R75,Sheet2!$A$4:$B$19,2,FALSE)-INT((RIGHT(Q75,1)-1)/4)*64,"#0"),"")</f>
        <v/>
      </c>
      <c r="W75" s="13"/>
      <c r="Z75" s="13" t="str">
        <f>IF(LEFT(L75,1)="R",(RIGHT(L75,1)-1)*16+VLOOKUP(M75,Sheet2!$A$4:$B$19,2,FALSE),"")</f>
        <v/>
      </c>
      <c r="AA75" s="13">
        <f>IF(LEFT(O75,1)="R",(RIGHT(O75,1)-1)*16+VLOOKUP(P75,Sheet2!$A$4:$B$19,2,FALSE),"")</f>
        <v>53</v>
      </c>
      <c r="AB75" s="13" t="str">
        <f>IF(LEFT(Q75,1)="R",(RIGHT(Q75,1)-1)*16+VLOOKUP(R75,Sheet2!$A$4:$B$19,2,FALSE),"")</f>
        <v/>
      </c>
      <c r="AD75" s="13">
        <v>69</v>
      </c>
      <c r="AE75" s="13" t="str">
        <f t="shared" si="20"/>
        <v>false</v>
      </c>
      <c r="AF75" s="13">
        <f t="shared" si="16"/>
        <v>16</v>
      </c>
      <c r="AG75" s="13">
        <f t="shared" si="17"/>
        <v>255</v>
      </c>
      <c r="AH75" s="13">
        <f t="shared" si="18"/>
        <v>255</v>
      </c>
      <c r="AI75" s="13">
        <f t="shared" si="21"/>
        <v>255</v>
      </c>
      <c r="AJ75" s="13">
        <f t="shared" si="22"/>
        <v>53</v>
      </c>
      <c r="AK75" s="13">
        <f t="shared" si="23"/>
        <v>255</v>
      </c>
      <c r="AL75" s="6" t="str">
        <f t="shared" si="19"/>
        <v>{16,255,255,255,53,255},</v>
      </c>
    </row>
    <row r="76" spans="1:38" x14ac:dyDescent="0.25">
      <c r="A76" s="22"/>
      <c r="B76" s="19" t="s">
        <v>205</v>
      </c>
      <c r="C76" s="23"/>
      <c r="D76" s="13" t="s">
        <v>90</v>
      </c>
      <c r="E76" s="13" t="s">
        <v>40</v>
      </c>
      <c r="F76" s="20" t="s">
        <v>22</v>
      </c>
      <c r="G76" s="27" t="s">
        <v>38</v>
      </c>
      <c r="H76" s="27" t="s">
        <v>23</v>
      </c>
      <c r="I76" s="20" t="s">
        <v>23</v>
      </c>
      <c r="J76" s="13"/>
      <c r="L76" s="13" t="s">
        <v>221</v>
      </c>
      <c r="M76" s="13" t="s">
        <v>221</v>
      </c>
      <c r="O76" s="13" t="s">
        <v>219</v>
      </c>
      <c r="P76" s="13">
        <v>4</v>
      </c>
      <c r="Q76" s="13" t="s">
        <v>221</v>
      </c>
      <c r="R76" s="13" t="s">
        <v>221</v>
      </c>
      <c r="T76" s="13" t="str">
        <f>IF(LEFT(L76,1)="R",VLOOKUP(L76,Sheet2!$C$4:$E$11,2,FALSE)&amp;" "&amp;TEXT((RIGHT(L76,1)-1)*16+VLOOKUP(M76,Sheet2!$A$4:$B$19,2,FALSE),"#0"),"")</f>
        <v/>
      </c>
      <c r="U76" s="13" t="str">
        <f>IF(LEFT(O76,1)="R",VLOOKUP(O76,Sheet2!$C$4:$E$11,2,FALSE)&amp;" "&amp;TEXT((RIGHT(O76,1)-1)*16+VLOOKUP(P76,Sheet2!$A$4:$B$19,2,FALSE)-INT((RIGHT(O76,1)-1)/4)*64,"#0"),"")</f>
        <v>Mid 57</v>
      </c>
      <c r="V76" s="13" t="str">
        <f>IF(LEFT(Q76,1)="R",VLOOKUP(Q76,Sheet2!$C$4:$E$11,2,FALSE)&amp;" "&amp;TEXT((RIGHT(Q76,1)-1)*16+VLOOKUP(R76,Sheet2!$A$4:$B$19,2,FALSE)-INT((RIGHT(Q76,1)-1)/4)*64,"#0"),"")</f>
        <v/>
      </c>
      <c r="W76" s="13"/>
      <c r="Z76" s="13" t="str">
        <f>IF(LEFT(L76,1)="R",(RIGHT(L76,1)-1)*16+VLOOKUP(M76,Sheet2!$A$4:$B$19,2,FALSE),"")</f>
        <v/>
      </c>
      <c r="AA76" s="13">
        <f>IF(LEFT(O76,1)="R",(RIGHT(O76,1)-1)*16+VLOOKUP(P76,Sheet2!$A$4:$B$19,2,FALSE),"")</f>
        <v>57</v>
      </c>
      <c r="AB76" s="13" t="str">
        <f>IF(LEFT(Q76,1)="R",(RIGHT(Q76,1)-1)*16+VLOOKUP(R76,Sheet2!$A$4:$B$19,2,FALSE),"")</f>
        <v/>
      </c>
      <c r="AD76" s="13">
        <v>70</v>
      </c>
      <c r="AE76" s="13" t="str">
        <f t="shared" si="20"/>
        <v>false</v>
      </c>
      <c r="AF76" s="13">
        <f t="shared" si="16"/>
        <v>19</v>
      </c>
      <c r="AG76" s="13">
        <f t="shared" si="17"/>
        <v>255</v>
      </c>
      <c r="AH76" s="13">
        <f t="shared" si="18"/>
        <v>255</v>
      </c>
      <c r="AI76" s="13">
        <f t="shared" si="21"/>
        <v>255</v>
      </c>
      <c r="AJ76" s="13">
        <f t="shared" si="22"/>
        <v>57</v>
      </c>
      <c r="AK76" s="13">
        <f t="shared" si="23"/>
        <v>255</v>
      </c>
      <c r="AL76" s="6" t="str">
        <f t="shared" si="19"/>
        <v>{19,255,255,255,57,255},</v>
      </c>
    </row>
    <row r="77" spans="1:38" x14ac:dyDescent="0.25">
      <c r="A77" s="22"/>
      <c r="B77" s="19" t="s">
        <v>206</v>
      </c>
      <c r="C77" s="23"/>
      <c r="D77" s="13" t="s">
        <v>91</v>
      </c>
      <c r="E77" s="13" t="s">
        <v>41</v>
      </c>
      <c r="F77" s="20" t="s">
        <v>22</v>
      </c>
      <c r="G77" s="27" t="s">
        <v>43</v>
      </c>
      <c r="H77" s="27" t="s">
        <v>23</v>
      </c>
      <c r="I77" s="20" t="s">
        <v>23</v>
      </c>
      <c r="J77" s="13"/>
      <c r="L77" s="13" t="s">
        <v>221</v>
      </c>
      <c r="M77" s="13" t="s">
        <v>221</v>
      </c>
      <c r="O77" s="13" t="s">
        <v>219</v>
      </c>
      <c r="P77" s="13">
        <v>3</v>
      </c>
      <c r="Q77" s="13" t="s">
        <v>221</v>
      </c>
      <c r="R77" s="13" t="s">
        <v>221</v>
      </c>
      <c r="T77" s="13" t="str">
        <f>IF(LEFT(L77,1)="R",VLOOKUP(L77,Sheet2!$C$4:$E$11,2,FALSE)&amp;" "&amp;TEXT((RIGHT(L77,1)-1)*16+VLOOKUP(M77,Sheet2!$A$4:$B$19,2,FALSE),"#0"),"")</f>
        <v/>
      </c>
      <c r="U77" s="13" t="str">
        <f>IF(LEFT(O77,1)="R",VLOOKUP(O77,Sheet2!$C$4:$E$11,2,FALSE)&amp;" "&amp;TEXT((RIGHT(O77,1)-1)*16+VLOOKUP(P77,Sheet2!$A$4:$B$19,2,FALSE)-INT((RIGHT(O77,1)-1)/4)*64,"#0"),"")</f>
        <v>Mid 54</v>
      </c>
      <c r="V77" s="13" t="str">
        <f>IF(LEFT(Q77,1)="R",VLOOKUP(Q77,Sheet2!$C$4:$E$11,2,FALSE)&amp;" "&amp;TEXT((RIGHT(Q77,1)-1)*16+VLOOKUP(R77,Sheet2!$A$4:$B$19,2,FALSE)-INT((RIGHT(Q77,1)-1)/4)*64,"#0"),"")</f>
        <v/>
      </c>
      <c r="W77" s="13"/>
      <c r="Z77" s="13" t="str">
        <f>IF(LEFT(L77,1)="R",(RIGHT(L77,1)-1)*16+VLOOKUP(M77,Sheet2!$A$4:$B$19,2,FALSE),"")</f>
        <v/>
      </c>
      <c r="AA77" s="13">
        <f>IF(LEFT(O77,1)="R",(RIGHT(O77,1)-1)*16+VLOOKUP(P77,Sheet2!$A$4:$B$19,2,FALSE),"")</f>
        <v>54</v>
      </c>
      <c r="AB77" s="13" t="str">
        <f>IF(LEFT(Q77,1)="R",(RIGHT(Q77,1)-1)*16+VLOOKUP(R77,Sheet2!$A$4:$B$19,2,FALSE),"")</f>
        <v/>
      </c>
      <c r="AD77" s="13">
        <v>71</v>
      </c>
      <c r="AE77" s="13" t="str">
        <f t="shared" si="20"/>
        <v>false</v>
      </c>
      <c r="AF77" s="13">
        <f t="shared" si="16"/>
        <v>20</v>
      </c>
      <c r="AG77" s="13">
        <f t="shared" si="17"/>
        <v>255</v>
      </c>
      <c r="AH77" s="13">
        <f t="shared" si="18"/>
        <v>255</v>
      </c>
      <c r="AI77" s="13">
        <f t="shared" si="21"/>
        <v>255</v>
      </c>
      <c r="AJ77" s="13">
        <f t="shared" si="22"/>
        <v>54</v>
      </c>
      <c r="AK77" s="13">
        <f t="shared" si="23"/>
        <v>255</v>
      </c>
      <c r="AL77" s="6" t="str">
        <f t="shared" si="19"/>
        <v>{20,255,255,255,54,255},</v>
      </c>
    </row>
    <row r="78" spans="1:38" x14ac:dyDescent="0.25">
      <c r="A78" s="22"/>
      <c r="B78" s="19" t="s">
        <v>207</v>
      </c>
      <c r="C78" s="23"/>
      <c r="D78" s="13" t="s">
        <v>92</v>
      </c>
      <c r="E78" s="13" t="s">
        <v>39</v>
      </c>
      <c r="F78" s="20" t="s">
        <v>22</v>
      </c>
      <c r="G78" s="27" t="s">
        <v>43</v>
      </c>
      <c r="H78" s="27" t="s">
        <v>23</v>
      </c>
      <c r="I78" s="20" t="s">
        <v>23</v>
      </c>
      <c r="J78" s="13"/>
      <c r="L78" s="13" t="s">
        <v>221</v>
      </c>
      <c r="M78" s="13" t="s">
        <v>221</v>
      </c>
      <c r="O78" s="13" t="s">
        <v>219</v>
      </c>
      <c r="P78" s="13">
        <v>2</v>
      </c>
      <c r="Q78" s="13" t="s">
        <v>221</v>
      </c>
      <c r="R78" s="13" t="s">
        <v>221</v>
      </c>
      <c r="T78" s="13" t="str">
        <f>IF(LEFT(L78,1)="R",VLOOKUP(L78,Sheet2!$C$4:$E$11,2,FALSE)&amp;" "&amp;TEXT((RIGHT(L78,1)-1)*16+VLOOKUP(M78,Sheet2!$A$4:$B$19,2,FALSE),"#0"),"")</f>
        <v/>
      </c>
      <c r="U78" s="13" t="str">
        <f>IF(LEFT(O78,1)="R",VLOOKUP(O78,Sheet2!$C$4:$E$11,2,FALSE)&amp;" "&amp;TEXT((RIGHT(O78,1)-1)*16+VLOOKUP(P78,Sheet2!$A$4:$B$19,2,FALSE)-INT((RIGHT(O78,1)-1)/4)*64,"#0"),"")</f>
        <v>Mid 56</v>
      </c>
      <c r="V78" s="13" t="str">
        <f>IF(LEFT(Q78,1)="R",VLOOKUP(Q78,Sheet2!$C$4:$E$11,2,FALSE)&amp;" "&amp;TEXT((RIGHT(Q78,1)-1)*16+VLOOKUP(R78,Sheet2!$A$4:$B$19,2,FALSE)-INT((RIGHT(Q78,1)-1)/4)*64,"#0"),"")</f>
        <v/>
      </c>
      <c r="W78" s="13"/>
      <c r="Z78" s="13" t="str">
        <f>IF(LEFT(L78,1)="R",(RIGHT(L78,1)-1)*16+VLOOKUP(M78,Sheet2!$A$4:$B$19,2,FALSE),"")</f>
        <v/>
      </c>
      <c r="AA78" s="13">
        <f>IF(LEFT(O78,1)="R",(RIGHT(O78,1)-1)*16+VLOOKUP(P78,Sheet2!$A$4:$B$19,2,FALSE),"")</f>
        <v>56</v>
      </c>
      <c r="AB78" s="13" t="str">
        <f>IF(LEFT(Q78,1)="R",(RIGHT(Q78,1)-1)*16+VLOOKUP(R78,Sheet2!$A$4:$B$19,2,FALSE),"")</f>
        <v/>
      </c>
      <c r="AD78" s="13">
        <v>72</v>
      </c>
      <c r="AE78" s="13" t="str">
        <f t="shared" si="20"/>
        <v>false</v>
      </c>
      <c r="AF78" s="13">
        <f t="shared" si="16"/>
        <v>20</v>
      </c>
      <c r="AG78" s="13">
        <f t="shared" si="17"/>
        <v>255</v>
      </c>
      <c r="AH78" s="13">
        <f t="shared" si="18"/>
        <v>255</v>
      </c>
      <c r="AI78" s="13">
        <f t="shared" si="21"/>
        <v>255</v>
      </c>
      <c r="AJ78" s="13">
        <f t="shared" si="22"/>
        <v>56</v>
      </c>
      <c r="AK78" s="13">
        <f t="shared" si="23"/>
        <v>255</v>
      </c>
      <c r="AL78" s="6" t="str">
        <f t="shared" si="19"/>
        <v>{20,255,255,255,56,255},</v>
      </c>
    </row>
    <row r="79" spans="1:38" x14ac:dyDescent="0.25">
      <c r="A79" s="22"/>
      <c r="B79" s="19" t="s">
        <v>208</v>
      </c>
      <c r="C79" s="23"/>
      <c r="D79" s="13" t="s">
        <v>93</v>
      </c>
      <c r="E79" s="13" t="s">
        <v>61</v>
      </c>
      <c r="F79" s="20" t="s">
        <v>22</v>
      </c>
      <c r="G79" s="27" t="s">
        <v>245</v>
      </c>
      <c r="H79" s="27" t="s">
        <v>23</v>
      </c>
      <c r="I79" s="20" t="s">
        <v>23</v>
      </c>
      <c r="J79" s="13"/>
      <c r="L79" s="13" t="s">
        <v>221</v>
      </c>
      <c r="M79" s="13" t="s">
        <v>221</v>
      </c>
      <c r="O79" s="13" t="s">
        <v>219</v>
      </c>
      <c r="P79" s="13">
        <v>1</v>
      </c>
      <c r="Q79" s="13" t="s">
        <v>221</v>
      </c>
      <c r="R79" s="13" t="s">
        <v>221</v>
      </c>
      <c r="T79" s="13" t="str">
        <f>IF(LEFT(L79,1)="R",VLOOKUP(L79,Sheet2!$C$4:$E$11,2,FALSE)&amp;" "&amp;TEXT((RIGHT(L79,1)-1)*16+VLOOKUP(M79,Sheet2!$A$4:$B$19,2,FALSE),"#0"),"")</f>
        <v/>
      </c>
      <c r="U79" s="13" t="str">
        <f>IF(LEFT(O79,1)="R",VLOOKUP(O79,Sheet2!$C$4:$E$11,2,FALSE)&amp;" "&amp;TEXT((RIGHT(O79,1)-1)*16+VLOOKUP(P79,Sheet2!$A$4:$B$19,2,FALSE)-INT((RIGHT(O79,1)-1)/4)*64,"#0"),"")</f>
        <v>Mid 55</v>
      </c>
      <c r="V79" s="13" t="str">
        <f>IF(LEFT(Q79,1)="R",VLOOKUP(Q79,Sheet2!$C$4:$E$11,2,FALSE)&amp;" "&amp;TEXT((RIGHT(Q79,1)-1)*16+VLOOKUP(R79,Sheet2!$A$4:$B$19,2,FALSE)-INT((RIGHT(Q79,1)-1)/4)*64,"#0"),"")</f>
        <v/>
      </c>
      <c r="W79" s="13"/>
      <c r="Z79" s="13" t="str">
        <f>IF(LEFT(L79,1)="R",(RIGHT(L79,1)-1)*16+VLOOKUP(M79,Sheet2!$A$4:$B$19,2,FALSE),"")</f>
        <v/>
      </c>
      <c r="AA79" s="13">
        <f>IF(LEFT(O79,1)="R",(RIGHT(O79,1)-1)*16+VLOOKUP(P79,Sheet2!$A$4:$B$19,2,FALSE),"")</f>
        <v>55</v>
      </c>
      <c r="AB79" s="13" t="str">
        <f>IF(LEFT(Q79,1)="R",(RIGHT(Q79,1)-1)*16+VLOOKUP(R79,Sheet2!$A$4:$B$19,2,FALSE),"")</f>
        <v/>
      </c>
      <c r="AD79" s="13">
        <v>73</v>
      </c>
      <c r="AE79" s="13" t="str">
        <f t="shared" si="20"/>
        <v>false</v>
      </c>
      <c r="AF79" s="13">
        <f t="shared" si="16"/>
        <v>29</v>
      </c>
      <c r="AG79" s="13">
        <f t="shared" si="17"/>
        <v>255</v>
      </c>
      <c r="AH79" s="13">
        <f t="shared" si="18"/>
        <v>255</v>
      </c>
      <c r="AI79" s="13">
        <f t="shared" si="21"/>
        <v>255</v>
      </c>
      <c r="AJ79" s="13">
        <f t="shared" si="22"/>
        <v>55</v>
      </c>
      <c r="AK79" s="13">
        <f t="shared" si="23"/>
        <v>255</v>
      </c>
      <c r="AL79" s="6" t="str">
        <f t="shared" si="19"/>
        <v>{29,255,255,255,55,255},</v>
      </c>
    </row>
    <row r="80" spans="1:38" x14ac:dyDescent="0.25">
      <c r="A80" s="22"/>
      <c r="B80" s="19" t="s">
        <v>209</v>
      </c>
      <c r="C80" s="23"/>
      <c r="D80" s="13" t="s">
        <v>94</v>
      </c>
      <c r="E80" s="13" t="s">
        <v>33</v>
      </c>
      <c r="F80" s="20" t="s">
        <v>22</v>
      </c>
      <c r="G80" s="27" t="s">
        <v>245</v>
      </c>
      <c r="H80" s="27" t="s">
        <v>23</v>
      </c>
      <c r="I80" s="20" t="s">
        <v>23</v>
      </c>
      <c r="J80" s="13"/>
      <c r="L80" s="13" t="s">
        <v>221</v>
      </c>
      <c r="M80" s="13" t="s">
        <v>221</v>
      </c>
      <c r="N80" s="8"/>
      <c r="O80" s="13" t="s">
        <v>220</v>
      </c>
      <c r="P80" s="13">
        <v>16</v>
      </c>
      <c r="Q80" s="13" t="s">
        <v>221</v>
      </c>
      <c r="R80" s="13" t="s">
        <v>221</v>
      </c>
      <c r="S80" s="8"/>
      <c r="T80" s="13" t="str">
        <f>IF(LEFT(L80,1)="R",VLOOKUP(L80,Sheet2!$C$4:$E$11,2,FALSE)&amp;" "&amp;TEXT((RIGHT(L80,1)-1)*16+VLOOKUP(M80,Sheet2!$A$4:$B$19,2,FALSE),"#0"),"")</f>
        <v/>
      </c>
      <c r="U80" s="13" t="str">
        <f>IF(LEFT(O80,1)="R",VLOOKUP(O80,Sheet2!$C$4:$E$11,2,FALSE)&amp;" "&amp;TEXT((RIGHT(O80,1)-1)*16+VLOOKUP(P80,Sheet2!$A$4:$B$19,2,FALSE)-INT((RIGHT(O80,1)-1)/4)*64,"#0"),"")</f>
        <v>Mid 47</v>
      </c>
      <c r="V80" s="13" t="str">
        <f>IF(LEFT(Q80,1)="R",VLOOKUP(Q80,Sheet2!$C$4:$E$11,2,FALSE)&amp;" "&amp;TEXT((RIGHT(Q80,1)-1)*16+VLOOKUP(R80,Sheet2!$A$4:$B$19,2,FALSE)-INT((RIGHT(Q80,1)-1)/4)*64,"#0"),"")</f>
        <v/>
      </c>
      <c r="W80" s="13"/>
      <c r="X80" s="8"/>
      <c r="Y80" s="8"/>
      <c r="Z80" s="13" t="str">
        <f>IF(LEFT(L80,1)="R",(RIGHT(L80,1)-1)*16+VLOOKUP(M80,Sheet2!$A$4:$B$19,2,FALSE),"")</f>
        <v/>
      </c>
      <c r="AA80" s="13">
        <f>IF(LEFT(O80,1)="R",(RIGHT(O80,1)-1)*16+VLOOKUP(P80,Sheet2!$A$4:$B$19,2,FALSE),"")</f>
        <v>47</v>
      </c>
      <c r="AB80" s="13" t="str">
        <f>IF(LEFT(Q80,1)="R",(RIGHT(Q80,1)-1)*16+VLOOKUP(R80,Sheet2!$A$4:$B$19,2,FALSE),"")</f>
        <v/>
      </c>
      <c r="AC80" s="8"/>
      <c r="AD80" s="13">
        <v>74</v>
      </c>
      <c r="AE80" s="13" t="str">
        <f t="shared" si="20"/>
        <v>false</v>
      </c>
      <c r="AF80" s="13">
        <f t="shared" si="16"/>
        <v>29</v>
      </c>
      <c r="AG80" s="13">
        <f t="shared" si="17"/>
        <v>255</v>
      </c>
      <c r="AH80" s="13">
        <f t="shared" si="18"/>
        <v>255</v>
      </c>
      <c r="AI80" s="13">
        <f t="shared" si="21"/>
        <v>255</v>
      </c>
      <c r="AJ80" s="13">
        <f t="shared" si="22"/>
        <v>47</v>
      </c>
      <c r="AK80" s="13">
        <f t="shared" si="23"/>
        <v>255</v>
      </c>
      <c r="AL80" s="6" t="str">
        <f t="shared" si="19"/>
        <v>{29,255,255,255,47,255},</v>
      </c>
    </row>
    <row r="81" spans="1:38" x14ac:dyDescent="0.25">
      <c r="A81" s="22"/>
      <c r="B81" s="19" t="s">
        <v>211</v>
      </c>
      <c r="C81" s="23"/>
      <c r="D81" s="13" t="s">
        <v>95</v>
      </c>
      <c r="E81" s="13" t="s">
        <v>44</v>
      </c>
      <c r="F81" s="20" t="s">
        <v>22</v>
      </c>
      <c r="G81" s="27" t="s">
        <v>23</v>
      </c>
      <c r="H81" s="27" t="s">
        <v>268</v>
      </c>
      <c r="I81" s="20" t="s">
        <v>23</v>
      </c>
      <c r="J81" s="13" t="s">
        <v>285</v>
      </c>
      <c r="L81" s="13" t="s">
        <v>221</v>
      </c>
      <c r="M81" s="13" t="s">
        <v>221</v>
      </c>
      <c r="N81" s="8"/>
      <c r="O81" s="13" t="s">
        <v>220</v>
      </c>
      <c r="P81" s="13">
        <v>15</v>
      </c>
      <c r="Q81" s="13" t="s">
        <v>221</v>
      </c>
      <c r="R81" s="13" t="s">
        <v>221</v>
      </c>
      <c r="S81" s="8"/>
      <c r="T81" s="13" t="str">
        <f>IF(LEFT(L81,1)="R",VLOOKUP(L81,Sheet2!$C$4:$E$11,2,FALSE)&amp;" "&amp;TEXT((RIGHT(L81,1)-1)*16+VLOOKUP(M81,Sheet2!$A$4:$B$19,2,FALSE),"#0"),"")</f>
        <v/>
      </c>
      <c r="U81" s="13" t="str">
        <f>IF(LEFT(O81,1)="R",VLOOKUP(O81,Sheet2!$C$4:$E$11,2,FALSE)&amp;" "&amp;TEXT((RIGHT(O81,1)-1)*16+VLOOKUP(P81,Sheet2!$A$4:$B$19,2,FALSE)-INT((RIGHT(O81,1)-1)/4)*64,"#0"),"")</f>
        <v>Mid 32</v>
      </c>
      <c r="V81" s="13" t="str">
        <f>IF(LEFT(Q81,1)="R",VLOOKUP(Q81,Sheet2!$C$4:$E$11,2,FALSE)&amp;" "&amp;TEXT((RIGHT(Q81,1)-1)*16+VLOOKUP(R81,Sheet2!$A$4:$B$19,2,FALSE)-INT((RIGHT(Q81,1)-1)/4)*64,"#0"),"")</f>
        <v/>
      </c>
      <c r="W81" s="28" t="s">
        <v>288</v>
      </c>
      <c r="X81" s="8"/>
      <c r="Y81" s="8"/>
      <c r="Z81" s="13" t="str">
        <f>IF(LEFT(L81,1)="R",(RIGHT(L81,1)-1)*16+VLOOKUP(M81,Sheet2!$A$4:$B$19,2,FALSE),"")</f>
        <v/>
      </c>
      <c r="AA81" s="13">
        <f>IF(LEFT(O81,1)="R",(RIGHT(O81,1)-1)*16+VLOOKUP(P81,Sheet2!$A$4:$B$19,2,FALSE),"")</f>
        <v>32</v>
      </c>
      <c r="AB81" s="13" t="str">
        <f>IF(LEFT(Q81,1)="R",(RIGHT(Q81,1)-1)*16+VLOOKUP(R81,Sheet2!$A$4:$B$19,2,FALSE),"")</f>
        <v/>
      </c>
      <c r="AC81" s="8"/>
      <c r="AD81" s="13">
        <v>75</v>
      </c>
      <c r="AE81" s="13" t="str">
        <f t="shared" si="20"/>
        <v>false</v>
      </c>
      <c r="AF81" s="13">
        <f t="shared" si="16"/>
        <v>255</v>
      </c>
      <c r="AG81" s="13">
        <f t="shared" si="17"/>
        <v>9</v>
      </c>
      <c r="AH81" s="13">
        <f t="shared" si="18"/>
        <v>255</v>
      </c>
      <c r="AI81" s="13">
        <f t="shared" si="21"/>
        <v>255</v>
      </c>
      <c r="AJ81" s="13">
        <f t="shared" si="22"/>
        <v>32</v>
      </c>
      <c r="AK81" s="13">
        <f t="shared" si="23"/>
        <v>255</v>
      </c>
      <c r="AL81" s="6" t="str">
        <f t="shared" si="19"/>
        <v>{255,9,255,255,32,255},</v>
      </c>
    </row>
    <row r="82" spans="1:38" x14ac:dyDescent="0.25">
      <c r="A82" s="22"/>
      <c r="B82" s="19" t="s">
        <v>212</v>
      </c>
      <c r="C82" s="23"/>
      <c r="D82" s="13" t="s">
        <v>96</v>
      </c>
      <c r="E82" s="13" t="s">
        <v>27</v>
      </c>
      <c r="F82" s="20" t="s">
        <v>22</v>
      </c>
      <c r="G82" s="27" t="s">
        <v>23</v>
      </c>
      <c r="H82" s="27" t="s">
        <v>257</v>
      </c>
      <c r="I82" s="20" t="s">
        <v>23</v>
      </c>
      <c r="J82" s="13" t="s">
        <v>286</v>
      </c>
      <c r="L82" s="13" t="s">
        <v>221</v>
      </c>
      <c r="M82" s="13" t="s">
        <v>221</v>
      </c>
      <c r="O82" s="38" t="s">
        <v>220</v>
      </c>
      <c r="P82" s="38">
        <v>14</v>
      </c>
      <c r="Q82" s="13" t="s">
        <v>221</v>
      </c>
      <c r="R82" s="13" t="s">
        <v>221</v>
      </c>
      <c r="T82" s="13" t="str">
        <f>IF(LEFT(L82,1)="R",VLOOKUP(L82,Sheet2!$C$4:$E$11,2,FALSE)&amp;" "&amp;TEXT((RIGHT(L82,1)-1)*16+VLOOKUP(M82,Sheet2!$A$4:$B$19,2,FALSE),"#0"),"")</f>
        <v/>
      </c>
      <c r="U82" s="13" t="str">
        <f>IF(LEFT(O82,1)="R",VLOOKUP(O82,Sheet2!$C$4:$E$11,2,FALSE)&amp;" "&amp;TEXT((RIGHT(O82,1)-1)*16+VLOOKUP(P82,Sheet2!$A$4:$B$19,2,FALSE)-INT((RIGHT(O82,1)-1)/4)*64,"#0"),"")</f>
        <v>Mid 46</v>
      </c>
      <c r="V82" s="13" t="str">
        <f>IF(LEFT(Q82,1)="R",VLOOKUP(Q82,Sheet2!$C$4:$E$11,2,FALSE)&amp;" "&amp;TEXT((RIGHT(Q82,1)-1)*16+VLOOKUP(R82,Sheet2!$A$4:$B$19,2,FALSE)-INT((RIGHT(Q82,1)-1)/4)*64,"#0"),"")</f>
        <v/>
      </c>
      <c r="W82" s="28" t="s">
        <v>287</v>
      </c>
      <c r="Z82" s="13" t="str">
        <f>IF(LEFT(L82,1)="R",(RIGHT(L82,1)-1)*16+VLOOKUP(M82,Sheet2!$A$4:$B$19,2,FALSE),"")</f>
        <v/>
      </c>
      <c r="AA82" s="13">
        <f>IF(LEFT(O82,1)="R",(RIGHT(O82,1)-1)*16+VLOOKUP(P82,Sheet2!$A$4:$B$19,2,FALSE),"")</f>
        <v>46</v>
      </c>
      <c r="AB82" s="13" t="str">
        <f>IF(LEFT(Q82,1)="R",(RIGHT(Q82,1)-1)*16+VLOOKUP(R82,Sheet2!$A$4:$B$19,2,FALSE),"")</f>
        <v/>
      </c>
      <c r="AD82" s="13">
        <v>76</v>
      </c>
      <c r="AE82" s="13" t="str">
        <f t="shared" si="20"/>
        <v>false</v>
      </c>
      <c r="AF82" s="13">
        <f t="shared" si="16"/>
        <v>255</v>
      </c>
      <c r="AG82" s="13">
        <f t="shared" si="17"/>
        <v>43</v>
      </c>
      <c r="AH82" s="13">
        <f t="shared" si="18"/>
        <v>255</v>
      </c>
      <c r="AI82" s="13">
        <f t="shared" si="21"/>
        <v>255</v>
      </c>
      <c r="AJ82" s="13">
        <f t="shared" si="22"/>
        <v>46</v>
      </c>
      <c r="AK82" s="13">
        <f t="shared" si="23"/>
        <v>255</v>
      </c>
      <c r="AL82" s="6" t="str">
        <f t="shared" si="19"/>
        <v>{255,43,255,255,46,255},</v>
      </c>
    </row>
  </sheetData>
  <pageMargins left="0.23622047244094491" right="0.23622047244094491" top="0.74803149606299213" bottom="0.74803149606299213" header="0.31496062992125984" footer="0.31496062992125984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D130"/>
    </sheetView>
  </sheetViews>
  <sheetFormatPr defaultRowHeight="15" x14ac:dyDescent="0.25"/>
  <cols>
    <col min="2" max="2" width="17.85546875" customWidth="1"/>
    <col min="3" max="3" width="14.28515625" customWidth="1"/>
    <col min="6" max="6" width="11.140625" customWidth="1"/>
    <col min="8" max="8" width="6.85546875" customWidth="1"/>
  </cols>
  <sheetData>
    <row r="1" spans="1:5" s="2" customFormat="1" x14ac:dyDescent="0.25">
      <c r="A1" s="2" t="s">
        <v>102</v>
      </c>
    </row>
    <row r="4" spans="1:5" x14ac:dyDescent="0.25">
      <c r="A4">
        <v>1</v>
      </c>
      <c r="B4">
        <v>7</v>
      </c>
      <c r="C4" t="s">
        <v>222</v>
      </c>
      <c r="D4" t="s">
        <v>228</v>
      </c>
      <c r="E4">
        <v>0</v>
      </c>
    </row>
    <row r="5" spans="1:5" x14ac:dyDescent="0.25">
      <c r="A5">
        <v>2</v>
      </c>
      <c r="B5">
        <v>8</v>
      </c>
      <c r="C5" t="s">
        <v>225</v>
      </c>
      <c r="D5" t="s">
        <v>228</v>
      </c>
      <c r="E5">
        <v>16</v>
      </c>
    </row>
    <row r="6" spans="1:5" x14ac:dyDescent="0.25">
      <c r="A6">
        <v>3</v>
      </c>
      <c r="B6">
        <v>6</v>
      </c>
      <c r="C6" t="s">
        <v>220</v>
      </c>
      <c r="D6" t="s">
        <v>228</v>
      </c>
      <c r="E6">
        <v>32</v>
      </c>
    </row>
    <row r="7" spans="1:5" x14ac:dyDescent="0.25">
      <c r="A7">
        <v>4</v>
      </c>
      <c r="B7">
        <v>9</v>
      </c>
      <c r="C7" t="s">
        <v>219</v>
      </c>
      <c r="D7" t="s">
        <v>228</v>
      </c>
      <c r="E7">
        <v>48</v>
      </c>
    </row>
    <row r="8" spans="1:5" x14ac:dyDescent="0.25">
      <c r="A8">
        <v>5</v>
      </c>
      <c r="B8">
        <v>5</v>
      </c>
      <c r="C8" t="s">
        <v>227</v>
      </c>
      <c r="D8" t="s">
        <v>229</v>
      </c>
      <c r="E8">
        <v>0</v>
      </c>
    </row>
    <row r="9" spans="1:5" x14ac:dyDescent="0.25">
      <c r="A9">
        <v>6</v>
      </c>
      <c r="B9">
        <v>10</v>
      </c>
      <c r="C9" t="s">
        <v>226</v>
      </c>
      <c r="D9" t="s">
        <v>229</v>
      </c>
      <c r="E9">
        <v>16</v>
      </c>
    </row>
    <row r="10" spans="1:5" x14ac:dyDescent="0.25">
      <c r="A10">
        <v>7</v>
      </c>
      <c r="B10">
        <v>4</v>
      </c>
      <c r="C10" t="s">
        <v>224</v>
      </c>
      <c r="D10" t="s">
        <v>229</v>
      </c>
      <c r="E10">
        <v>32</v>
      </c>
    </row>
    <row r="11" spans="1:5" x14ac:dyDescent="0.25">
      <c r="A11">
        <v>8</v>
      </c>
      <c r="B11">
        <v>11</v>
      </c>
      <c r="C11" t="s">
        <v>223</v>
      </c>
      <c r="D11" t="s">
        <v>229</v>
      </c>
      <c r="E11">
        <v>48</v>
      </c>
    </row>
    <row r="12" spans="1:5" x14ac:dyDescent="0.25">
      <c r="A12">
        <v>9</v>
      </c>
      <c r="B12">
        <v>3</v>
      </c>
    </row>
    <row r="13" spans="1:5" x14ac:dyDescent="0.25">
      <c r="A13">
        <v>10</v>
      </c>
      <c r="B13">
        <v>12</v>
      </c>
    </row>
    <row r="14" spans="1:5" x14ac:dyDescent="0.25">
      <c r="A14">
        <v>11</v>
      </c>
      <c r="B14">
        <v>2</v>
      </c>
    </row>
    <row r="15" spans="1:5" x14ac:dyDescent="0.25">
      <c r="A15">
        <v>12</v>
      </c>
      <c r="B15">
        <v>13</v>
      </c>
    </row>
    <row r="16" spans="1:5" x14ac:dyDescent="0.25">
      <c r="A16">
        <v>13</v>
      </c>
      <c r="B16">
        <v>1</v>
      </c>
    </row>
    <row r="17" spans="1:2" x14ac:dyDescent="0.25">
      <c r="A17">
        <v>14</v>
      </c>
      <c r="B17">
        <v>14</v>
      </c>
    </row>
    <row r="18" spans="1:2" x14ac:dyDescent="0.25">
      <c r="A18">
        <v>15</v>
      </c>
      <c r="B18">
        <v>0</v>
      </c>
    </row>
    <row r="19" spans="1:2" x14ac:dyDescent="0.25">
      <c r="A19">
        <v>16</v>
      </c>
      <c r="B1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3"/>
  <sheetViews>
    <sheetView topLeftCell="A58" workbookViewId="0">
      <selection activeCell="D46" sqref="D46"/>
    </sheetView>
  </sheetViews>
  <sheetFormatPr defaultRowHeight="15" x14ac:dyDescent="0.25"/>
  <cols>
    <col min="4" max="4" width="13.140625" bestFit="1" customWidth="1"/>
  </cols>
  <sheetData>
    <row r="3" spans="1:4" x14ac:dyDescent="0.25">
      <c r="A3" t="str">
        <f>Sheet1!O6</f>
        <v/>
      </c>
    </row>
    <row r="4" spans="1:4" x14ac:dyDescent="0.25">
      <c r="A4" t="str">
        <f>Sheet1!O6</f>
        <v/>
      </c>
      <c r="B4" t="str">
        <f>Sheet1!P6</f>
        <v/>
      </c>
    </row>
    <row r="5" spans="1:4" x14ac:dyDescent="0.25">
      <c r="A5" t="s">
        <v>216</v>
      </c>
      <c r="B5" t="s">
        <v>213</v>
      </c>
    </row>
    <row r="6" spans="1:4" x14ac:dyDescent="0.25">
      <c r="A6" t="str">
        <f>Sheet1!O8</f>
        <v/>
      </c>
      <c r="B6" t="str">
        <f>Sheet1!P8</f>
        <v/>
      </c>
    </row>
    <row r="7" spans="1:4" x14ac:dyDescent="0.25">
      <c r="A7" t="str">
        <f>Sheet1!O9</f>
        <v/>
      </c>
      <c r="B7" t="str">
        <f>Sheet1!P9</f>
        <v/>
      </c>
      <c r="D7" s="35" t="s">
        <v>292</v>
      </c>
    </row>
    <row r="8" spans="1:4" x14ac:dyDescent="0.25">
      <c r="A8" t="str">
        <f>Sheet1!O10</f>
        <v/>
      </c>
      <c r="B8" t="str">
        <f>Sheet1!P10</f>
        <v/>
      </c>
      <c r="D8" s="6">
        <v>0</v>
      </c>
    </row>
    <row r="9" spans="1:4" x14ac:dyDescent="0.25">
      <c r="A9" t="str">
        <f>Sheet1!O11</f>
        <v/>
      </c>
      <c r="B9" t="str">
        <f>Sheet1!P11</f>
        <v/>
      </c>
      <c r="D9" s="36">
        <v>0</v>
      </c>
    </row>
    <row r="10" spans="1:4" x14ac:dyDescent="0.25">
      <c r="A10" t="str">
        <f>Sheet1!O12</f>
        <v>R3</v>
      </c>
      <c r="B10">
        <f>Sheet1!P12</f>
        <v>2</v>
      </c>
      <c r="D10" s="6" t="s">
        <v>221</v>
      </c>
    </row>
    <row r="11" spans="1:4" x14ac:dyDescent="0.25">
      <c r="A11" t="str">
        <f>Sheet1!O13</f>
        <v>R3</v>
      </c>
      <c r="B11">
        <f>Sheet1!P13</f>
        <v>4</v>
      </c>
      <c r="D11" s="36"/>
    </row>
    <row r="12" spans="1:4" x14ac:dyDescent="0.25">
      <c r="A12" t="str">
        <f>Sheet1!O14</f>
        <v>R8</v>
      </c>
      <c r="B12">
        <f>Sheet1!P14</f>
        <v>15</v>
      </c>
      <c r="D12" s="6" t="s">
        <v>222</v>
      </c>
    </row>
    <row r="13" spans="1:4" x14ac:dyDescent="0.25">
      <c r="A13" t="str">
        <f>Sheet1!O15</f>
        <v>R8</v>
      </c>
      <c r="B13">
        <f>Sheet1!P15</f>
        <v>13</v>
      </c>
      <c r="D13" s="36">
        <v>1</v>
      </c>
    </row>
    <row r="14" spans="1:4" x14ac:dyDescent="0.25">
      <c r="A14" t="str">
        <f>Sheet1!O16</f>
        <v/>
      </c>
      <c r="B14" t="str">
        <f>Sheet1!P16</f>
        <v/>
      </c>
      <c r="D14" s="36">
        <v>2</v>
      </c>
    </row>
    <row r="15" spans="1:4" x14ac:dyDescent="0.25">
      <c r="A15" t="str">
        <f>Sheet1!O17</f>
        <v>R3</v>
      </c>
      <c r="B15">
        <f>Sheet1!P17</f>
        <v>7</v>
      </c>
      <c r="D15" s="36">
        <v>3</v>
      </c>
    </row>
    <row r="16" spans="1:4" x14ac:dyDescent="0.25">
      <c r="A16" t="str">
        <f>Sheet1!O18</f>
        <v>R8</v>
      </c>
      <c r="B16">
        <f>Sheet1!P18</f>
        <v>11</v>
      </c>
      <c r="D16" s="36">
        <v>4</v>
      </c>
    </row>
    <row r="17" spans="1:4" x14ac:dyDescent="0.25">
      <c r="A17" t="str">
        <f>Sheet1!O19</f>
        <v>R8</v>
      </c>
      <c r="B17">
        <f>Sheet1!P19</f>
        <v>8</v>
      </c>
      <c r="D17" s="36">
        <v>5</v>
      </c>
    </row>
    <row r="18" spans="1:4" x14ac:dyDescent="0.25">
      <c r="A18" t="str">
        <f>Sheet1!O20</f>
        <v>R8</v>
      </c>
      <c r="B18">
        <f>Sheet1!P20</f>
        <v>6</v>
      </c>
      <c r="D18" s="36">
        <v>6</v>
      </c>
    </row>
    <row r="19" spans="1:4" x14ac:dyDescent="0.25">
      <c r="A19" t="str">
        <f>Sheet1!O21</f>
        <v/>
      </c>
      <c r="B19" t="str">
        <f>Sheet1!P21</f>
        <v/>
      </c>
      <c r="D19" s="36">
        <v>7</v>
      </c>
    </row>
    <row r="20" spans="1:4" x14ac:dyDescent="0.25">
      <c r="A20" t="str">
        <f>Sheet1!O22</f>
        <v/>
      </c>
      <c r="B20" t="str">
        <f>Sheet1!P22</f>
        <v/>
      </c>
      <c r="D20" s="36">
        <v>8</v>
      </c>
    </row>
    <row r="21" spans="1:4" x14ac:dyDescent="0.25">
      <c r="A21" t="str">
        <f>Sheet1!O23</f>
        <v/>
      </c>
      <c r="B21" t="str">
        <f>Sheet1!P23</f>
        <v/>
      </c>
      <c r="D21" s="36">
        <v>9</v>
      </c>
    </row>
    <row r="22" spans="1:4" x14ac:dyDescent="0.25">
      <c r="A22" t="str">
        <f>Sheet1!O24</f>
        <v/>
      </c>
      <c r="B22" t="str">
        <f>Sheet1!P24</f>
        <v/>
      </c>
      <c r="D22" s="36">
        <v>10</v>
      </c>
    </row>
    <row r="23" spans="1:4" x14ac:dyDescent="0.25">
      <c r="A23" t="str">
        <f>Sheet1!O25</f>
        <v/>
      </c>
      <c r="B23" t="str">
        <f>Sheet1!P25</f>
        <v/>
      </c>
      <c r="D23" s="36">
        <v>11</v>
      </c>
    </row>
    <row r="24" spans="1:4" x14ac:dyDescent="0.25">
      <c r="A24" t="str">
        <f>Sheet1!O26</f>
        <v/>
      </c>
      <c r="B24" t="str">
        <f>Sheet1!P26</f>
        <v/>
      </c>
      <c r="D24" s="36">
        <v>12</v>
      </c>
    </row>
    <row r="25" spans="1:4" x14ac:dyDescent="0.25">
      <c r="A25" t="str">
        <f>Sheet1!O27</f>
        <v>R8</v>
      </c>
      <c r="B25">
        <f>Sheet1!P27</f>
        <v>4</v>
      </c>
      <c r="D25" s="36">
        <v>13</v>
      </c>
    </row>
    <row r="26" spans="1:4" x14ac:dyDescent="0.25">
      <c r="A26" t="str">
        <f>Sheet1!O28</f>
        <v>R8</v>
      </c>
      <c r="B26">
        <f>Sheet1!P28</f>
        <v>2</v>
      </c>
      <c r="D26" s="36">
        <v>14</v>
      </c>
    </row>
    <row r="27" spans="1:4" x14ac:dyDescent="0.25">
      <c r="A27" t="str">
        <f>Sheet1!O29</f>
        <v>R8</v>
      </c>
      <c r="B27">
        <f>Sheet1!P29</f>
        <v>2</v>
      </c>
      <c r="D27" s="36">
        <v>15</v>
      </c>
    </row>
    <row r="28" spans="1:4" x14ac:dyDescent="0.25">
      <c r="A28" t="str">
        <f>Sheet1!O30</f>
        <v>R7</v>
      </c>
      <c r="B28">
        <f>Sheet1!P30</f>
        <v>16</v>
      </c>
      <c r="D28" s="36">
        <v>16</v>
      </c>
    </row>
    <row r="29" spans="1:4" x14ac:dyDescent="0.25">
      <c r="A29" t="str">
        <f>Sheet1!O31</f>
        <v>R7</v>
      </c>
      <c r="B29">
        <f>Sheet1!P31</f>
        <v>16</v>
      </c>
      <c r="D29" s="6" t="s">
        <v>225</v>
      </c>
    </row>
    <row r="30" spans="1:4" x14ac:dyDescent="0.25">
      <c r="A30" t="str">
        <f>Sheet1!O32</f>
        <v>R7</v>
      </c>
      <c r="B30">
        <f>Sheet1!P32</f>
        <v>13</v>
      </c>
      <c r="D30" s="36">
        <v>1</v>
      </c>
    </row>
    <row r="31" spans="1:4" x14ac:dyDescent="0.25">
      <c r="A31" t="str">
        <f>Sheet1!O33</f>
        <v>R7</v>
      </c>
      <c r="B31">
        <f>Sheet1!P33</f>
        <v>13</v>
      </c>
      <c r="D31" s="36">
        <v>2</v>
      </c>
    </row>
    <row r="32" spans="1:4" x14ac:dyDescent="0.25">
      <c r="A32" t="str">
        <f>Sheet1!O34</f>
        <v>R7</v>
      </c>
      <c r="B32">
        <f>Sheet1!P34</f>
        <v>10</v>
      </c>
      <c r="D32" s="36">
        <v>3</v>
      </c>
    </row>
    <row r="33" spans="1:4" x14ac:dyDescent="0.25">
      <c r="A33" t="str">
        <f>Sheet1!O35</f>
        <v/>
      </c>
      <c r="B33" t="str">
        <f>Sheet1!P35</f>
        <v/>
      </c>
      <c r="D33" s="36">
        <v>4</v>
      </c>
    </row>
    <row r="34" spans="1:4" x14ac:dyDescent="0.25">
      <c r="A34" t="str">
        <f>Sheet1!O36</f>
        <v>R7</v>
      </c>
      <c r="B34">
        <f>Sheet1!P36</f>
        <v>7</v>
      </c>
      <c r="D34" s="36">
        <v>5</v>
      </c>
    </row>
    <row r="35" spans="1:4" x14ac:dyDescent="0.25">
      <c r="A35" t="str">
        <f>Sheet1!O37</f>
        <v>R7</v>
      </c>
      <c r="B35">
        <f>Sheet1!P37</f>
        <v>5</v>
      </c>
      <c r="D35" s="36">
        <v>6</v>
      </c>
    </row>
    <row r="36" spans="1:4" x14ac:dyDescent="0.25">
      <c r="A36" t="str">
        <f>Sheet1!O38</f>
        <v>R3</v>
      </c>
      <c r="B36">
        <f>Sheet1!P38</f>
        <v>13</v>
      </c>
      <c r="D36" s="36">
        <v>7</v>
      </c>
    </row>
    <row r="37" spans="1:4" x14ac:dyDescent="0.25">
      <c r="A37" t="str">
        <f>Sheet1!O39</f>
        <v>R7</v>
      </c>
      <c r="B37">
        <f>Sheet1!P39</f>
        <v>3</v>
      </c>
      <c r="D37" s="36">
        <v>8</v>
      </c>
    </row>
    <row r="38" spans="1:4" x14ac:dyDescent="0.25">
      <c r="A38" t="str">
        <f>Sheet1!O40</f>
        <v>R6</v>
      </c>
      <c r="B38">
        <f>Sheet1!P40</f>
        <v>16</v>
      </c>
      <c r="D38" s="36">
        <v>9</v>
      </c>
    </row>
    <row r="39" spans="1:4" x14ac:dyDescent="0.25">
      <c r="A39" t="str">
        <f>Sheet1!O41</f>
        <v>R6</v>
      </c>
      <c r="B39">
        <f>Sheet1!P41</f>
        <v>14</v>
      </c>
      <c r="D39" s="36">
        <v>10</v>
      </c>
    </row>
    <row r="40" spans="1:4" x14ac:dyDescent="0.25">
      <c r="A40" t="str">
        <f>Sheet1!O42</f>
        <v>R5</v>
      </c>
      <c r="B40">
        <f>Sheet1!P42</f>
        <v>12</v>
      </c>
      <c r="D40" s="36">
        <v>11</v>
      </c>
    </row>
    <row r="41" spans="1:4" x14ac:dyDescent="0.25">
      <c r="A41" t="str">
        <f>Sheet1!O43</f>
        <v>R6</v>
      </c>
      <c r="B41">
        <f>Sheet1!P43</f>
        <v>12</v>
      </c>
      <c r="D41" s="36">
        <v>12</v>
      </c>
    </row>
    <row r="42" spans="1:4" x14ac:dyDescent="0.25">
      <c r="A42" t="str">
        <f>Sheet1!O44</f>
        <v>R6</v>
      </c>
      <c r="B42">
        <f>Sheet1!P44</f>
        <v>9</v>
      </c>
      <c r="D42" s="36">
        <v>13</v>
      </c>
    </row>
    <row r="43" spans="1:4" x14ac:dyDescent="0.25">
      <c r="A43" t="str">
        <f>Sheet1!O45</f>
        <v>R4</v>
      </c>
      <c r="B43">
        <f>Sheet1!P45</f>
        <v>15</v>
      </c>
      <c r="D43" s="6" t="s">
        <v>220</v>
      </c>
    </row>
    <row r="44" spans="1:4" x14ac:dyDescent="0.25">
      <c r="A44" t="str">
        <f>Sheet1!O46</f>
        <v>R6</v>
      </c>
      <c r="B44">
        <f>Sheet1!P46</f>
        <v>7</v>
      </c>
      <c r="D44" s="36">
        <v>1</v>
      </c>
    </row>
    <row r="45" spans="1:4" x14ac:dyDescent="0.25">
      <c r="A45" t="str">
        <f>Sheet1!O47</f>
        <v>R6</v>
      </c>
      <c r="B45">
        <f>Sheet1!P47</f>
        <v>4</v>
      </c>
      <c r="D45" s="36">
        <v>2</v>
      </c>
    </row>
    <row r="46" spans="1:4" x14ac:dyDescent="0.25">
      <c r="A46" t="str">
        <f>Sheet1!O48</f>
        <v>R6</v>
      </c>
      <c r="B46">
        <f>Sheet1!P48</f>
        <v>2</v>
      </c>
      <c r="D46" s="36">
        <v>3</v>
      </c>
    </row>
    <row r="47" spans="1:4" x14ac:dyDescent="0.25">
      <c r="A47" t="str">
        <f>Sheet1!O49</f>
        <v>R5</v>
      </c>
      <c r="B47">
        <f>Sheet1!P49</f>
        <v>16</v>
      </c>
      <c r="D47" s="36">
        <v>4</v>
      </c>
    </row>
    <row r="48" spans="1:4" x14ac:dyDescent="0.25">
      <c r="A48" t="str">
        <f>Sheet1!O50</f>
        <v>R5</v>
      </c>
      <c r="B48">
        <f>Sheet1!P50</f>
        <v>14</v>
      </c>
      <c r="D48" s="36">
        <v>5</v>
      </c>
    </row>
    <row r="49" spans="1:4" x14ac:dyDescent="0.25">
      <c r="A49" t="str">
        <f>Sheet1!O51</f>
        <v>R5</v>
      </c>
      <c r="B49">
        <f>Sheet1!P51</f>
        <v>13</v>
      </c>
      <c r="D49" s="36">
        <v>6</v>
      </c>
    </row>
    <row r="50" spans="1:4" x14ac:dyDescent="0.25">
      <c r="A50" t="str">
        <f>Sheet1!O52</f>
        <v>R5</v>
      </c>
      <c r="B50">
        <f>Sheet1!P52</f>
        <v>12</v>
      </c>
      <c r="D50" s="36">
        <v>7</v>
      </c>
    </row>
    <row r="51" spans="1:4" x14ac:dyDescent="0.25">
      <c r="A51" t="str">
        <f>Sheet1!O53</f>
        <v>R5</v>
      </c>
      <c r="B51">
        <f>Sheet1!P53</f>
        <v>11</v>
      </c>
      <c r="D51" s="36">
        <v>13</v>
      </c>
    </row>
    <row r="52" spans="1:4" x14ac:dyDescent="0.25">
      <c r="A52" t="str">
        <f>Sheet1!O54</f>
        <v>R5</v>
      </c>
      <c r="B52">
        <f>Sheet1!P54</f>
        <v>10</v>
      </c>
      <c r="D52" s="36">
        <v>14</v>
      </c>
    </row>
    <row r="53" spans="1:4" x14ac:dyDescent="0.25">
      <c r="A53" t="str">
        <f>Sheet1!O55</f>
        <v>R5</v>
      </c>
      <c r="B53">
        <f>Sheet1!P55</f>
        <v>9</v>
      </c>
      <c r="D53" s="36">
        <v>15</v>
      </c>
    </row>
    <row r="54" spans="1:4" x14ac:dyDescent="0.25">
      <c r="A54" t="str">
        <f>Sheet1!O56</f>
        <v>R5</v>
      </c>
      <c r="B54">
        <f>Sheet1!P56</f>
        <v>8</v>
      </c>
      <c r="D54" s="36">
        <v>16</v>
      </c>
    </row>
    <row r="55" spans="1:4" x14ac:dyDescent="0.25">
      <c r="A55" t="str">
        <f>Sheet1!O57</f>
        <v>R5</v>
      </c>
      <c r="B55">
        <f>Sheet1!P57</f>
        <v>7</v>
      </c>
      <c r="D55" s="6" t="s">
        <v>219</v>
      </c>
    </row>
    <row r="56" spans="1:4" x14ac:dyDescent="0.25">
      <c r="A56" t="str">
        <f>Sheet1!O58</f>
        <v>R5</v>
      </c>
      <c r="B56">
        <f>Sheet1!P58</f>
        <v>6</v>
      </c>
      <c r="D56" s="36">
        <v>1</v>
      </c>
    </row>
    <row r="57" spans="1:4" x14ac:dyDescent="0.25">
      <c r="A57" t="str">
        <f>Sheet1!O59</f>
        <v>R5</v>
      </c>
      <c r="B57">
        <f>Sheet1!P59</f>
        <v>5</v>
      </c>
      <c r="D57" s="36">
        <v>2</v>
      </c>
    </row>
    <row r="58" spans="1:4" x14ac:dyDescent="0.25">
      <c r="A58" t="str">
        <f>Sheet1!O60</f>
        <v>R5</v>
      </c>
      <c r="B58">
        <f>Sheet1!P60</f>
        <v>4</v>
      </c>
      <c r="D58" s="36">
        <v>3</v>
      </c>
    </row>
    <row r="59" spans="1:4" x14ac:dyDescent="0.25">
      <c r="A59" t="str">
        <f>Sheet1!O61</f>
        <v>R5</v>
      </c>
      <c r="B59">
        <f>Sheet1!P61</f>
        <v>3</v>
      </c>
      <c r="D59" s="36">
        <v>4</v>
      </c>
    </row>
    <row r="60" spans="1:4" x14ac:dyDescent="0.25">
      <c r="A60" t="str">
        <f>Sheet1!O62</f>
        <v>R5</v>
      </c>
      <c r="B60">
        <f>Sheet1!P62</f>
        <v>2</v>
      </c>
      <c r="D60" s="36">
        <v>5</v>
      </c>
    </row>
    <row r="61" spans="1:4" x14ac:dyDescent="0.25">
      <c r="A61" t="str">
        <f>Sheet1!O63</f>
        <v>R5</v>
      </c>
      <c r="B61">
        <f>Sheet1!P63</f>
        <v>1</v>
      </c>
      <c r="D61" s="36">
        <v>6</v>
      </c>
    </row>
    <row r="62" spans="1:4" x14ac:dyDescent="0.25">
      <c r="A62" t="str">
        <f>Sheet1!O64</f>
        <v>R4</v>
      </c>
      <c r="B62">
        <f>Sheet1!P64</f>
        <v>16</v>
      </c>
      <c r="D62" s="36">
        <v>7</v>
      </c>
    </row>
    <row r="63" spans="1:4" x14ac:dyDescent="0.25">
      <c r="A63" t="str">
        <f>Sheet1!O65</f>
        <v>R4</v>
      </c>
      <c r="B63">
        <f>Sheet1!P65</f>
        <v>15</v>
      </c>
      <c r="D63" s="36">
        <v>8</v>
      </c>
    </row>
    <row r="64" spans="1:4" x14ac:dyDescent="0.25">
      <c r="A64" t="str">
        <f>Sheet1!O66</f>
        <v>R4</v>
      </c>
      <c r="B64">
        <f>Sheet1!P66</f>
        <v>14</v>
      </c>
      <c r="D64" s="36">
        <v>9</v>
      </c>
    </row>
    <row r="65" spans="1:4" x14ac:dyDescent="0.25">
      <c r="A65" t="str">
        <f>Sheet1!O67</f>
        <v>R4</v>
      </c>
      <c r="B65">
        <f>Sheet1!P67</f>
        <v>13</v>
      </c>
      <c r="D65" s="36">
        <v>10</v>
      </c>
    </row>
    <row r="66" spans="1:4" x14ac:dyDescent="0.25">
      <c r="A66" t="str">
        <f>Sheet1!O68</f>
        <v>R4</v>
      </c>
      <c r="B66">
        <f>Sheet1!P68</f>
        <v>12</v>
      </c>
      <c r="D66" s="36">
        <v>11</v>
      </c>
    </row>
    <row r="67" spans="1:4" x14ac:dyDescent="0.25">
      <c r="A67" t="str">
        <f>Sheet1!O69</f>
        <v>R4</v>
      </c>
      <c r="B67">
        <f>Sheet1!P69</f>
        <v>11</v>
      </c>
      <c r="D67" s="36">
        <v>12</v>
      </c>
    </row>
    <row r="68" spans="1:4" x14ac:dyDescent="0.25">
      <c r="A68" t="str">
        <f>Sheet1!O70</f>
        <v>R4</v>
      </c>
      <c r="B68">
        <f>Sheet1!P70</f>
        <v>10</v>
      </c>
      <c r="D68" s="36">
        <v>13</v>
      </c>
    </row>
    <row r="69" spans="1:4" x14ac:dyDescent="0.25">
      <c r="A69" t="str">
        <f>Sheet1!O71</f>
        <v>R4</v>
      </c>
      <c r="B69">
        <f>Sheet1!P71</f>
        <v>9</v>
      </c>
      <c r="D69" s="36">
        <v>14</v>
      </c>
    </row>
    <row r="70" spans="1:4" x14ac:dyDescent="0.25">
      <c r="A70" t="str">
        <f>Sheet1!O72</f>
        <v>R4</v>
      </c>
      <c r="B70">
        <f>Sheet1!P72</f>
        <v>8</v>
      </c>
      <c r="D70" s="36">
        <v>15</v>
      </c>
    </row>
    <row r="71" spans="1:4" x14ac:dyDescent="0.25">
      <c r="A71" t="str">
        <f>Sheet1!O73</f>
        <v>R4</v>
      </c>
      <c r="B71">
        <f>Sheet1!P73</f>
        <v>7</v>
      </c>
      <c r="D71" s="36">
        <v>16</v>
      </c>
    </row>
    <row r="72" spans="1:4" x14ac:dyDescent="0.25">
      <c r="A72" t="str">
        <f>Sheet1!O74</f>
        <v>R4</v>
      </c>
      <c r="B72">
        <f>Sheet1!P74</f>
        <v>6</v>
      </c>
      <c r="D72" s="6" t="s">
        <v>227</v>
      </c>
    </row>
    <row r="73" spans="1:4" x14ac:dyDescent="0.25">
      <c r="A73" t="str">
        <f>Sheet1!O75</f>
        <v>R4</v>
      </c>
      <c r="B73">
        <f>Sheet1!P75</f>
        <v>5</v>
      </c>
      <c r="D73" s="36">
        <v>1</v>
      </c>
    </row>
    <row r="74" spans="1:4" x14ac:dyDescent="0.25">
      <c r="A74" t="str">
        <f>Sheet1!O76</f>
        <v>R4</v>
      </c>
      <c r="B74">
        <f>Sheet1!P76</f>
        <v>4</v>
      </c>
      <c r="D74" s="36">
        <v>2</v>
      </c>
    </row>
    <row r="75" spans="1:4" x14ac:dyDescent="0.25">
      <c r="A75" t="str">
        <f>Sheet1!O77</f>
        <v>R4</v>
      </c>
      <c r="B75">
        <f>Sheet1!P77</f>
        <v>3</v>
      </c>
      <c r="D75" s="36">
        <v>3</v>
      </c>
    </row>
    <row r="76" spans="1:4" x14ac:dyDescent="0.25">
      <c r="A76" t="str">
        <f>Sheet1!O78</f>
        <v>R4</v>
      </c>
      <c r="B76">
        <f>Sheet1!P78</f>
        <v>2</v>
      </c>
      <c r="D76" s="36">
        <v>4</v>
      </c>
    </row>
    <row r="77" spans="1:4" x14ac:dyDescent="0.25">
      <c r="A77" t="str">
        <f>Sheet1!O79</f>
        <v>R4</v>
      </c>
      <c r="B77">
        <f>Sheet1!P79</f>
        <v>1</v>
      </c>
      <c r="D77" s="36">
        <v>5</v>
      </c>
    </row>
    <row r="78" spans="1:4" x14ac:dyDescent="0.25">
      <c r="A78" t="str">
        <f>Sheet1!O80</f>
        <v>R3</v>
      </c>
      <c r="B78">
        <f>Sheet1!P80</f>
        <v>16</v>
      </c>
      <c r="D78" s="36">
        <v>6</v>
      </c>
    </row>
    <row r="79" spans="1:4" x14ac:dyDescent="0.25">
      <c r="A79" t="str">
        <f>Sheet1!O81</f>
        <v>R3</v>
      </c>
      <c r="B79">
        <f>Sheet1!P81</f>
        <v>15</v>
      </c>
      <c r="D79" s="36">
        <v>7</v>
      </c>
    </row>
    <row r="80" spans="1:4" x14ac:dyDescent="0.25">
      <c r="A80" t="str">
        <f>Sheet1!O82</f>
        <v>R3</v>
      </c>
      <c r="B80">
        <f>Sheet1!P82</f>
        <v>14</v>
      </c>
      <c r="D80" s="36">
        <v>8</v>
      </c>
    </row>
    <row r="81" spans="1:4" x14ac:dyDescent="0.25">
      <c r="A81" t="str">
        <f>Sheet1!Q6</f>
        <v/>
      </c>
      <c r="B81" t="str">
        <f>Sheet1!R6</f>
        <v/>
      </c>
      <c r="D81" s="36">
        <v>9</v>
      </c>
    </row>
    <row r="82" spans="1:4" x14ac:dyDescent="0.25">
      <c r="A82" t="str">
        <f>Sheet1!Q7</f>
        <v/>
      </c>
      <c r="B82" t="str">
        <f>Sheet1!R7</f>
        <v/>
      </c>
      <c r="D82" s="36">
        <v>10</v>
      </c>
    </row>
    <row r="83" spans="1:4" x14ac:dyDescent="0.25">
      <c r="A83" t="str">
        <f>Sheet1!Q8</f>
        <v/>
      </c>
      <c r="B83" t="str">
        <f>Sheet1!R8</f>
        <v/>
      </c>
      <c r="D83" s="36">
        <v>11</v>
      </c>
    </row>
    <row r="84" spans="1:4" x14ac:dyDescent="0.25">
      <c r="A84" t="str">
        <f>Sheet1!Q9</f>
        <v/>
      </c>
      <c r="B84" t="str">
        <f>Sheet1!R9</f>
        <v/>
      </c>
      <c r="D84" s="36">
        <v>12</v>
      </c>
    </row>
    <row r="85" spans="1:4" x14ac:dyDescent="0.25">
      <c r="A85" t="str">
        <f>Sheet1!Q10</f>
        <v/>
      </c>
      <c r="B85" t="str">
        <f>Sheet1!R10</f>
        <v/>
      </c>
      <c r="D85" s="36">
        <v>13</v>
      </c>
    </row>
    <row r="86" spans="1:4" x14ac:dyDescent="0.25">
      <c r="A86" t="str">
        <f>Sheet1!Q11</f>
        <v/>
      </c>
      <c r="B86" t="str">
        <f>Sheet1!R11</f>
        <v/>
      </c>
      <c r="D86" s="36">
        <v>14</v>
      </c>
    </row>
    <row r="87" spans="1:4" x14ac:dyDescent="0.25">
      <c r="A87" t="str">
        <f>Sheet1!Q12</f>
        <v>R3</v>
      </c>
      <c r="B87">
        <f>Sheet1!R12</f>
        <v>1</v>
      </c>
      <c r="D87" s="36">
        <v>15</v>
      </c>
    </row>
    <row r="88" spans="1:4" x14ac:dyDescent="0.25">
      <c r="A88" t="str">
        <f>Sheet1!Q13</f>
        <v>R3</v>
      </c>
      <c r="B88">
        <f>Sheet1!R13</f>
        <v>3</v>
      </c>
      <c r="D88" s="36">
        <v>16</v>
      </c>
    </row>
    <row r="89" spans="1:4" x14ac:dyDescent="0.25">
      <c r="A89" t="str">
        <f>Sheet1!Q14</f>
        <v>R8</v>
      </c>
      <c r="B89">
        <f>Sheet1!R14</f>
        <v>14</v>
      </c>
      <c r="D89" s="6" t="s">
        <v>226</v>
      </c>
    </row>
    <row r="90" spans="1:4" x14ac:dyDescent="0.25">
      <c r="A90" t="str">
        <f>Sheet1!Q15</f>
        <v>R8</v>
      </c>
      <c r="B90">
        <f>Sheet1!R15</f>
        <v>12</v>
      </c>
      <c r="D90" s="36">
        <v>1</v>
      </c>
    </row>
    <row r="91" spans="1:4" x14ac:dyDescent="0.25">
      <c r="A91" t="str">
        <f>Sheet1!Q16</f>
        <v/>
      </c>
      <c r="B91" t="str">
        <f>Sheet1!R16</f>
        <v/>
      </c>
      <c r="D91" s="36">
        <v>2</v>
      </c>
    </row>
    <row r="92" spans="1:4" x14ac:dyDescent="0.25">
      <c r="A92" t="str">
        <f>Sheet1!Q17</f>
        <v>R8</v>
      </c>
      <c r="B92">
        <f>Sheet1!R17</f>
        <v>10</v>
      </c>
      <c r="D92" s="36">
        <v>3</v>
      </c>
    </row>
    <row r="93" spans="1:4" x14ac:dyDescent="0.25">
      <c r="A93" t="str">
        <f>Sheet1!Q18</f>
        <v>R8</v>
      </c>
      <c r="B93">
        <f>Sheet1!R18</f>
        <v>9</v>
      </c>
      <c r="D93" s="36">
        <v>4</v>
      </c>
    </row>
    <row r="94" spans="1:4" x14ac:dyDescent="0.25">
      <c r="A94" t="str">
        <f>Sheet1!Q19</f>
        <v>R8</v>
      </c>
      <c r="B94">
        <f>Sheet1!R19</f>
        <v>7</v>
      </c>
      <c r="D94" s="36">
        <v>5</v>
      </c>
    </row>
    <row r="95" spans="1:4" x14ac:dyDescent="0.25">
      <c r="A95" t="str">
        <f>Sheet1!Q20</f>
        <v>R8</v>
      </c>
      <c r="B95">
        <f>Sheet1!R20</f>
        <v>5</v>
      </c>
      <c r="D95" s="36">
        <v>6</v>
      </c>
    </row>
    <row r="96" spans="1:4" x14ac:dyDescent="0.25">
      <c r="A96" t="str">
        <f>Sheet1!Q21</f>
        <v/>
      </c>
      <c r="B96" t="str">
        <f>Sheet1!R21</f>
        <v/>
      </c>
      <c r="D96" s="36">
        <v>7</v>
      </c>
    </row>
    <row r="97" spans="1:4" x14ac:dyDescent="0.25">
      <c r="A97" t="str">
        <f>Sheet1!Q22</f>
        <v/>
      </c>
      <c r="B97" t="str">
        <f>Sheet1!R22</f>
        <v/>
      </c>
      <c r="D97" s="36">
        <v>8</v>
      </c>
    </row>
    <row r="98" spans="1:4" x14ac:dyDescent="0.25">
      <c r="A98" t="str">
        <f>Sheet1!Q23</f>
        <v/>
      </c>
      <c r="B98" t="str">
        <f>Sheet1!R23</f>
        <v/>
      </c>
      <c r="D98" s="36">
        <v>9</v>
      </c>
    </row>
    <row r="99" spans="1:4" x14ac:dyDescent="0.25">
      <c r="A99" t="str">
        <f>Sheet1!Q24</f>
        <v/>
      </c>
      <c r="B99" t="str">
        <f>Sheet1!R24</f>
        <v/>
      </c>
      <c r="D99" s="36">
        <v>10</v>
      </c>
    </row>
    <row r="100" spans="1:4" x14ac:dyDescent="0.25">
      <c r="A100" t="str">
        <f>Sheet1!Q25</f>
        <v/>
      </c>
      <c r="B100" t="str">
        <f>Sheet1!R25</f>
        <v/>
      </c>
      <c r="D100" s="36">
        <v>11</v>
      </c>
    </row>
    <row r="101" spans="1:4" x14ac:dyDescent="0.25">
      <c r="A101" t="str">
        <f>Sheet1!Q26</f>
        <v/>
      </c>
      <c r="B101" t="str">
        <f>Sheet1!R26</f>
        <v/>
      </c>
      <c r="D101" s="36">
        <v>12</v>
      </c>
    </row>
    <row r="102" spans="1:4" x14ac:dyDescent="0.25">
      <c r="A102" t="str">
        <f>Sheet1!Q27</f>
        <v>R8</v>
      </c>
      <c r="B102">
        <f>Sheet1!R27</f>
        <v>3</v>
      </c>
      <c r="D102" s="36">
        <v>13</v>
      </c>
    </row>
    <row r="103" spans="1:4" x14ac:dyDescent="0.25">
      <c r="A103" t="str">
        <f>Sheet1!Q28</f>
        <v>R8</v>
      </c>
      <c r="B103">
        <f>Sheet1!R28</f>
        <v>1</v>
      </c>
      <c r="D103" s="36">
        <v>14</v>
      </c>
    </row>
    <row r="104" spans="1:4" x14ac:dyDescent="0.25">
      <c r="A104" t="str">
        <f>Sheet1!Q29</f>
        <v>R7</v>
      </c>
      <c r="B104">
        <f>Sheet1!R29</f>
        <v>15</v>
      </c>
      <c r="D104" s="36">
        <v>15</v>
      </c>
    </row>
    <row r="105" spans="1:4" x14ac:dyDescent="0.25">
      <c r="A105" t="str">
        <f>Sheet1!Q30</f>
        <v>R7</v>
      </c>
      <c r="B105">
        <f>Sheet1!R30</f>
        <v>14</v>
      </c>
      <c r="D105" s="36">
        <v>16</v>
      </c>
    </row>
    <row r="106" spans="1:4" x14ac:dyDescent="0.25">
      <c r="A106" t="str">
        <f>Sheet1!Q31</f>
        <v>R7</v>
      </c>
      <c r="B106">
        <f>Sheet1!R31</f>
        <v>12</v>
      </c>
      <c r="D106" s="6" t="s">
        <v>224</v>
      </c>
    </row>
    <row r="107" spans="1:4" x14ac:dyDescent="0.25">
      <c r="A107" t="str">
        <f>Sheet1!Q32</f>
        <v>R7</v>
      </c>
      <c r="B107">
        <f>Sheet1!R32</f>
        <v>11</v>
      </c>
      <c r="D107" s="36">
        <v>1</v>
      </c>
    </row>
    <row r="108" spans="1:4" x14ac:dyDescent="0.25">
      <c r="A108" t="str">
        <f>Sheet1!Q33</f>
        <v>R7</v>
      </c>
      <c r="B108">
        <f>Sheet1!R33</f>
        <v>9</v>
      </c>
      <c r="D108" s="36">
        <v>2</v>
      </c>
    </row>
    <row r="109" spans="1:4" x14ac:dyDescent="0.25">
      <c r="A109" t="str">
        <f>Sheet1!Q34</f>
        <v>R7</v>
      </c>
      <c r="B109">
        <f>Sheet1!R34</f>
        <v>8</v>
      </c>
      <c r="D109" s="36">
        <v>3</v>
      </c>
    </row>
    <row r="110" spans="1:4" x14ac:dyDescent="0.25">
      <c r="A110" t="str">
        <f>Sheet1!Q35</f>
        <v/>
      </c>
      <c r="B110" t="str">
        <f>Sheet1!R35</f>
        <v/>
      </c>
      <c r="D110" s="36">
        <v>4</v>
      </c>
    </row>
    <row r="111" spans="1:4" x14ac:dyDescent="0.25">
      <c r="A111" t="str">
        <f>Sheet1!Q36</f>
        <v>R7</v>
      </c>
      <c r="B111">
        <f>Sheet1!R36</f>
        <v>6</v>
      </c>
      <c r="D111" s="36">
        <v>5</v>
      </c>
    </row>
    <row r="112" spans="1:4" x14ac:dyDescent="0.25">
      <c r="A112" t="str">
        <f>Sheet1!Q37</f>
        <v>R7</v>
      </c>
      <c r="B112">
        <f>Sheet1!R37</f>
        <v>4</v>
      </c>
      <c r="D112" s="36">
        <v>6</v>
      </c>
    </row>
    <row r="113" spans="1:4" x14ac:dyDescent="0.25">
      <c r="A113" t="str">
        <f>Sheet1!Q38</f>
        <v>R7</v>
      </c>
      <c r="B113">
        <f>Sheet1!R38</f>
        <v>2</v>
      </c>
      <c r="D113" s="36">
        <v>7</v>
      </c>
    </row>
    <row r="114" spans="1:4" x14ac:dyDescent="0.25">
      <c r="A114" t="str">
        <f>Sheet1!Q39</f>
        <v>R7</v>
      </c>
      <c r="B114">
        <f>Sheet1!R39</f>
        <v>1</v>
      </c>
      <c r="D114" s="36">
        <v>8</v>
      </c>
    </row>
    <row r="115" spans="1:4" x14ac:dyDescent="0.25">
      <c r="A115" t="str">
        <f>Sheet1!Q40</f>
        <v>R6</v>
      </c>
      <c r="B115">
        <f>Sheet1!R40</f>
        <v>15</v>
      </c>
      <c r="D115" s="36">
        <v>9</v>
      </c>
    </row>
    <row r="116" spans="1:4" x14ac:dyDescent="0.25">
      <c r="A116" t="str">
        <f>Sheet1!Q41</f>
        <v>R6</v>
      </c>
      <c r="B116">
        <f>Sheet1!R41</f>
        <v>13</v>
      </c>
      <c r="D116" s="36">
        <v>10</v>
      </c>
    </row>
    <row r="117" spans="1:4" x14ac:dyDescent="0.25">
      <c r="A117" t="str">
        <f>Sheet1!Q42</f>
        <v>R6</v>
      </c>
      <c r="B117">
        <f>Sheet1!R42</f>
        <v>11</v>
      </c>
      <c r="D117" s="36">
        <v>11</v>
      </c>
    </row>
    <row r="118" spans="1:4" x14ac:dyDescent="0.25">
      <c r="A118" t="str">
        <f>Sheet1!Q43</f>
        <v>R6</v>
      </c>
      <c r="B118">
        <f>Sheet1!R43</f>
        <v>10</v>
      </c>
      <c r="D118" s="36">
        <v>12</v>
      </c>
    </row>
    <row r="119" spans="1:4" x14ac:dyDescent="0.25">
      <c r="A119" t="str">
        <f>Sheet1!Q44</f>
        <v>R6</v>
      </c>
      <c r="B119">
        <f>Sheet1!R44</f>
        <v>8</v>
      </c>
      <c r="D119" s="36">
        <v>13</v>
      </c>
    </row>
    <row r="120" spans="1:4" x14ac:dyDescent="0.25">
      <c r="A120" t="str">
        <f>Sheet1!Q45</f>
        <v>R6</v>
      </c>
      <c r="B120">
        <f>Sheet1!R45</f>
        <v>6</v>
      </c>
      <c r="D120" s="36">
        <v>14</v>
      </c>
    </row>
    <row r="121" spans="1:4" x14ac:dyDescent="0.25">
      <c r="A121" t="str">
        <f>Sheet1!Q46</f>
        <v>R6</v>
      </c>
      <c r="B121">
        <f>Sheet1!R46</f>
        <v>5</v>
      </c>
      <c r="D121" s="36">
        <v>15</v>
      </c>
    </row>
    <row r="122" spans="1:4" x14ac:dyDescent="0.25">
      <c r="A122" t="str">
        <f>Sheet1!Q47</f>
        <v>R6</v>
      </c>
      <c r="B122">
        <f>Sheet1!R47</f>
        <v>3</v>
      </c>
      <c r="D122" s="36">
        <v>16</v>
      </c>
    </row>
    <row r="123" spans="1:4" x14ac:dyDescent="0.25">
      <c r="A123" t="str">
        <f>Sheet1!Q48</f>
        <v>R6</v>
      </c>
      <c r="B123">
        <f>Sheet1!R48</f>
        <v>1</v>
      </c>
      <c r="D123" s="6" t="s">
        <v>223</v>
      </c>
    </row>
    <row r="124" spans="1:4" x14ac:dyDescent="0.25">
      <c r="A124" t="str">
        <f>Sheet1!Q49</f>
        <v>R5</v>
      </c>
      <c r="B124">
        <f>Sheet1!R49</f>
        <v>15</v>
      </c>
      <c r="D124" s="36">
        <v>1</v>
      </c>
    </row>
    <row r="125" spans="1:4" x14ac:dyDescent="0.25">
      <c r="A125">
        <f>Sheet1!L6</f>
        <v>0</v>
      </c>
      <c r="B125">
        <f>Sheet1!M6</f>
        <v>0</v>
      </c>
      <c r="D125" s="36">
        <v>2</v>
      </c>
    </row>
    <row r="126" spans="1:4" x14ac:dyDescent="0.25">
      <c r="A126">
        <f>Sheet1!L7</f>
        <v>0</v>
      </c>
      <c r="B126">
        <f>Sheet1!M7</f>
        <v>0</v>
      </c>
      <c r="D126" s="36">
        <v>3</v>
      </c>
    </row>
    <row r="127" spans="1:4" x14ac:dyDescent="0.25">
      <c r="A127">
        <f>Sheet1!L8</f>
        <v>0</v>
      </c>
      <c r="B127">
        <f>Sheet1!M8</f>
        <v>0</v>
      </c>
      <c r="D127" s="36">
        <v>4</v>
      </c>
    </row>
    <row r="128" spans="1:4" x14ac:dyDescent="0.25">
      <c r="A128">
        <f>Sheet1!L9</f>
        <v>0</v>
      </c>
      <c r="B128">
        <f>Sheet1!M9</f>
        <v>0</v>
      </c>
      <c r="D128" s="36">
        <v>5</v>
      </c>
    </row>
    <row r="129" spans="1:4" x14ac:dyDescent="0.25">
      <c r="A129">
        <f>Sheet1!L10</f>
        <v>0</v>
      </c>
      <c r="B129">
        <f>Sheet1!M10</f>
        <v>0</v>
      </c>
      <c r="D129" s="36">
        <v>6</v>
      </c>
    </row>
    <row r="130" spans="1:4" x14ac:dyDescent="0.25">
      <c r="A130">
        <f>Sheet1!L11</f>
        <v>0</v>
      </c>
      <c r="B130">
        <f>Sheet1!M11</f>
        <v>0</v>
      </c>
      <c r="D130" s="36">
        <v>7</v>
      </c>
    </row>
    <row r="131" spans="1:4" x14ac:dyDescent="0.25">
      <c r="A131" t="str">
        <f>Sheet1!L12</f>
        <v>R3</v>
      </c>
      <c r="B131">
        <f>Sheet1!M12</f>
        <v>5</v>
      </c>
      <c r="D131" s="36">
        <v>8</v>
      </c>
    </row>
    <row r="132" spans="1:4" x14ac:dyDescent="0.25">
      <c r="A132" t="str">
        <f>Sheet1!L13</f>
        <v>R3</v>
      </c>
      <c r="B132">
        <f>Sheet1!M13</f>
        <v>6</v>
      </c>
      <c r="D132" s="36">
        <v>9</v>
      </c>
    </row>
    <row r="133" spans="1:4" x14ac:dyDescent="0.25">
      <c r="A133" t="str">
        <f>Sheet1!L14</f>
        <v>R1</v>
      </c>
      <c r="B133">
        <f>Sheet1!M14</f>
        <v>1</v>
      </c>
      <c r="D133" s="36">
        <v>10</v>
      </c>
    </row>
    <row r="134" spans="1:4" x14ac:dyDescent="0.25">
      <c r="A134" t="str">
        <f>Sheet1!L15</f>
        <v>R1</v>
      </c>
      <c r="B134">
        <f>Sheet1!M15</f>
        <v>2</v>
      </c>
      <c r="D134" s="36">
        <v>11</v>
      </c>
    </row>
    <row r="135" spans="1:4" x14ac:dyDescent="0.25">
      <c r="A135" t="str">
        <f>Sheet1!L16</f>
        <v>R1</v>
      </c>
      <c r="B135">
        <f>Sheet1!M16</f>
        <v>3</v>
      </c>
      <c r="D135" s="36">
        <v>12</v>
      </c>
    </row>
    <row r="136" spans="1:4" x14ac:dyDescent="0.25">
      <c r="A136" t="str">
        <f>Sheet1!L17</f>
        <v>R1</v>
      </c>
      <c r="B136">
        <f>Sheet1!M17</f>
        <v>4</v>
      </c>
      <c r="D136" s="36">
        <v>13</v>
      </c>
    </row>
    <row r="137" spans="1:4" x14ac:dyDescent="0.25">
      <c r="A137" t="str">
        <f>Sheet1!L18</f>
        <v>R1</v>
      </c>
      <c r="B137">
        <f>Sheet1!M18</f>
        <v>4</v>
      </c>
      <c r="D137" s="36">
        <v>14</v>
      </c>
    </row>
    <row r="138" spans="1:4" x14ac:dyDescent="0.25">
      <c r="A138" t="str">
        <f>Sheet1!L19</f>
        <v>R1</v>
      </c>
      <c r="B138">
        <f>Sheet1!M19</f>
        <v>5</v>
      </c>
      <c r="D138" s="36">
        <v>15</v>
      </c>
    </row>
    <row r="139" spans="1:4" x14ac:dyDescent="0.25">
      <c r="A139" t="str">
        <f>Sheet1!L20</f>
        <v>R1</v>
      </c>
      <c r="B139">
        <f>Sheet1!M20</f>
        <v>6</v>
      </c>
      <c r="D139" s="6" t="s">
        <v>293</v>
      </c>
    </row>
    <row r="140" spans="1:4" x14ac:dyDescent="0.25">
      <c r="A140" t="str">
        <f>Sheet1!L21</f>
        <v>R1</v>
      </c>
      <c r="B140">
        <f>Sheet1!M21</f>
        <v>7</v>
      </c>
    </row>
    <row r="141" spans="1:4" x14ac:dyDescent="0.25">
      <c r="A141" t="str">
        <f>Sheet1!L22</f>
        <v>R1</v>
      </c>
      <c r="B141">
        <f>Sheet1!M22</f>
        <v>8</v>
      </c>
    </row>
    <row r="142" spans="1:4" x14ac:dyDescent="0.25">
      <c r="A142" t="str">
        <f>Sheet1!L23</f>
        <v>R1</v>
      </c>
      <c r="B142">
        <f>Sheet1!M23</f>
        <v>9</v>
      </c>
    </row>
    <row r="143" spans="1:4" x14ac:dyDescent="0.25">
      <c r="A143" t="str">
        <f>Sheet1!L24</f>
        <v>R1</v>
      </c>
      <c r="B143">
        <f>Sheet1!M24</f>
        <v>10</v>
      </c>
    </row>
    <row r="144" spans="1:4" x14ac:dyDescent="0.25">
      <c r="A144" t="str">
        <f>Sheet1!L25</f>
        <v>R1</v>
      </c>
      <c r="B144">
        <f>Sheet1!M25</f>
        <v>11</v>
      </c>
    </row>
    <row r="145" spans="1:2" x14ac:dyDescent="0.25">
      <c r="A145" t="str">
        <f>Sheet1!L26</f>
        <v>R1</v>
      </c>
      <c r="B145">
        <f>Sheet1!M26</f>
        <v>12</v>
      </c>
    </row>
    <row r="146" spans="1:2" x14ac:dyDescent="0.25">
      <c r="A146" t="str">
        <f>Sheet1!L27</f>
        <v>R1</v>
      </c>
      <c r="B146">
        <f>Sheet1!M27</f>
        <v>13</v>
      </c>
    </row>
    <row r="147" spans="1:2" x14ac:dyDescent="0.25">
      <c r="A147" t="str">
        <f>Sheet1!L28</f>
        <v>R1</v>
      </c>
      <c r="B147">
        <f>Sheet1!M28</f>
        <v>14</v>
      </c>
    </row>
    <row r="148" spans="1:2" x14ac:dyDescent="0.25">
      <c r="A148" t="str">
        <f>Sheet1!L29</f>
        <v>R1</v>
      </c>
      <c r="B148">
        <f>Sheet1!M29</f>
        <v>15</v>
      </c>
    </row>
    <row r="149" spans="1:2" x14ac:dyDescent="0.25">
      <c r="A149" t="str">
        <f>Sheet1!L30</f>
        <v>R1</v>
      </c>
      <c r="B149">
        <f>Sheet1!M30</f>
        <v>15</v>
      </c>
    </row>
    <row r="150" spans="1:2" x14ac:dyDescent="0.25">
      <c r="A150" t="str">
        <f>Sheet1!L31</f>
        <v>R1</v>
      </c>
      <c r="B150">
        <f>Sheet1!M31</f>
        <v>16</v>
      </c>
    </row>
    <row r="151" spans="1:2" x14ac:dyDescent="0.25">
      <c r="A151" t="str">
        <f>Sheet1!L32</f>
        <v>R1</v>
      </c>
      <c r="B151">
        <f>Sheet1!M32</f>
        <v>16</v>
      </c>
    </row>
    <row r="152" spans="1:2" x14ac:dyDescent="0.25">
      <c r="A152" t="str">
        <f>Sheet1!L33</f>
        <v>R2</v>
      </c>
      <c r="B152">
        <f>Sheet1!M33</f>
        <v>1</v>
      </c>
    </row>
    <row r="153" spans="1:2" x14ac:dyDescent="0.25">
      <c r="A153" t="str">
        <f>Sheet1!L34</f>
        <v>R2</v>
      </c>
      <c r="B153">
        <f>Sheet1!M34</f>
        <v>1</v>
      </c>
    </row>
    <row r="154" spans="1:2" x14ac:dyDescent="0.25">
      <c r="A154" t="str">
        <f>Sheet1!L35</f>
        <v>R2</v>
      </c>
      <c r="B154">
        <f>Sheet1!M35</f>
        <v>2</v>
      </c>
    </row>
    <row r="155" spans="1:2" x14ac:dyDescent="0.25">
      <c r="A155" t="str">
        <f>Sheet1!L36</f>
        <v>R2</v>
      </c>
      <c r="B155">
        <f>Sheet1!M36</f>
        <v>3</v>
      </c>
    </row>
    <row r="156" spans="1:2" x14ac:dyDescent="0.25">
      <c r="A156" t="str">
        <f>Sheet1!L37</f>
        <v>R2</v>
      </c>
      <c r="B156">
        <f>Sheet1!M37</f>
        <v>4</v>
      </c>
    </row>
    <row r="157" spans="1:2" x14ac:dyDescent="0.25">
      <c r="A157" t="str">
        <f>Sheet1!L38</f>
        <v>R2</v>
      </c>
      <c r="B157">
        <f>Sheet1!M38</f>
        <v>5</v>
      </c>
    </row>
    <row r="158" spans="1:2" x14ac:dyDescent="0.25">
      <c r="A158" t="str">
        <f>Sheet1!L39</f>
        <v>R2</v>
      </c>
      <c r="B158">
        <f>Sheet1!M39</f>
        <v>5</v>
      </c>
    </row>
    <row r="159" spans="1:2" x14ac:dyDescent="0.25">
      <c r="A159" t="str">
        <f>Sheet1!L40</f>
        <v>R2</v>
      </c>
      <c r="B159">
        <f>Sheet1!M40</f>
        <v>6</v>
      </c>
    </row>
    <row r="160" spans="1:2" x14ac:dyDescent="0.25">
      <c r="A160" t="str">
        <f>Sheet1!L41</f>
        <v>R2</v>
      </c>
      <c r="B160">
        <f>Sheet1!M41</f>
        <v>7</v>
      </c>
    </row>
    <row r="161" spans="1:2" x14ac:dyDescent="0.25">
      <c r="A161" t="str">
        <f>Sheet1!L42</f>
        <v>R2</v>
      </c>
      <c r="B161">
        <f>Sheet1!M42</f>
        <v>8</v>
      </c>
    </row>
    <row r="162" spans="1:2" x14ac:dyDescent="0.25">
      <c r="A162" t="str">
        <f>Sheet1!L43</f>
        <v>R2</v>
      </c>
      <c r="B162">
        <f>Sheet1!M43</f>
        <v>8</v>
      </c>
    </row>
    <row r="163" spans="1:2" x14ac:dyDescent="0.25">
      <c r="A163" t="str">
        <f>Sheet1!L44</f>
        <v>R2</v>
      </c>
      <c r="B163">
        <f>Sheet1!M44</f>
        <v>9</v>
      </c>
    </row>
    <row r="164" spans="1:2" x14ac:dyDescent="0.25">
      <c r="A164" t="str">
        <f>Sheet1!L45</f>
        <v>R2</v>
      </c>
      <c r="B164">
        <f>Sheet1!M45</f>
        <v>10</v>
      </c>
    </row>
    <row r="165" spans="1:2" x14ac:dyDescent="0.25">
      <c r="A165" t="str">
        <f>Sheet1!L46</f>
        <v>R2</v>
      </c>
      <c r="B165">
        <f>Sheet1!M46</f>
        <v>10</v>
      </c>
    </row>
    <row r="166" spans="1:2" x14ac:dyDescent="0.25">
      <c r="A166" t="str">
        <f>Sheet1!L47</f>
        <v>R2</v>
      </c>
      <c r="B166">
        <f>Sheet1!M47</f>
        <v>11</v>
      </c>
    </row>
    <row r="167" spans="1:2" x14ac:dyDescent="0.25">
      <c r="A167" t="str">
        <f>Sheet1!L48</f>
        <v>R2</v>
      </c>
      <c r="B167">
        <f>Sheet1!M48</f>
        <v>12</v>
      </c>
    </row>
    <row r="168" spans="1:2" x14ac:dyDescent="0.25">
      <c r="A168" t="str">
        <f>Sheet1!L49</f>
        <v>R2</v>
      </c>
      <c r="B168">
        <f>Sheet1!M49</f>
        <v>13</v>
      </c>
    </row>
    <row r="169" spans="1:2" x14ac:dyDescent="0.25">
      <c r="A169" t="str">
        <f>Sheet1!L50</f>
        <v/>
      </c>
      <c r="B169" t="str">
        <f>Sheet1!M50</f>
        <v/>
      </c>
    </row>
    <row r="170" spans="1:2" x14ac:dyDescent="0.25">
      <c r="A170" t="str">
        <f>Sheet1!L51</f>
        <v/>
      </c>
      <c r="B170" t="str">
        <f>Sheet1!M51</f>
        <v/>
      </c>
    </row>
    <row r="171" spans="1:2" x14ac:dyDescent="0.25">
      <c r="A171" t="str">
        <f>Sheet1!L52</f>
        <v/>
      </c>
      <c r="B171" t="str">
        <f>Sheet1!M52</f>
        <v/>
      </c>
    </row>
    <row r="172" spans="1:2" x14ac:dyDescent="0.25">
      <c r="A172" t="str">
        <f>Sheet1!L53</f>
        <v/>
      </c>
      <c r="B172" t="str">
        <f>Sheet1!M53</f>
        <v/>
      </c>
    </row>
    <row r="173" spans="1:2" x14ac:dyDescent="0.25">
      <c r="A173" t="str">
        <f>Sheet1!L54</f>
        <v/>
      </c>
      <c r="B173" t="str">
        <f>Sheet1!M54</f>
        <v/>
      </c>
    </row>
    <row r="174" spans="1:2" x14ac:dyDescent="0.25">
      <c r="A174" t="str">
        <f>Sheet1!L55</f>
        <v/>
      </c>
      <c r="B174" t="str">
        <f>Sheet1!M55</f>
        <v/>
      </c>
    </row>
    <row r="175" spans="1:2" x14ac:dyDescent="0.25">
      <c r="A175" t="str">
        <f>Sheet1!L56</f>
        <v/>
      </c>
      <c r="B175" t="str">
        <f>Sheet1!M56</f>
        <v/>
      </c>
    </row>
    <row r="176" spans="1:2" x14ac:dyDescent="0.25">
      <c r="A176" t="str">
        <f>Sheet1!L57</f>
        <v/>
      </c>
      <c r="B176" t="str">
        <f>Sheet1!M57</f>
        <v/>
      </c>
    </row>
    <row r="177" spans="1:2" x14ac:dyDescent="0.25">
      <c r="A177" t="str">
        <f>Sheet1!L58</f>
        <v/>
      </c>
      <c r="B177" t="str">
        <f>Sheet1!M58</f>
        <v/>
      </c>
    </row>
    <row r="178" spans="1:2" x14ac:dyDescent="0.25">
      <c r="A178" t="str">
        <f>Sheet1!L59</f>
        <v/>
      </c>
      <c r="B178" t="str">
        <f>Sheet1!M59</f>
        <v/>
      </c>
    </row>
    <row r="179" spans="1:2" x14ac:dyDescent="0.25">
      <c r="A179" t="str">
        <f>Sheet1!L60</f>
        <v/>
      </c>
      <c r="B179" t="str">
        <f>Sheet1!M60</f>
        <v/>
      </c>
    </row>
    <row r="180" spans="1:2" x14ac:dyDescent="0.25">
      <c r="A180" t="str">
        <f>Sheet1!L61</f>
        <v/>
      </c>
      <c r="B180" t="str">
        <f>Sheet1!M61</f>
        <v/>
      </c>
    </row>
    <row r="181" spans="1:2" x14ac:dyDescent="0.25">
      <c r="A181" t="str">
        <f>Sheet1!L62</f>
        <v/>
      </c>
      <c r="B181" t="str">
        <f>Sheet1!M62</f>
        <v/>
      </c>
    </row>
    <row r="182" spans="1:2" x14ac:dyDescent="0.25">
      <c r="A182" t="str">
        <f>Sheet1!L63</f>
        <v/>
      </c>
      <c r="B182" t="str">
        <f>Sheet1!M63</f>
        <v/>
      </c>
    </row>
    <row r="183" spans="1:2" x14ac:dyDescent="0.25">
      <c r="A183" t="str">
        <f>Sheet1!L64</f>
        <v/>
      </c>
      <c r="B183" t="str">
        <f>Sheet1!M64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H. Moller</dc:creator>
  <cp:lastModifiedBy>Chris H. Moller</cp:lastModifiedBy>
  <cp:lastPrinted>2019-07-20T19:57:01Z</cp:lastPrinted>
  <dcterms:created xsi:type="dcterms:W3CDTF">2019-01-22T12:26:41Z</dcterms:created>
  <dcterms:modified xsi:type="dcterms:W3CDTF">2019-07-21T17:07:35Z</dcterms:modified>
</cp:coreProperties>
</file>