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906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K8" i="1" l="1"/>
  <c r="D8" i="1" l="1"/>
  <c r="E8" i="1" l="1"/>
  <c r="F8" i="1"/>
  <c r="G8" i="1"/>
  <c r="H8" i="1"/>
  <c r="I8" i="1"/>
  <c r="J8" i="1"/>
  <c r="F9" i="1"/>
  <c r="L8" i="1"/>
  <c r="M8" i="1"/>
  <c r="D14" i="1"/>
  <c r="F15" i="1" s="1"/>
  <c r="E14" i="1"/>
  <c r="F14" i="1"/>
  <c r="G14" i="1"/>
  <c r="H14" i="1"/>
  <c r="I14" i="1"/>
  <c r="J14" i="1"/>
  <c r="K14" i="1"/>
  <c r="L14" i="1"/>
  <c r="M14" i="1"/>
  <c r="D20" i="1"/>
  <c r="E20" i="1"/>
  <c r="F20" i="1"/>
  <c r="G20" i="1"/>
  <c r="H20" i="1"/>
  <c r="I20" i="1"/>
  <c r="J20" i="1"/>
  <c r="K20" i="1"/>
  <c r="L20" i="1"/>
  <c r="M20" i="1"/>
  <c r="F21" i="1"/>
  <c r="D26" i="1"/>
  <c r="E26" i="1"/>
  <c r="F26" i="1"/>
  <c r="G26" i="1"/>
  <c r="H26" i="1"/>
  <c r="I26" i="1"/>
  <c r="J26" i="1"/>
  <c r="K26" i="1"/>
  <c r="L26" i="1"/>
  <c r="M26" i="1"/>
  <c r="J21" i="1" l="1"/>
  <c r="D9" i="1"/>
  <c r="D15" i="1"/>
  <c r="H27" i="1" s="1"/>
  <c r="D27" i="1"/>
  <c r="D21" i="1"/>
  <c r="J27" i="1"/>
  <c r="H21" i="1"/>
  <c r="F27" i="1"/>
</calcChain>
</file>

<file path=xl/sharedStrings.xml><?xml version="1.0" encoding="utf-8"?>
<sst xmlns="http://schemas.openxmlformats.org/spreadsheetml/2006/main" count="29" uniqueCount="12">
  <si>
    <t>Opór wzorcowy</t>
  </si>
  <si>
    <t>a [mm]</t>
  </si>
  <si>
    <t>Rx [Ω]</t>
  </si>
  <si>
    <t>Średnie Rx [Ω]</t>
  </si>
  <si>
    <t>u(Rx)</t>
  </si>
  <si>
    <t>Robl</t>
  </si>
  <si>
    <t>u(Robl)</t>
  </si>
  <si>
    <t>Połączenie równoległe (R1 z R2)</t>
  </si>
  <si>
    <t>Opornik R1</t>
  </si>
  <si>
    <t>Opornik R2</t>
  </si>
  <si>
    <t>Połączenie szeregowe (R1 z R2)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</si>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</sst>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>
    <font>
      <sz val="11"/>
      <color theme="1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2" xfId="0" applyFill="1" applyBorder="1"/>
    <xf numFmtId="0" fontId="1" fillId="2" borderId="1" xfId="1" applyAlignment="1">
      <alignment horizontal="center"/>
    </xf>
    <xf numFmtId="0" fontId="1" fillId="2" borderId="1" xfId="1" applyAlignment="1">
      <alignment horizontal="center" wrapText="1"/>
    </xf>
    <xf numFmtId="0" fontId="1" fillId="2" borderId="1" xfId="1"/>
    <xf numFmtId="0" fontId="1" fillId="2" borderId="5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2" xfId="1" applyBorder="1" applyAlignment="1">
      <alignment horizontal="center" wrapText="1"/>
    </xf>
    <xf numFmtId="0" fontId="1" fillId="2" borderId="1" xfId="1" applyAlignment="1"/>
    <xf numFmtId="0" fontId="1" fillId="2" borderId="8" xfId="1" applyBorder="1" applyAlignment="1"/>
    <xf numFmtId="0" fontId="1" fillId="2" borderId="7" xfId="1" applyBorder="1"/>
    <xf numFmtId="0" fontId="1" fillId="2" borderId="4" xfId="1" applyBorder="1"/>
    <xf numFmtId="0" fontId="1" fillId="2" borderId="9" xfId="1" applyBorder="1"/>
    <xf numFmtId="0" fontId="1" fillId="2" borderId="10" xfId="1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1" fillId="2" borderId="1" xfId="1" applyNumberFormat="1"/>
    <xf numFmtId="2" fontId="0" fillId="0" borderId="0" xfId="0" applyNumberFormat="1"/>
    <xf numFmtId="2" fontId="1" fillId="2" borderId="5" xfId="1" applyNumberFormat="1" applyBorder="1" applyAlignment="1">
      <alignment horizontal="center"/>
    </xf>
    <xf numFmtId="2" fontId="1" fillId="2" borderId="1" xfId="1" applyNumberFormat="1" applyAlignment="1">
      <alignment horizontal="center"/>
    </xf>
    <xf numFmtId="0" fontId="1" fillId="2" borderId="3" xfId="1" applyBorder="1" applyAlignment="1">
      <alignment horizontal="center"/>
    </xf>
    <xf numFmtId="0" fontId="1" fillId="2" borderId="7" xfId="1" applyBorder="1" applyAlignment="1">
      <alignment horizontal="center"/>
    </xf>
    <xf numFmtId="164" fontId="0" fillId="0" borderId="4" xfId="0" applyNumberFormat="1" applyBorder="1"/>
  </cellXfs>
  <cellStyles count="2">
    <cellStyle name="Dane wyjściowe" xfId="1" builtinId="21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tabSelected="1" workbookViewId="0">
      <selection activeCell="K8" sqref="K8"/>
    </sheetView>
  </sheetViews>
  <sheetFormatPr defaultRowHeight="14.25"/>
  <cols>
    <col min="3" max="3" width="13.875" customWidth="1"/>
    <col min="4" max="4" width="9.25" bestFit="1" customWidth="1"/>
  </cols>
  <sheetData>
    <row r="1" spans="2:13">
      <c r="B1" t="s">
        <v>11</v>
      </c>
    </row>
    <row r="5" spans="2:13" ht="15">
      <c r="C5" s="6" t="s">
        <v>8</v>
      </c>
    </row>
    <row r="6" spans="2:13" ht="15">
      <c r="C6" s="4" t="s">
        <v>0</v>
      </c>
      <c r="D6" s="2">
        <v>25</v>
      </c>
      <c r="E6" s="2">
        <v>20</v>
      </c>
      <c r="F6" s="2">
        <v>30</v>
      </c>
      <c r="G6" s="3">
        <v>15</v>
      </c>
      <c r="H6" s="3">
        <v>13</v>
      </c>
      <c r="I6" s="3">
        <v>10</v>
      </c>
      <c r="J6" s="3">
        <v>8</v>
      </c>
      <c r="K6" s="3">
        <v>5</v>
      </c>
      <c r="L6" s="3">
        <v>18</v>
      </c>
      <c r="M6" s="3">
        <v>23</v>
      </c>
    </row>
    <row r="7" spans="2:13" ht="15">
      <c r="C7" s="5" t="s">
        <v>1</v>
      </c>
      <c r="D7" s="2">
        <v>354</v>
      </c>
      <c r="E7" s="2">
        <v>427</v>
      </c>
      <c r="F7" s="2">
        <v>331</v>
      </c>
      <c r="G7" s="2">
        <v>472</v>
      </c>
      <c r="H7" s="2">
        <v>512</v>
      </c>
      <c r="I7" s="2">
        <v>599</v>
      </c>
      <c r="J7" s="2">
        <v>612</v>
      </c>
      <c r="K7" s="2">
        <v>682</v>
      </c>
      <c r="L7" s="2">
        <v>427</v>
      </c>
      <c r="M7" s="2">
        <v>378</v>
      </c>
    </row>
    <row r="8" spans="2:13" ht="15">
      <c r="C8" s="4" t="s">
        <v>2</v>
      </c>
      <c r="D8" s="16">
        <f>(D6*D7)/(1000-D7)</f>
        <v>13.699690402476779</v>
      </c>
      <c r="E8" s="16">
        <f t="shared" ref="E8:M8" si="0">(E6*E7)/(1000-E7)</f>
        <v>14.904013961605585</v>
      </c>
      <c r="F8" s="16">
        <f t="shared" si="0"/>
        <v>14.84304932735426</v>
      </c>
      <c r="G8" s="16">
        <f t="shared" si="0"/>
        <v>13.409090909090908</v>
      </c>
      <c r="H8" s="16">
        <f t="shared" si="0"/>
        <v>13.639344262295081</v>
      </c>
      <c r="I8" s="16">
        <f t="shared" si="0"/>
        <v>14.937655860349127</v>
      </c>
      <c r="J8" s="16">
        <f t="shared" si="0"/>
        <v>12.618556701030927</v>
      </c>
      <c r="K8" s="16">
        <f t="shared" si="0"/>
        <v>10.723270440251572</v>
      </c>
      <c r="L8" s="16">
        <f t="shared" si="0"/>
        <v>13.413612565445026</v>
      </c>
      <c r="M8" s="16">
        <f t="shared" si="0"/>
        <v>13.97749196141479</v>
      </c>
    </row>
    <row r="9" spans="2:13" ht="15">
      <c r="C9" s="4" t="s">
        <v>3</v>
      </c>
      <c r="D9" s="25">
        <f>AVERAGE(D8:M8)</f>
        <v>13.616577639131403</v>
      </c>
      <c r="E9" s="6" t="s">
        <v>4</v>
      </c>
      <c r="F9" s="17">
        <f>STDEV(D8:M8)/SQRT(10)</f>
        <v>0.40133355282192973</v>
      </c>
    </row>
    <row r="11" spans="2:13" ht="15">
      <c r="C11" s="4" t="s">
        <v>9</v>
      </c>
      <c r="F11" s="1"/>
    </row>
    <row r="12" spans="2:13" ht="15">
      <c r="C12" s="8" t="s">
        <v>0</v>
      </c>
      <c r="D12" s="2">
        <v>20</v>
      </c>
      <c r="E12" s="2">
        <v>30</v>
      </c>
      <c r="F12" s="2">
        <v>10</v>
      </c>
      <c r="G12" s="2">
        <v>35</v>
      </c>
      <c r="H12" s="2">
        <v>25</v>
      </c>
      <c r="I12" s="2">
        <v>15</v>
      </c>
      <c r="J12" s="2">
        <v>18</v>
      </c>
      <c r="K12" s="2">
        <v>12</v>
      </c>
      <c r="L12" s="2">
        <v>22</v>
      </c>
      <c r="M12" s="2">
        <v>28</v>
      </c>
    </row>
    <row r="13" spans="2:13" ht="15">
      <c r="C13" s="9" t="s">
        <v>1</v>
      </c>
      <c r="D13" s="2">
        <v>504</v>
      </c>
      <c r="E13" s="2">
        <v>407</v>
      </c>
      <c r="F13" s="2">
        <v>675</v>
      </c>
      <c r="G13" s="2">
        <v>358</v>
      </c>
      <c r="H13" s="2">
        <v>438</v>
      </c>
      <c r="I13" s="2">
        <v>556</v>
      </c>
      <c r="J13" s="2">
        <v>515</v>
      </c>
      <c r="K13" s="2">
        <v>619</v>
      </c>
      <c r="L13" s="2">
        <v>477</v>
      </c>
      <c r="M13" s="2">
        <v>411</v>
      </c>
    </row>
    <row r="14" spans="2:13" ht="15">
      <c r="C14" s="7" t="s">
        <v>2</v>
      </c>
      <c r="D14" s="18">
        <f>(D12*D13)/(1000-D13)</f>
        <v>20.322580645161292</v>
      </c>
      <c r="E14" s="18">
        <f t="shared" ref="E14" si="1">(E12*E13)/(1000-E13)</f>
        <v>20.590219224283306</v>
      </c>
      <c r="F14" s="18">
        <f t="shared" ref="F14" si="2">(F12*F13)/(1000-F13)</f>
        <v>20.76923076923077</v>
      </c>
      <c r="G14" s="18">
        <f t="shared" ref="G14" si="3">(G12*G13)/(1000-G13)</f>
        <v>19.517133956386292</v>
      </c>
      <c r="H14" s="18">
        <f t="shared" ref="H14" si="4">(H12*H13)/(1000-H13)</f>
        <v>19.483985765124554</v>
      </c>
      <c r="I14" s="18">
        <f t="shared" ref="I14" si="5">(I12*I13)/(1000-I13)</f>
        <v>18.783783783783782</v>
      </c>
      <c r="J14" s="18">
        <f t="shared" ref="J14" si="6">(J12*J13)/(1000-J13)</f>
        <v>19.11340206185567</v>
      </c>
      <c r="K14" s="18">
        <f t="shared" ref="K14" si="7">(K12*K13)/(1000-K13)</f>
        <v>19.496062992125985</v>
      </c>
      <c r="L14" s="18">
        <f t="shared" ref="L14" si="8">(L12*L13)/(1000-L13)</f>
        <v>20.065009560229445</v>
      </c>
      <c r="M14" s="18">
        <f t="shared" ref="M14" si="9">(M12*M13)/(1000-M13)</f>
        <v>19.538200339558575</v>
      </c>
    </row>
    <row r="15" spans="2:13" ht="15">
      <c r="C15" s="4" t="s">
        <v>3</v>
      </c>
      <c r="D15" s="17">
        <f>AVERAGE(D14:M14)</f>
        <v>19.767960909773969</v>
      </c>
      <c r="E15" s="19" t="s">
        <v>4</v>
      </c>
      <c r="F15" s="17">
        <f>STDEV(D14:M14)/SQRT(10)</f>
        <v>0.20390132036346373</v>
      </c>
      <c r="G15" s="20"/>
      <c r="H15" s="20"/>
      <c r="I15" s="20"/>
      <c r="J15" s="20"/>
      <c r="K15" s="20"/>
      <c r="L15" s="20"/>
      <c r="M15" s="20"/>
    </row>
    <row r="17" spans="3:20" ht="15">
      <c r="C17" s="10" t="s">
        <v>10</v>
      </c>
      <c r="D17" s="10"/>
      <c r="E17" s="11"/>
      <c r="F17" s="12"/>
      <c r="G17" s="12"/>
      <c r="H17" s="13"/>
    </row>
    <row r="18" spans="3:20" ht="15">
      <c r="C18" s="8" t="s">
        <v>0</v>
      </c>
      <c r="D18" s="2">
        <v>20</v>
      </c>
      <c r="E18" s="2">
        <v>30</v>
      </c>
      <c r="F18" s="2">
        <v>35</v>
      </c>
      <c r="G18" s="2">
        <v>40</v>
      </c>
      <c r="H18" s="2">
        <v>50</v>
      </c>
      <c r="I18" s="2">
        <v>45</v>
      </c>
      <c r="J18" s="2">
        <v>25</v>
      </c>
      <c r="K18" s="2">
        <v>28</v>
      </c>
      <c r="L18" s="2">
        <v>32</v>
      </c>
      <c r="M18" s="2">
        <v>38</v>
      </c>
    </row>
    <row r="19" spans="3:20" ht="15">
      <c r="C19" s="9" t="s">
        <v>1</v>
      </c>
      <c r="D19" s="2">
        <v>640</v>
      </c>
      <c r="E19" s="2">
        <v>531</v>
      </c>
      <c r="F19" s="2">
        <v>500</v>
      </c>
      <c r="G19" s="2">
        <v>461</v>
      </c>
      <c r="H19" s="2">
        <v>414</v>
      </c>
      <c r="I19" s="2">
        <v>436</v>
      </c>
      <c r="J19" s="2">
        <v>575</v>
      </c>
      <c r="K19" s="2">
        <v>545</v>
      </c>
      <c r="L19" s="2">
        <v>526</v>
      </c>
      <c r="M19" s="2">
        <v>479</v>
      </c>
    </row>
    <row r="20" spans="3:20" ht="15">
      <c r="C20" s="21" t="s">
        <v>2</v>
      </c>
      <c r="D20" s="18">
        <f t="shared" ref="D20:M20" si="10">(D18*D19)/(1000-D19)</f>
        <v>35.555555555555557</v>
      </c>
      <c r="E20" s="18">
        <f t="shared" si="10"/>
        <v>33.965884861407247</v>
      </c>
      <c r="F20" s="18">
        <f t="shared" si="10"/>
        <v>35</v>
      </c>
      <c r="G20" s="18">
        <f t="shared" si="10"/>
        <v>34.211502782931355</v>
      </c>
      <c r="H20" s="18">
        <f t="shared" si="10"/>
        <v>35.324232081911262</v>
      </c>
      <c r="I20" s="18">
        <f t="shared" si="10"/>
        <v>34.787234042553195</v>
      </c>
      <c r="J20" s="18">
        <f t="shared" si="10"/>
        <v>33.823529411764703</v>
      </c>
      <c r="K20" s="18">
        <f t="shared" si="10"/>
        <v>33.53846153846154</v>
      </c>
      <c r="L20" s="18">
        <f t="shared" si="10"/>
        <v>35.510548523206751</v>
      </c>
      <c r="M20" s="18">
        <f t="shared" si="10"/>
        <v>34.936660268714014</v>
      </c>
    </row>
    <row r="21" spans="3:20" ht="15">
      <c r="C21" s="22" t="s">
        <v>3</v>
      </c>
      <c r="D21" s="17">
        <f>AVERAGE(D20:M20)</f>
        <v>34.665360906650562</v>
      </c>
      <c r="E21" s="19" t="s">
        <v>4</v>
      </c>
      <c r="F21" s="17">
        <f>STDEV(D20:M20)/SQRT(10)</f>
        <v>0.23130489642121646</v>
      </c>
      <c r="G21" s="19" t="s">
        <v>5</v>
      </c>
      <c r="H21" s="16">
        <f>D15+D9</f>
        <v>33.384538548905368</v>
      </c>
      <c r="I21" s="19" t="s">
        <v>6</v>
      </c>
      <c r="J21" s="16">
        <f>SQRT(F15^2+F9^2)</f>
        <v>0.45016038149379217</v>
      </c>
      <c r="K21" s="20"/>
      <c r="L21" s="20"/>
      <c r="M21" s="20"/>
    </row>
    <row r="23" spans="3:20" ht="15">
      <c r="C23" s="23" t="s">
        <v>7</v>
      </c>
      <c r="D23" s="24"/>
      <c r="E23" s="24"/>
      <c r="F23" s="15"/>
      <c r="G23" s="15"/>
      <c r="H23" s="14"/>
    </row>
    <row r="24" spans="3:20" ht="15">
      <c r="C24" s="8" t="s">
        <v>0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13</v>
      </c>
    </row>
    <row r="25" spans="3:20" ht="15">
      <c r="C25" s="9" t="s">
        <v>1</v>
      </c>
      <c r="D25" s="2">
        <v>662</v>
      </c>
      <c r="E25" s="2">
        <v>592</v>
      </c>
      <c r="F25" s="2">
        <v>560</v>
      </c>
      <c r="G25" s="2">
        <v>526</v>
      </c>
      <c r="H25" s="2">
        <v>496</v>
      </c>
      <c r="I25" s="2">
        <v>467</v>
      </c>
      <c r="J25" s="2">
        <v>434</v>
      </c>
      <c r="K25" s="2">
        <v>461</v>
      </c>
      <c r="L25" s="2">
        <v>427</v>
      </c>
      <c r="M25" s="2">
        <v>371</v>
      </c>
    </row>
    <row r="26" spans="3:20" ht="15">
      <c r="C26" s="7" t="s">
        <v>2</v>
      </c>
      <c r="D26" s="18">
        <f>(D24*D25)/(1000-D25)</f>
        <v>5.8757396449704142</v>
      </c>
      <c r="E26" s="18">
        <f t="shared" ref="E26" si="11">(E24*E25)/(1000-E25)</f>
        <v>5.8039215686274508</v>
      </c>
      <c r="F26" s="18">
        <f t="shared" ref="F26" si="12">(F24*F25)/(1000-F25)</f>
        <v>6.3636363636363633</v>
      </c>
      <c r="G26" s="18">
        <f t="shared" ref="G26" si="13">(G24*G25)/(1000-G25)</f>
        <v>6.6582278481012658</v>
      </c>
      <c r="H26" s="18">
        <f t="shared" ref="H26" si="14">(H24*H25)/(1000-H25)</f>
        <v>6.8888888888888893</v>
      </c>
      <c r="I26" s="18">
        <f t="shared" ref="I26" si="15">(I24*I25)/(1000-I25)</f>
        <v>7.0093808630393992</v>
      </c>
      <c r="J26" s="18">
        <f t="shared" ref="J26" si="16">(J24*J25)/(1000-J25)</f>
        <v>6.9010600706713783</v>
      </c>
      <c r="K26" s="18">
        <f t="shared" ref="K26" si="17">(K24*K25)/(1000-K25)</f>
        <v>8.5528756957328387</v>
      </c>
      <c r="L26" s="18">
        <f t="shared" ref="L26" si="18">(L24*L25)/(1000-L25)</f>
        <v>8.1972076788830712</v>
      </c>
      <c r="M26" s="18">
        <f t="shared" ref="M26" si="19">(M24*M25)/(1000-M25)</f>
        <v>7.6677265500794913</v>
      </c>
    </row>
    <row r="27" spans="3:20" ht="15">
      <c r="C27" s="4" t="s">
        <v>3</v>
      </c>
      <c r="D27" s="17">
        <f>AVERAGE(D26:M26)</f>
        <v>6.9918665172630554</v>
      </c>
      <c r="E27" s="19" t="s">
        <v>4</v>
      </c>
      <c r="F27" s="17">
        <f>STDEV(D26:M26)/SQRT(10)</f>
        <v>0.28922273219490796</v>
      </c>
      <c r="G27" s="19" t="s">
        <v>5</v>
      </c>
      <c r="H27" s="16">
        <f>(D9*D15)/(D9+D15)</f>
        <v>8.0627735531206763</v>
      </c>
      <c r="I27" s="19" t="s">
        <v>6</v>
      </c>
      <c r="J27" s="16">
        <f>SQRT((((D9*D9)/(D9+D15)^2)*F9)^2+(((D15*D15)/(D9+D15)^2)*F15)^2)</f>
        <v>9.7819242307017995E-2</v>
      </c>
      <c r="K27" s="20"/>
      <c r="L27" s="20"/>
      <c r="M27" s="20"/>
    </row>
    <row r="31" spans="3:20">
      <c r="T31" s="1"/>
    </row>
  </sheetData>
  <mergeCells count="1">
    <mergeCell ref="C23:E2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</dc:creator>
  <cp:lastModifiedBy>Weronika</cp:lastModifiedBy>
  <dcterms:created xsi:type="dcterms:W3CDTF">2013-11-12T10:45:53Z</dcterms:created>
  <dcterms:modified xsi:type="dcterms:W3CDTF">2016-10-20T12:58:55Z</dcterms:modified>
</cp:coreProperties>
</file>