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5 - Fale podłużne w ciałach stałych\"/>
    </mc:Choice>
  </mc:AlternateContent>
  <bookViews>
    <workbookView xWindow="0" yWindow="0" windowWidth="20490" windowHeight="906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36" i="1"/>
  <c r="D35" i="1"/>
  <c r="D34" i="1"/>
  <c r="D33" i="1"/>
  <c r="D32" i="1"/>
  <c r="D31" i="1"/>
  <c r="D26" i="1"/>
  <c r="D25" i="1"/>
  <c r="D24" i="1"/>
  <c r="D23" i="1"/>
  <c r="D22" i="1"/>
  <c r="D21" i="1"/>
  <c r="D12" i="1"/>
  <c r="D13" i="1"/>
  <c r="D14" i="1"/>
  <c r="D15" i="1"/>
  <c r="D16" i="1"/>
  <c r="D11" i="1"/>
  <c r="C46" i="1" l="1"/>
  <c r="C45" i="1"/>
  <c r="C44" i="1"/>
  <c r="C43" i="1"/>
  <c r="C42" i="1"/>
  <c r="C41" i="1"/>
  <c r="C36" i="1"/>
  <c r="C35" i="1"/>
  <c r="C34" i="1"/>
  <c r="C33" i="1"/>
  <c r="C32" i="1"/>
  <c r="C31" i="1"/>
  <c r="C26" i="1"/>
  <c r="C25" i="1"/>
  <c r="C24" i="1"/>
  <c r="C23" i="1"/>
  <c r="C22" i="1"/>
  <c r="C21" i="1"/>
  <c r="C16" i="1"/>
  <c r="C15" i="1"/>
  <c r="C14" i="1"/>
  <c r="C13" i="1"/>
  <c r="C12" i="1"/>
  <c r="C11" i="1"/>
  <c r="E3" i="1"/>
  <c r="E4" i="1"/>
  <c r="E5" i="1"/>
  <c r="E6" i="1"/>
  <c r="E2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<sst xmlns="http://schemas.openxmlformats.org/spreadsheetml/2006/main" count="70" uniqueCount="44">
  <si>
    <t>Nr</t>
  </si>
  <si>
    <t>Materiał</t>
  </si>
  <si>
    <t>Masa [g]</t>
  </si>
  <si>
    <t>Objętość [cm3]</t>
  </si>
  <si>
    <t>Gęstość [g/cm3]</t>
  </si>
  <si>
    <t>Gęstość [kg/m3]</t>
  </si>
  <si>
    <t>Długość [cm]</t>
  </si>
  <si>
    <t>Nr 1</t>
  </si>
  <si>
    <t>l= [m]</t>
  </si>
  <si>
    <t>Nr harmonicznej</t>
  </si>
  <si>
    <t>Częstotliwość f [Hz]</t>
  </si>
  <si>
    <t>Długość fali [m]</t>
  </si>
  <si>
    <t>Prędkość fali v [m/s]</t>
  </si>
  <si>
    <t>Nr 2</t>
  </si>
  <si>
    <t>Nr 3</t>
  </si>
  <si>
    <t>Nr 4</t>
  </si>
  <si>
    <t>Domnienama prędkość</t>
  </si>
  <si>
    <t>Domniemana częstotliwość</t>
  </si>
  <si>
    <t>Masa pręta [g]</t>
  </si>
  <si>
    <t>Wymiary próbki [mm]</t>
  </si>
  <si>
    <r>
      <t>Objętość [cm</t>
    </r>
    <r>
      <rPr>
        <b/>
        <vertAlign val="superscript"/>
        <sz val="11"/>
        <color rgb="FF000000"/>
        <rFont val="Calibri"/>
        <family val="2"/>
        <charset val="238"/>
      </rPr>
      <t>3</t>
    </r>
    <r>
      <rPr>
        <b/>
        <sz val="11"/>
        <color rgb="FF000000"/>
        <rFont val="Calibri"/>
        <family val="2"/>
        <charset val="238"/>
      </rPr>
      <t>]</t>
    </r>
  </si>
  <si>
    <r>
      <t>Gęstość [kg/m</t>
    </r>
    <r>
      <rPr>
        <b/>
        <vertAlign val="superscript"/>
        <sz val="11"/>
        <color rgb="FF000000"/>
        <rFont val="Calibri"/>
        <family val="2"/>
        <charset val="238"/>
      </rPr>
      <t>3</t>
    </r>
    <r>
      <rPr>
        <b/>
        <sz val="11"/>
        <color rgb="FF000000"/>
        <rFont val="Calibri"/>
        <family val="2"/>
        <charset val="238"/>
      </rPr>
      <t>]</t>
    </r>
  </si>
  <si>
    <t>Miedź</t>
  </si>
  <si>
    <t>385 x 2,5 - walec</t>
  </si>
  <si>
    <t>7,56</t>
  </si>
  <si>
    <t>8730,79</t>
  </si>
  <si>
    <t>Stal</t>
  </si>
  <si>
    <t>19 x 14,5 x 14 - prostopadłościan</t>
  </si>
  <si>
    <t>3,86</t>
  </si>
  <si>
    <t>8037,33</t>
  </si>
  <si>
    <t>Mosiądz</t>
  </si>
  <si>
    <t>222 x 10 x 9 - prostopadłościan</t>
  </si>
  <si>
    <t>19,98</t>
  </si>
  <si>
    <t>8708,71</t>
  </si>
  <si>
    <t>Aluminium</t>
  </si>
  <si>
    <t>440 x 2,5 - walec</t>
  </si>
  <si>
    <t>8,64</t>
  </si>
  <si>
    <t>2777,98</t>
  </si>
  <si>
    <t>Patrycja:</t>
  </si>
  <si>
    <t>MIEDŹ</t>
  </si>
  <si>
    <t>?</t>
  </si>
  <si>
    <t>STAL</t>
  </si>
  <si>
    <t>MOSIĄDZ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</si>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</sst>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b/>
      <vertAlign val="superscript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6"/>
  <sheetViews>
    <sheetView tabSelected="1" topLeftCell="A13" zoomScale="85" zoomScaleNormal="85" workbookViewId="0">
      <selection activeCell="B22" sqref="B22"/>
    </sheetView>
  </sheetViews>
  <sheetFormatPr defaultRowHeight="15" x14ac:dyDescent="0.25"/>
  <cols>
    <col min="1" max="1" width="15.140625" customWidth="1"/>
    <col min="2" max="2" width="16.7109375" customWidth="1"/>
    <col min="3" max="3" width="16.5703125" customWidth="1"/>
    <col min="4" max="5" width="16" customWidth="1"/>
    <col min="6" max="6" width="17.5703125" customWidth="1"/>
    <col min="7" max="7" width="12.42578125" customWidth="1"/>
    <col min="10" max="10" width="13" customWidth="1"/>
    <col min="11" max="11" width="15.28515625" customWidth="1"/>
    <col min="12" max="12" width="30.42578125" customWidth="1"/>
    <col min="13" max="13" width="15.42578125" customWidth="1"/>
    <col min="14" max="14" width="16.42578125" customWidth="1"/>
  </cols>
  <sheetData>
    <row r="1" spans="1:41" ht="18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/>
      <c r="I1" s="1" t="s">
        <v>38</v>
      </c>
      <c r="J1" s="2" t="s">
        <v>1</v>
      </c>
      <c r="K1" s="3" t="s">
        <v>18</v>
      </c>
      <c r="L1" s="3" t="s">
        <v>19</v>
      </c>
      <c r="M1" s="3" t="s">
        <v>20</v>
      </c>
      <c r="N1" s="3" t="s">
        <v>21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75" thickBot="1" x14ac:dyDescent="0.3">
      <c r="A2" s="1" t="s">
        <v>40</v>
      </c>
      <c r="B2" s="1">
        <v>31</v>
      </c>
      <c r="C2" s="1">
        <v>4.0124370000000003</v>
      </c>
      <c r="D2" s="1">
        <f>B2/C2</f>
        <v>7.7259780028945002</v>
      </c>
      <c r="E2" s="1">
        <f>D2*1000</f>
        <v>7725.9780028945006</v>
      </c>
      <c r="F2" s="1"/>
      <c r="G2" s="1">
        <v>180</v>
      </c>
      <c r="H2" s="1"/>
      <c r="I2" s="1"/>
      <c r="J2" s="4" t="s">
        <v>22</v>
      </c>
      <c r="K2" s="5">
        <v>66</v>
      </c>
      <c r="L2" s="5" t="s">
        <v>23</v>
      </c>
      <c r="M2" s="5" t="s">
        <v>24</v>
      </c>
      <c r="N2" s="5" t="s">
        <v>25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.75" thickBot="1" x14ac:dyDescent="0.3">
      <c r="A3" s="1" t="s">
        <v>40</v>
      </c>
      <c r="B3" s="1">
        <v>74</v>
      </c>
      <c r="C3" s="1">
        <v>10.037012000000001</v>
      </c>
      <c r="D3" s="1">
        <f t="shared" ref="D3:D6" si="0">B3/C3</f>
        <v>7.3727121179091943</v>
      </c>
      <c r="E3" s="1">
        <f t="shared" ref="E3:E6" si="1">D3*1000</f>
        <v>7372.7121179091946</v>
      </c>
      <c r="F3" s="1"/>
      <c r="G3" s="1">
        <v>99.8</v>
      </c>
      <c r="H3" s="1"/>
      <c r="I3" s="1"/>
      <c r="J3" s="4" t="s">
        <v>26</v>
      </c>
      <c r="K3" s="5">
        <v>31</v>
      </c>
      <c r="L3" s="5" t="s">
        <v>27</v>
      </c>
      <c r="M3" s="5" t="s">
        <v>28</v>
      </c>
      <c r="N3" s="5" t="s">
        <v>29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.75" thickBot="1" x14ac:dyDescent="0.3">
      <c r="A4" s="1" t="s">
        <v>40</v>
      </c>
      <c r="B4" s="1">
        <v>12</v>
      </c>
      <c r="C4" s="1">
        <v>1.59436</v>
      </c>
      <c r="D4" s="1">
        <f t="shared" si="0"/>
        <v>7.526531021852028</v>
      </c>
      <c r="E4" s="1">
        <f t="shared" si="1"/>
        <v>7526.5310218520281</v>
      </c>
      <c r="F4" s="1"/>
      <c r="G4" s="1">
        <v>180</v>
      </c>
      <c r="H4" s="1"/>
      <c r="I4" s="1"/>
      <c r="J4" s="4" t="s">
        <v>30</v>
      </c>
      <c r="K4" s="5">
        <v>174</v>
      </c>
      <c r="L4" s="5" t="s">
        <v>31</v>
      </c>
      <c r="M4" s="5" t="s">
        <v>32</v>
      </c>
      <c r="N4" s="5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.75" thickBot="1" x14ac:dyDescent="0.3">
      <c r="A5" s="1" t="s">
        <v>40</v>
      </c>
      <c r="B5" s="1">
        <v>5</v>
      </c>
      <c r="C5" s="1">
        <v>0.70799999999999996</v>
      </c>
      <c r="D5" s="1">
        <f t="shared" si="0"/>
        <v>7.0621468926553677</v>
      </c>
      <c r="E5" s="1">
        <f t="shared" si="1"/>
        <v>7062.146892655368</v>
      </c>
      <c r="F5" s="1"/>
      <c r="G5" s="1">
        <v>180.1</v>
      </c>
      <c r="H5" s="1"/>
      <c r="I5" s="1"/>
      <c r="J5" s="4" t="s">
        <v>34</v>
      </c>
      <c r="K5" s="5">
        <v>24</v>
      </c>
      <c r="L5" s="5" t="s">
        <v>35</v>
      </c>
      <c r="M5" s="5" t="s">
        <v>36</v>
      </c>
      <c r="N5" s="5" t="s">
        <v>37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.75" x14ac:dyDescent="0.25">
      <c r="A6" s="1" t="s">
        <v>40</v>
      </c>
      <c r="B6" s="1">
        <v>30</v>
      </c>
      <c r="C6" s="1">
        <v>15.748799999999999</v>
      </c>
      <c r="D6" s="1">
        <f t="shared" si="0"/>
        <v>1.9049070405364219</v>
      </c>
      <c r="E6" s="1">
        <f t="shared" si="1"/>
        <v>1904.9070405364218</v>
      </c>
      <c r="F6" s="1"/>
      <c r="G6" s="1">
        <v>99.9</v>
      </c>
      <c r="H6" s="1"/>
      <c r="I6" s="1"/>
      <c r="J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x14ac:dyDescent="0.25">
      <c r="A7" s="1"/>
      <c r="B7" s="1"/>
      <c r="C7" s="1"/>
      <c r="D7" s="1"/>
      <c r="E7" s="1"/>
      <c r="F7" s="1"/>
      <c r="G7" s="1"/>
      <c r="H7" s="1"/>
      <c r="I7" s="1"/>
      <c r="J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 t="s">
        <v>7</v>
      </c>
      <c r="B9" s="1" t="s">
        <v>8</v>
      </c>
      <c r="C9" s="1">
        <v>1.8</v>
      </c>
      <c r="D9" s="7" t="s">
        <v>39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45.75" customHeight="1" x14ac:dyDescent="0.25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16</v>
      </c>
      <c r="F10" s="1" t="s"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>
        <v>1</v>
      </c>
      <c r="B11" s="1">
        <v>1031.25</v>
      </c>
      <c r="C11" s="1">
        <f>2*C9</f>
        <v>3.6</v>
      </c>
      <c r="D11" s="1">
        <f>C11*B11</f>
        <v>3712.5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>
        <v>2</v>
      </c>
      <c r="B12" s="1">
        <v>2062.5</v>
      </c>
      <c r="C12" s="1">
        <f>C9</f>
        <v>1.8</v>
      </c>
      <c r="D12" s="1">
        <f t="shared" ref="D12:D16" si="2">C12*B12</f>
        <v>3712.5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>
        <v>3</v>
      </c>
      <c r="B13" s="1">
        <v>3093.75</v>
      </c>
      <c r="C13" s="1">
        <f>C9*2/3</f>
        <v>1.2</v>
      </c>
      <c r="D13" s="1">
        <f t="shared" si="2"/>
        <v>3712.5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>
        <v>4</v>
      </c>
      <c r="B14" s="1">
        <v>4125</v>
      </c>
      <c r="C14" s="1">
        <f>C9*2/4</f>
        <v>0.9</v>
      </c>
      <c r="D14" s="1">
        <f t="shared" si="2"/>
        <v>3712.5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>
        <v>5</v>
      </c>
      <c r="B15" s="1">
        <v>5156.25</v>
      </c>
      <c r="C15" s="1">
        <f>C9*2/5</f>
        <v>0.72</v>
      </c>
      <c r="D15" s="1">
        <f t="shared" si="2"/>
        <v>3712.5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>
        <v>6</v>
      </c>
      <c r="B16" s="1">
        <v>6187.5</v>
      </c>
      <c r="C16" s="1">
        <f>C9*2/6</f>
        <v>0.6</v>
      </c>
      <c r="D16" s="1">
        <f t="shared" si="2"/>
        <v>3712.5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 t="s">
        <v>13</v>
      </c>
      <c r="B19" s="1" t="s">
        <v>8</v>
      </c>
      <c r="C19" s="1">
        <v>1.8</v>
      </c>
      <c r="D19" s="7" t="s">
        <v>41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30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16</v>
      </c>
      <c r="F20" s="1" t="s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>
        <v>1</v>
      </c>
      <c r="B21" s="1">
        <v>1429.6880000000001</v>
      </c>
      <c r="C21" s="1">
        <f>2*C19</f>
        <v>3.6</v>
      </c>
      <c r="D21" s="1">
        <f>C21*B21</f>
        <v>5146.8768000000009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>
        <v>2</v>
      </c>
      <c r="B22" s="1"/>
      <c r="C22" s="1">
        <f>C19</f>
        <v>1.8</v>
      </c>
      <c r="D22" s="1">
        <f t="shared" ref="D22:D26" si="3">C22*B22</f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>
        <v>3</v>
      </c>
      <c r="B23" s="1"/>
      <c r="C23" s="1">
        <f>C19*2/3</f>
        <v>1.2</v>
      </c>
      <c r="D23" s="1">
        <f t="shared" si="3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>
        <v>4</v>
      </c>
      <c r="B24" s="1"/>
      <c r="C24" s="1">
        <f>C19*2/4</f>
        <v>0.9</v>
      </c>
      <c r="D24" s="1">
        <f t="shared" si="3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>
        <v>5</v>
      </c>
      <c r="B25" s="1"/>
      <c r="C25" s="1">
        <f>C19*2/5</f>
        <v>0.72</v>
      </c>
      <c r="D25" s="1">
        <f t="shared" si="3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>
        <v>6</v>
      </c>
      <c r="B26" s="1"/>
      <c r="C26" s="1">
        <f>C19*2/6</f>
        <v>0.6</v>
      </c>
      <c r="D26" s="1">
        <f t="shared" si="3"/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 t="s">
        <v>14</v>
      </c>
      <c r="B29" s="1" t="s">
        <v>8</v>
      </c>
      <c r="C29" s="1">
        <v>1</v>
      </c>
      <c r="D29" s="7" t="s">
        <v>42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30" x14ac:dyDescent="0.25">
      <c r="A30" s="1" t="s">
        <v>9</v>
      </c>
      <c r="B30" s="1" t="s">
        <v>10</v>
      </c>
      <c r="C30" s="1" t="s">
        <v>11</v>
      </c>
      <c r="D30" s="1" t="s">
        <v>12</v>
      </c>
      <c r="E30" s="1" t="s">
        <v>16</v>
      </c>
      <c r="F30" s="1" t="s">
        <v>17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>
        <v>1</v>
      </c>
      <c r="B31" s="1"/>
      <c r="C31" s="1">
        <f>2*C29</f>
        <v>2</v>
      </c>
      <c r="D31" s="1">
        <f>C31*B31</f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>
        <v>2</v>
      </c>
      <c r="B32" s="1"/>
      <c r="C32" s="1">
        <f>C29</f>
        <v>1</v>
      </c>
      <c r="D32" s="1">
        <f t="shared" ref="D32:D36" si="4">C32*B32</f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>
        <v>3</v>
      </c>
      <c r="B33" s="1"/>
      <c r="C33" s="1">
        <f>C29*2/3</f>
        <v>0.66666666666666663</v>
      </c>
      <c r="D33" s="1">
        <f t="shared" si="4"/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>
        <v>4</v>
      </c>
      <c r="B34" s="1"/>
      <c r="C34" s="1">
        <f>C29*2/4</f>
        <v>0.5</v>
      </c>
      <c r="D34" s="1">
        <f t="shared" si="4"/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>
        <v>5</v>
      </c>
      <c r="B35" s="1"/>
      <c r="C35" s="1">
        <f>C29*2/5</f>
        <v>0.4</v>
      </c>
      <c r="D35" s="1">
        <f t="shared" si="4"/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>
        <v>6</v>
      </c>
      <c r="B36" s="1"/>
      <c r="C36" s="1">
        <f>C29*2/6</f>
        <v>0.33333333333333331</v>
      </c>
      <c r="D36" s="1">
        <f t="shared" si="4"/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 t="s">
        <v>15</v>
      </c>
      <c r="B39" s="1" t="s">
        <v>8</v>
      </c>
      <c r="C39" s="1">
        <v>1</v>
      </c>
      <c r="D39" s="7" t="s">
        <v>43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30" x14ac:dyDescent="0.25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16</v>
      </c>
      <c r="F40" s="1" t="s">
        <v>17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>
        <v>1</v>
      </c>
      <c r="B41" s="1"/>
      <c r="C41" s="1">
        <f>2*C39</f>
        <v>2</v>
      </c>
      <c r="D41" s="1">
        <f>C41*B41</f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>
        <v>2</v>
      </c>
      <c r="B42" s="1"/>
      <c r="C42" s="1">
        <f>C39</f>
        <v>1</v>
      </c>
      <c r="D42" s="1">
        <f t="shared" ref="D42:D46" si="5">C42*B42</f>
        <v>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>
        <v>3</v>
      </c>
      <c r="B43" s="1"/>
      <c r="C43" s="1">
        <f>C39*2/3</f>
        <v>0.66666666666666663</v>
      </c>
      <c r="D43" s="1">
        <f t="shared" si="5"/>
        <v>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>
        <v>4</v>
      </c>
      <c r="B44" s="1"/>
      <c r="C44" s="1">
        <f>C39*2/4</f>
        <v>0.5</v>
      </c>
      <c r="D44" s="1">
        <f t="shared" si="5"/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>
        <v>5</v>
      </c>
      <c r="B45" s="1"/>
      <c r="C45" s="1">
        <f>C39*2/5</f>
        <v>0.4</v>
      </c>
      <c r="D45" s="1">
        <f t="shared" si="5"/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>
        <v>6</v>
      </c>
      <c r="B46" s="1"/>
      <c r="C46" s="1">
        <f>C39*2/6</f>
        <v>0.33333333333333331</v>
      </c>
      <c r="D46" s="1">
        <f t="shared" si="5"/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Stachów</dc:creator>
  <cp:lastModifiedBy>Ewa Stachów</cp:lastModifiedBy>
  <dcterms:created xsi:type="dcterms:W3CDTF">2016-11-14T18:57:38Z</dcterms:created>
  <dcterms:modified xsi:type="dcterms:W3CDTF">2016-11-26T12:41:52Z</dcterms:modified>
</cp:coreProperties>
</file>