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zkło" sheetId="1" state="visible" r:id="rId2"/>
    <sheet name="n(λ) dla szkła" sheetId="2" state="visible" r:id="rId3"/>
    <sheet name="Wykres dla szkła" sheetId="3" state="visible" r:id="rId4"/>
    <sheet name="Pleksiglas" sheetId="4" state="visible" r:id="rId5"/>
    <sheet name="n(λ) dla pleksiglasu" sheetId="5" state="visible" r:id="rId6"/>
    <sheet name="Wykres dla pleksiglasu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<sst xmlns="http://schemas.openxmlformats.org/spreadsheetml/2006/main" count="52" uniqueCount="20">
  <si>
    <t>L.p.</t>
  </si>
  <si>
    <r>
      <t xml:space="preserve">a</t>
    </r>
    <r>
      <rPr>
        <vertAlign val="subscript"/>
        <sz val="10"/>
        <rFont val="Arial"/>
        <family val="2"/>
        <charset val="238"/>
      </rPr>
      <t xml:space="preserve">d</t>
    </r>
    <r>
      <rPr>
        <sz val="10"/>
        <rFont val="Arial"/>
        <family val="2"/>
        <charset val="238"/>
      </rPr>
      <t xml:space="preserve"> [mm]</t>
    </r>
  </si>
  <si>
    <r>
      <t xml:space="preserve">a</t>
    </r>
    <r>
      <rPr>
        <vertAlign val="subscript"/>
        <sz val="10"/>
        <rFont val="Arial"/>
        <family val="2"/>
        <charset val="238"/>
      </rPr>
      <t xml:space="preserve">g</t>
    </r>
    <r>
      <rPr>
        <sz val="10"/>
        <rFont val="Arial"/>
        <family val="2"/>
        <charset val="238"/>
      </rPr>
      <t xml:space="preserve"> [mm]</t>
    </r>
  </si>
  <si>
    <t>h [mm]</t>
  </si>
  <si>
    <t>n</t>
  </si>
  <si>
    <r>
      <t xml:space="preserve">d</t>
    </r>
    <r>
      <rPr>
        <vertAlign val="subscript"/>
        <sz val="10"/>
        <rFont val="Arial"/>
        <family val="2"/>
        <charset val="238"/>
      </rPr>
      <t xml:space="preserve">śr</t>
    </r>
    <r>
      <rPr>
        <sz val="10"/>
        <rFont val="Arial"/>
        <family val="2"/>
        <charset val="238"/>
      </rPr>
      <t xml:space="preserve"> [mm]</t>
    </r>
  </si>
  <si>
    <r>
      <t xml:space="preserve">h</t>
    </r>
    <r>
      <rPr>
        <vertAlign val="subscript"/>
        <sz val="10"/>
        <rFont val="Arial"/>
        <family val="2"/>
        <charset val="238"/>
      </rPr>
      <t xml:space="preserve">śr</t>
    </r>
    <r>
      <rPr>
        <sz val="10"/>
        <rFont val="Arial"/>
        <family val="2"/>
        <charset val="238"/>
      </rPr>
      <t xml:space="preserve"> [mm]</t>
    </r>
  </si>
  <si>
    <r>
      <t xml:space="preserve">n</t>
    </r>
    <r>
      <rPr>
        <vertAlign val="subscript"/>
        <sz val="10"/>
        <rFont val="Arial"/>
        <family val="2"/>
        <charset val="238"/>
      </rPr>
      <t xml:space="preserve">śr</t>
    </r>
  </si>
  <si>
    <t>u(d) [mm]</t>
  </si>
  <si>
    <t>u(h) [mm]</t>
  </si>
  <si>
    <t>u(n)/n</t>
  </si>
  <si>
    <t>u(n)</t>
  </si>
  <si>
    <t>l.p.</t>
  </si>
  <si>
    <t>barwa</t>
  </si>
  <si>
    <t>λ [μm]</t>
  </si>
  <si>
    <t>czerwona</t>
  </si>
  <si>
    <t>żółta</t>
  </si>
  <si>
    <t>zielona</t>
  </si>
  <si>
    <t>niebieska</t>
  </si>
  <si>
    <r>
      <t xml:space="preserve">d</t>
    </r>
    <r>
      <rPr>
        <vertAlign val="subscript"/>
        <sz val="10"/>
        <rFont val="Arial CE"/>
        <family val="2"/>
        <charset val="238"/>
      </rPr>
      <t xml:space="preserve">śr</t>
    </r>
    <r>
      <rPr>
        <sz val="10"/>
        <rFont val="Arial CE"/>
        <family val="2"/>
        <charset val="238"/>
      </rPr>
      <t xml:space="preserve"> [mm]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</si>
</sst>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"/>
  </numFmts>
  <fonts count="11">
    <font>
      <sz val="10"/>
      <name val="Arial CE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bscript"/>
      <sz val="10"/>
      <name val="Arial CE"/>
      <family val="2"/>
      <charset val="238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ny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000000"/>
                </a:solidFill>
                <a:latin typeface="Arial"/>
              </a:rPr>
              <a:t>Wykres 1. Zależność współczynnika załamania światła od długości fali dla szkła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"Zależność współczynnika załamania światła od długości fali dla szkła"</c:f>
              <c:strCache>
                <c:ptCount val="1"/>
                <c:pt idx="0">
                  <c:v>Zależność współczynnika załamania światła od długości fali dla szkła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'n(λ) dla szkła'!$I$2:$I$17</c:f>
                <c:numCache>
                  <c:formatCode>General</c:formatCode>
                  <c:ptCount val="16"/>
                  <c:pt idx="0">
                    <c:v>0.0142449091997542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0.0108774595655432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0.0119189265968418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>0.00358284996496547</c:v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</c:numCache>
              </c:numRef>
            </c:plus>
            <c:minus>
              <c:numRef>
                <c:f>'n(λ) dla szkła'!$I$2:$I$17</c:f>
                <c:numCache>
                  <c:formatCode>General</c:formatCode>
                  <c:ptCount val="16"/>
                  <c:pt idx="0">
                    <c:v>0.0142449091997542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0.0108774595655432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0.0119189265968418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>0.00358284996496547</c:v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</c:numCache>
              </c:numRef>
            </c:minus>
          </c:errBars>
          <c:xVal>
            <c:numRef>
              <c:f>'n(λ) dla szkła'!$C$2:$C$17</c:f>
              <c:numCache>
                <c:formatCode>General</c:formatCode>
                <c:ptCount val="16"/>
                <c:pt idx="0">
                  <c:v>0.63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0.578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0.515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0.453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'n(λ) dla szkła'!$H$2:$H$17</c:f>
              <c:numCache>
                <c:formatCode>General</c:formatCode>
                <c:ptCount val="16"/>
                <c:pt idx="0">
                  <c:v>1.51146870645849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1.50825368194638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1.52495251253303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1.56060784986459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axId val="63927773"/>
        <c:axId val="9136073"/>
      </c:scatterChart>
      <c:valAx>
        <c:axId val="63927773"/>
        <c:scaling>
          <c:orientation val="minMax"/>
          <c:min val="0.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</a:rPr>
                  <a:t>długość fali λ [μm]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36073"/>
        <c:crossesAt val="0"/>
        <c:majorUnit val="0.02"/>
      </c:valAx>
      <c:valAx>
        <c:axId val="91360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</a:rPr>
                  <a:t>współczynnik załamainia światła 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92777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000000"/>
                </a:solidFill>
                <a:latin typeface="Arial"/>
              </a:rPr>
              <a:t>Wykres 2. Zależność współczynnika załamania światła od długości fali dla pleksiglasu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"Zależność współczynnika załamania światła od długości fali dla pleksiglasu"</c:f>
              <c:strCache>
                <c:ptCount val="1"/>
                <c:pt idx="0">
                  <c:v>Zależność współczynnika załamania światła od długości fali dla pleksiglasu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'n(λ) dla pleksiglasu'!$I$2:$I$17</c:f>
                <c:numCache>
                  <c:formatCode>General</c:formatCode>
                  <c:ptCount val="16"/>
                  <c:pt idx="0">
                    <c:v>0.0077526143587044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0.00553806357139484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0.00247958147650909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>0.00798235339100538</c:v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</c:numCache>
              </c:numRef>
            </c:plus>
            <c:minus>
              <c:numRef>
                <c:f>'n(λ) dla pleksiglasu'!$I$2:$I$17</c:f>
                <c:numCache>
                  <c:formatCode>General</c:formatCode>
                  <c:ptCount val="16"/>
                  <c:pt idx="0">
                    <c:v>0.0077526143587044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0.00553806357139484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0.00247958147650909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>0.00798235339100538</c:v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</c:numCache>
              </c:numRef>
            </c:minus>
          </c:errBars>
          <c:xVal>
            <c:numRef>
              <c:f>'n(λ) dla pleksiglasu'!$C$2:$C$17</c:f>
              <c:numCache>
                <c:formatCode>General</c:formatCode>
                <c:ptCount val="16"/>
                <c:pt idx="0">
                  <c:v>0.63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0.578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0.515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0.453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xVal>
          <c:yVal>
            <c:numRef>
              <c:f>'n(λ) dla pleksiglasu'!$H$2:$H$17</c:f>
              <c:numCache>
                <c:formatCode>General</c:formatCode>
                <c:ptCount val="16"/>
                <c:pt idx="0">
                  <c:v>1.4890706565892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1.4976576884122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1.51820692984174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1.55036425976013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</c:ser>
        <c:axId val="97837533"/>
        <c:axId val="11001204"/>
      </c:scatterChart>
      <c:valAx>
        <c:axId val="97837533"/>
        <c:scaling>
          <c:orientation val="minMax"/>
          <c:min val="0.4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</a:rPr>
                  <a:t>długość fali λ [μm]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001204"/>
        <c:crossesAt val="0"/>
        <c:majorUnit val="0.02"/>
      </c:valAx>
      <c:valAx>
        <c:axId val="11001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400">
                    <a:solidFill>
                      <a:srgbClr val="000000"/>
                    </a:solidFill>
                    <a:latin typeface="Arial"/>
                  </a:rPr>
                  <a:t>współczynnik załamainia światła n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83753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15</xdr:col>
      <xdr:colOff>332640</xdr:colOff>
      <xdr:row>37</xdr:row>
      <xdr:rowOff>67320</xdr:rowOff>
    </xdr:to>
    <xdr:graphicFrame>
      <xdr:nvGraphicFramePr>
        <xdr:cNvPr id="0" name="Wykres 1"/>
        <xdr:cNvGraphicFramePr/>
      </xdr:nvGraphicFramePr>
      <xdr:xfrm>
        <a:off x="27000" y="0"/>
        <a:ext cx="9306720" cy="60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15</xdr:col>
      <xdr:colOff>332640</xdr:colOff>
      <xdr:row>37</xdr:row>
      <xdr:rowOff>67320</xdr:rowOff>
    </xdr:to>
    <xdr:graphicFrame>
      <xdr:nvGraphicFramePr>
        <xdr:cNvPr id="1" name="Wykres 1"/>
        <xdr:cNvGraphicFramePr/>
      </xdr:nvGraphicFramePr>
      <xdr:xfrm>
        <a:off x="27000" y="0"/>
        <a:ext cx="9306720" cy="60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3" activeCellId="0" sqref="E13"/>
    </sheetView>
  </sheetViews>
  <sheetFormatPr defaultRowHeight="12.75"/>
  <cols>
    <col collapsed="false" hidden="false" max="1" min="1" style="1" width="5.70408163265306"/>
    <col collapsed="false" hidden="false" max="3" min="2" style="1" width="9.14285714285714"/>
    <col collapsed="false" hidden="false" max="4" min="4" style="1" width="9.70918367346939"/>
    <col collapsed="false" hidden="false" max="1025" min="5" style="1" width="9.1428571428571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2" t="n">
        <v>1</v>
      </c>
      <c r="B2" s="3" t="n">
        <v>4.78</v>
      </c>
      <c r="C2" s="3" t="n">
        <v>2.24</v>
      </c>
      <c r="D2" s="3" t="n">
        <f aca="false">ABS(B2-C2)</f>
        <v>2.54</v>
      </c>
      <c r="E2" s="4" t="n">
        <f aca="false">$B$14/D2</f>
        <v>1.49606299212598</v>
      </c>
    </row>
    <row r="3" customFormat="false" ht="12.75" hidden="false" customHeight="true" outlineLevel="0" collapsed="false">
      <c r="A3" s="2" t="n">
        <v>2</v>
      </c>
      <c r="B3" s="3" t="n">
        <v>4.82</v>
      </c>
      <c r="C3" s="3" t="n">
        <v>2.31</v>
      </c>
      <c r="D3" s="3" t="n">
        <f aca="false">ABS(B3-C3)</f>
        <v>2.51</v>
      </c>
      <c r="E3" s="4" t="n">
        <f aca="false">$B$14/D3</f>
        <v>1.51394422310757</v>
      </c>
    </row>
    <row r="4" customFormat="false" ht="12.75" hidden="false" customHeight="true" outlineLevel="0" collapsed="false">
      <c r="A4" s="2" t="n">
        <v>3</v>
      </c>
      <c r="B4" s="3" t="n">
        <v>4.61</v>
      </c>
      <c r="C4" s="3" t="n">
        <v>2.09</v>
      </c>
      <c r="D4" s="3" t="n">
        <f aca="false">ABS(B4-C4)</f>
        <v>2.52</v>
      </c>
      <c r="E4" s="4" t="n">
        <f aca="false">$B$14/D4</f>
        <v>1.50793650793651</v>
      </c>
    </row>
    <row r="5" customFormat="false" ht="12.75" hidden="false" customHeight="true" outlineLevel="0" collapsed="false">
      <c r="A5" s="2" t="n">
        <v>4</v>
      </c>
      <c r="B5" s="3" t="n">
        <v>4.61</v>
      </c>
      <c r="C5" s="3" t="n">
        <v>2.09</v>
      </c>
      <c r="D5" s="3" t="n">
        <f aca="false">ABS(B5-C5)</f>
        <v>2.52</v>
      </c>
      <c r="E5" s="4" t="n">
        <f aca="false">$B$14/D5</f>
        <v>1.50793650793651</v>
      </c>
    </row>
    <row r="6" customFormat="false" ht="12.75" hidden="false" customHeight="true" outlineLevel="0" collapsed="false">
      <c r="A6" s="2" t="n">
        <v>5</v>
      </c>
      <c r="B6" s="3" t="n">
        <v>4.75</v>
      </c>
      <c r="C6" s="3" t="n">
        <v>2.25</v>
      </c>
      <c r="D6" s="3" t="n">
        <f aca="false">ABS(B6-C6)</f>
        <v>2.5</v>
      </c>
      <c r="E6" s="4" t="n">
        <f aca="false">$B$14/D6</f>
        <v>1.52</v>
      </c>
    </row>
    <row r="7" customFormat="false" ht="12.75" hidden="false" customHeight="true" outlineLevel="0" collapsed="false">
      <c r="A7" s="2" t="n">
        <v>6</v>
      </c>
      <c r="B7" s="3" t="n">
        <v>4.75</v>
      </c>
      <c r="C7" s="3" t="n">
        <v>2.17</v>
      </c>
      <c r="D7" s="3" t="n">
        <f aca="false">ABS(B7-C7)</f>
        <v>2.58</v>
      </c>
      <c r="E7" s="4" t="n">
        <f aca="false">$B$14/D7</f>
        <v>1.47286821705426</v>
      </c>
    </row>
    <row r="8" customFormat="false" ht="12.75" hidden="false" customHeight="true" outlineLevel="0" collapsed="false">
      <c r="A8" s="2" t="n">
        <v>7</v>
      </c>
      <c r="B8" s="5" t="n">
        <v>4.67</v>
      </c>
      <c r="C8" s="5" t="n">
        <v>2.19</v>
      </c>
      <c r="D8" s="3" t="n">
        <f aca="false">ABS(B8-C8)</f>
        <v>2.48</v>
      </c>
      <c r="E8" s="4" t="n">
        <f aca="false">$B$14/D8</f>
        <v>1.53225806451613</v>
      </c>
    </row>
    <row r="9" customFormat="false" ht="15" hidden="false" customHeight="true" outlineLevel="0" collapsed="false">
      <c r="A9" s="2" t="n">
        <v>8</v>
      </c>
      <c r="B9" s="5" t="n">
        <v>4.6</v>
      </c>
      <c r="C9" s="5" t="n">
        <v>2.11</v>
      </c>
      <c r="D9" s="3" t="n">
        <f aca="false">ABS(B9-C9)</f>
        <v>2.49</v>
      </c>
      <c r="E9" s="4" t="n">
        <f aca="false">$B$14/D9</f>
        <v>1.52610441767068</v>
      </c>
    </row>
    <row r="10" customFormat="false" ht="12.75" hidden="false" customHeight="true" outlineLevel="0" collapsed="false">
      <c r="A10" s="2" t="n">
        <v>9</v>
      </c>
      <c r="B10" s="5" t="n">
        <v>4.65</v>
      </c>
      <c r="C10" s="5" t="n">
        <v>2.18</v>
      </c>
      <c r="D10" s="3" t="n">
        <f aca="false">ABS(B10-C10)</f>
        <v>2.47</v>
      </c>
      <c r="E10" s="4" t="n">
        <f aca="false">$B$14/D10</f>
        <v>1.53846153846154</v>
      </c>
    </row>
    <row r="11" customFormat="false" ht="12.75" hidden="false" customHeight="true" outlineLevel="0" collapsed="false">
      <c r="A11" s="2" t="n">
        <v>10</v>
      </c>
      <c r="B11" s="5" t="n">
        <v>4.63</v>
      </c>
      <c r="C11" s="5" t="n">
        <v>2.17</v>
      </c>
      <c r="D11" s="3" t="n">
        <f aca="false">ABS(B11-C11)</f>
        <v>2.46</v>
      </c>
      <c r="E11" s="4" t="n">
        <f aca="false">$B$14/D11</f>
        <v>1.54471544715447</v>
      </c>
    </row>
    <row r="12" customFormat="false" ht="12.75" hidden="false" customHeight="true" outlineLevel="0" collapsed="false">
      <c r="B12" s="0"/>
      <c r="D12" s="0"/>
      <c r="E12" s="0"/>
    </row>
    <row r="13" customFormat="false" ht="15.75" hidden="false" customHeight="false" outlineLevel="0" collapsed="false">
      <c r="B13" s="1" t="s">
        <v>5</v>
      </c>
      <c r="D13" s="1" t="s">
        <v>6</v>
      </c>
      <c r="E13" s="1" t="s">
        <v>7</v>
      </c>
    </row>
    <row r="14" customFormat="false" ht="12.75" hidden="false" customHeight="true" outlineLevel="0" collapsed="false">
      <c r="B14" s="4" t="n">
        <v>3.8</v>
      </c>
      <c r="D14" s="4" t="n">
        <f aca="false">AVERAGE(D2:D11)</f>
        <v>2.507</v>
      </c>
      <c r="E14" s="6" t="n">
        <f aca="false">AVERAGE(E2:E11)</f>
        <v>1.51602879159637</v>
      </c>
    </row>
    <row r="15" customFormat="false" ht="12.75" hidden="false" customHeight="true" outlineLevel="0" collapsed="false">
      <c r="B15" s="0"/>
      <c r="D15" s="0"/>
      <c r="E15" s="0"/>
    </row>
    <row r="16" customFormat="false" ht="12.75" hidden="false" customHeight="true" outlineLevel="0" collapsed="false">
      <c r="B16" s="1" t="s">
        <v>8</v>
      </c>
      <c r="D16" s="1" t="s">
        <v>9</v>
      </c>
      <c r="E16" s="1" t="s">
        <v>10</v>
      </c>
    </row>
    <row r="17" customFormat="false" ht="12.75" hidden="false" customHeight="true" outlineLevel="0" collapsed="false">
      <c r="B17" s="4" t="n">
        <f aca="false">0.01/SQRT(3)</f>
        <v>0.00577350269189626</v>
      </c>
      <c r="D17" s="4" t="n">
        <f aca="false">STDEV(D2:D11)/SQRT(10)</f>
        <v>0.0112595638360364</v>
      </c>
      <c r="E17" s="6" t="n">
        <f aca="false">SQRT((B17/B14)^2+(D17/D14)^2)</f>
        <v>0.00474127930586002</v>
      </c>
    </row>
    <row r="18" customFormat="false" ht="12.75" hidden="false" customHeight="true" outlineLevel="0" collapsed="false">
      <c r="E18" s="0"/>
    </row>
    <row r="19" customFormat="false" ht="12.75" hidden="false" customHeight="true" outlineLevel="0" collapsed="false">
      <c r="E19" s="1" t="s">
        <v>11</v>
      </c>
    </row>
    <row r="20" customFormat="false" ht="12.75" hidden="false" customHeight="true" outlineLevel="0" collapsed="false">
      <c r="E20" s="6" t="n">
        <f aca="false">E17*E14</f>
        <v>0.00718791593668381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3" activeCellId="0" sqref="I23"/>
    </sheetView>
  </sheetViews>
  <sheetFormatPr defaultRowHeight="12.75"/>
  <cols>
    <col collapsed="false" hidden="false" max="1" min="1" style="7" width="5.70408163265306"/>
    <col collapsed="false" hidden="false" max="1025" min="2" style="7" width="9.14285714285714"/>
  </cols>
  <sheetData>
    <row r="1" customFormat="false" ht="16.5" hidden="false" customHeight="true" outlineLevel="0" collapsed="false">
      <c r="A1" s="1" t="s">
        <v>12</v>
      </c>
      <c r="B1" s="1" t="s">
        <v>13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11</v>
      </c>
    </row>
    <row r="2" customFormat="false" ht="12.75" hidden="false" customHeight="true" outlineLevel="0" collapsed="false">
      <c r="A2" s="2" t="n">
        <v>1</v>
      </c>
      <c r="B2" s="3" t="s">
        <v>15</v>
      </c>
      <c r="C2" s="8" t="n">
        <v>0.63</v>
      </c>
      <c r="D2" s="9" t="n">
        <v>4.77</v>
      </c>
      <c r="E2" s="3" t="n">
        <v>2.21</v>
      </c>
      <c r="F2" s="3" t="n">
        <f aca="false">ABS(D2-E2)</f>
        <v>2.56</v>
      </c>
      <c r="G2" s="3" t="n">
        <f aca="false">$D$21/F2</f>
        <v>1.484375</v>
      </c>
      <c r="H2" s="8" t="n">
        <f aca="false">AVERAGE(G2:G5)</f>
        <v>1.51146870645849</v>
      </c>
      <c r="I2" s="8" t="n">
        <f aca="false">STDEVP(G2:G5)/SQRT(4)</f>
        <v>0.0142449091997542</v>
      </c>
    </row>
    <row r="3" customFormat="false" ht="12.75" hidden="false" customHeight="true" outlineLevel="0" collapsed="false">
      <c r="A3" s="2" t="n">
        <v>2</v>
      </c>
      <c r="B3" s="3"/>
      <c r="C3" s="8"/>
      <c r="D3" s="9" t="n">
        <v>4.78</v>
      </c>
      <c r="E3" s="3" t="n">
        <v>2.22</v>
      </c>
      <c r="F3" s="3" t="n">
        <f aca="false">ABS(D3-E3)</f>
        <v>2.56</v>
      </c>
      <c r="G3" s="3" t="n">
        <f aca="false">$D$21/F3</f>
        <v>1.484375</v>
      </c>
      <c r="H3" s="8"/>
      <c r="I3" s="8"/>
    </row>
    <row r="4" customFormat="false" ht="12.75" hidden="false" customHeight="true" outlineLevel="0" collapsed="false">
      <c r="A4" s="2" t="n">
        <v>3</v>
      </c>
      <c r="B4" s="3"/>
      <c r="C4" s="8"/>
      <c r="D4" s="9" t="n">
        <v>4.72</v>
      </c>
      <c r="E4" s="3" t="n">
        <v>2.23</v>
      </c>
      <c r="F4" s="3" t="n">
        <f aca="false">ABS(D4-E4)</f>
        <v>2.49</v>
      </c>
      <c r="G4" s="3" t="n">
        <f aca="false">$D$21/F4</f>
        <v>1.52610441767068</v>
      </c>
      <c r="H4" s="8"/>
      <c r="I4" s="8"/>
    </row>
    <row r="5" customFormat="false" ht="12.75" hidden="false" customHeight="true" outlineLevel="0" collapsed="false">
      <c r="A5" s="2" t="n">
        <v>4</v>
      </c>
      <c r="B5" s="3"/>
      <c r="C5" s="8"/>
      <c r="D5" s="9" t="n">
        <v>4.67</v>
      </c>
      <c r="E5" s="3" t="n">
        <v>2.22</v>
      </c>
      <c r="F5" s="3" t="n">
        <f aca="false">ABS(D5-E5)</f>
        <v>2.45</v>
      </c>
      <c r="G5" s="3" t="n">
        <f aca="false">$D$21/F5</f>
        <v>1.55102040816327</v>
      </c>
      <c r="H5" s="8"/>
      <c r="I5" s="8"/>
    </row>
    <row r="6" customFormat="false" ht="12.75" hidden="false" customHeight="true" outlineLevel="0" collapsed="false">
      <c r="A6" s="2" t="n">
        <v>5</v>
      </c>
      <c r="B6" s="3" t="s">
        <v>16</v>
      </c>
      <c r="C6" s="8" t="n">
        <v>0.578</v>
      </c>
      <c r="D6" s="9" t="n">
        <v>4.76</v>
      </c>
      <c r="E6" s="3" t="n">
        <v>2.18</v>
      </c>
      <c r="F6" s="3" t="n">
        <f aca="false">ABS(D6-E6)</f>
        <v>2.58</v>
      </c>
      <c r="G6" s="3" t="n">
        <f aca="false">$D$21/F6</f>
        <v>1.47286821705426</v>
      </c>
      <c r="H6" s="8" t="n">
        <f aca="false">AVERAGE(G6:G9)</f>
        <v>1.50825368194638</v>
      </c>
      <c r="I6" s="8" t="n">
        <f aca="false">STDEVP(G6:G9)/SQRT(4)</f>
        <v>0.0108774595655432</v>
      </c>
    </row>
    <row r="7" customFormat="false" ht="12.75" hidden="false" customHeight="true" outlineLevel="0" collapsed="false">
      <c r="A7" s="2" t="n">
        <v>6</v>
      </c>
      <c r="B7" s="3"/>
      <c r="C7" s="8"/>
      <c r="D7" s="9" t="n">
        <v>4.67</v>
      </c>
      <c r="E7" s="3" t="n">
        <v>2.19</v>
      </c>
      <c r="F7" s="3" t="n">
        <f aca="false">ABS(D7-E7)</f>
        <v>2.48</v>
      </c>
      <c r="G7" s="3" t="n">
        <f aca="false">$D$21/F7</f>
        <v>1.53225806451613</v>
      </c>
      <c r="H7" s="8"/>
      <c r="I7" s="8"/>
    </row>
    <row r="8" customFormat="false" ht="12.75" hidden="false" customHeight="true" outlineLevel="0" collapsed="false">
      <c r="A8" s="2" t="n">
        <v>7</v>
      </c>
      <c r="B8" s="3"/>
      <c r="C8" s="8"/>
      <c r="D8" s="9" t="n">
        <v>4.71</v>
      </c>
      <c r="E8" s="3" t="n">
        <v>2.2</v>
      </c>
      <c r="F8" s="3" t="n">
        <f aca="false">ABS(D8-E8)</f>
        <v>2.51</v>
      </c>
      <c r="G8" s="3" t="n">
        <f aca="false">$D$21/F8</f>
        <v>1.51394422310757</v>
      </c>
      <c r="H8" s="8"/>
      <c r="I8" s="8"/>
    </row>
    <row r="9" customFormat="false" ht="12.75" hidden="false" customHeight="true" outlineLevel="0" collapsed="false">
      <c r="A9" s="2" t="n">
        <v>8</v>
      </c>
      <c r="B9" s="3"/>
      <c r="C9" s="8"/>
      <c r="D9" s="9" t="n">
        <v>4.71</v>
      </c>
      <c r="E9" s="3" t="n">
        <v>2.2</v>
      </c>
      <c r="F9" s="3" t="n">
        <f aca="false">ABS(D9-E9)</f>
        <v>2.51</v>
      </c>
      <c r="G9" s="3" t="n">
        <f aca="false">$D$21/F9</f>
        <v>1.51394422310757</v>
      </c>
      <c r="H9" s="8"/>
      <c r="I9" s="8"/>
    </row>
    <row r="10" customFormat="false" ht="12.75" hidden="false" customHeight="true" outlineLevel="0" collapsed="false">
      <c r="A10" s="2" t="n">
        <v>9</v>
      </c>
      <c r="B10" s="3" t="s">
        <v>17</v>
      </c>
      <c r="C10" s="8" t="n">
        <v>0.515</v>
      </c>
      <c r="D10" s="9" t="n">
        <v>4.67</v>
      </c>
      <c r="E10" s="3" t="n">
        <v>2.21</v>
      </c>
      <c r="F10" s="3" t="n">
        <f aca="false">ABS(D10-E10)</f>
        <v>2.46</v>
      </c>
      <c r="G10" s="3" t="n">
        <f aca="false">$D$21/F10</f>
        <v>1.54471544715447</v>
      </c>
      <c r="H10" s="8" t="n">
        <f aca="false">AVERAGE(G10:G13)</f>
        <v>1.52495251253303</v>
      </c>
      <c r="I10" s="8" t="n">
        <f aca="false">STDEVP(G10:G13)/SQRT(4)</f>
        <v>0.0119189265968418</v>
      </c>
    </row>
    <row r="11" customFormat="false" ht="12.75" hidden="false" customHeight="true" outlineLevel="0" collapsed="false">
      <c r="A11" s="2" t="n">
        <v>10</v>
      </c>
      <c r="B11" s="3"/>
      <c r="C11" s="8"/>
      <c r="D11" s="9" t="n">
        <v>4.68</v>
      </c>
      <c r="E11" s="5" t="n">
        <v>2.21</v>
      </c>
      <c r="F11" s="3" t="n">
        <f aca="false">ABS(D11-E11)</f>
        <v>2.47</v>
      </c>
      <c r="G11" s="3" t="n">
        <f aca="false">$D$21/F11</f>
        <v>1.53846153846154</v>
      </c>
      <c r="H11" s="8"/>
      <c r="I11" s="8"/>
    </row>
    <row r="12" customFormat="false" ht="12.75" hidden="false" customHeight="true" outlineLevel="0" collapsed="false">
      <c r="A12" s="2" t="n">
        <v>11</v>
      </c>
      <c r="B12" s="3"/>
      <c r="C12" s="8"/>
      <c r="D12" s="9" t="n">
        <v>4.77</v>
      </c>
      <c r="E12" s="5" t="n">
        <v>2.21</v>
      </c>
      <c r="F12" s="3" t="n">
        <f aca="false">ABS(D12-E12)</f>
        <v>2.56</v>
      </c>
      <c r="G12" s="3" t="n">
        <f aca="false">$D$21/F12</f>
        <v>1.484375</v>
      </c>
      <c r="H12" s="8"/>
      <c r="I12" s="8"/>
    </row>
    <row r="13" customFormat="false" ht="12.75" hidden="false" customHeight="true" outlineLevel="0" collapsed="false">
      <c r="A13" s="2" t="n">
        <v>12</v>
      </c>
      <c r="B13" s="3"/>
      <c r="C13" s="8"/>
      <c r="D13" s="9" t="n">
        <v>4.66</v>
      </c>
      <c r="E13" s="5" t="n">
        <v>2.18</v>
      </c>
      <c r="F13" s="3" t="n">
        <f aca="false">ABS(D13-E13)</f>
        <v>2.48</v>
      </c>
      <c r="G13" s="3" t="n">
        <f aca="false">$D$21/F13</f>
        <v>1.53225806451613</v>
      </c>
      <c r="H13" s="8"/>
      <c r="I13" s="8"/>
    </row>
    <row r="14" customFormat="false" ht="12.75" hidden="false" customHeight="true" outlineLevel="0" collapsed="false">
      <c r="A14" s="2" t="n">
        <v>13</v>
      </c>
      <c r="B14" s="3" t="s">
        <v>18</v>
      </c>
      <c r="C14" s="8" t="n">
        <v>0.453</v>
      </c>
      <c r="D14" s="9" t="n">
        <v>4.65</v>
      </c>
      <c r="E14" s="3" t="n">
        <v>2.23</v>
      </c>
      <c r="F14" s="3" t="n">
        <f aca="false">ABS(D14-E14)</f>
        <v>2.42</v>
      </c>
      <c r="G14" s="3" t="n">
        <f aca="false">$D$21/F14</f>
        <v>1.5702479338843</v>
      </c>
      <c r="H14" s="10" t="n">
        <f aca="false">AVERAGE(G14:G17)</f>
        <v>1.56060784986459</v>
      </c>
      <c r="I14" s="10" t="n">
        <f aca="false">STDEVP(G14:G17)/SQRT(4)</f>
        <v>0.00358284996496547</v>
      </c>
    </row>
    <row r="15" customFormat="false" ht="12.75" hidden="false" customHeight="false" outlineLevel="0" collapsed="false">
      <c r="A15" s="2" t="n">
        <v>14</v>
      </c>
      <c r="B15" s="3"/>
      <c r="C15" s="8"/>
      <c r="D15" s="9" t="n">
        <v>4.66</v>
      </c>
      <c r="E15" s="5" t="n">
        <v>2.22</v>
      </c>
      <c r="F15" s="3" t="n">
        <f aca="false">ABS(D15-E15)</f>
        <v>2.44</v>
      </c>
      <c r="G15" s="3" t="n">
        <f aca="false">$D$21/F15</f>
        <v>1.55737704918033</v>
      </c>
      <c r="H15" s="10"/>
      <c r="I15" s="10"/>
    </row>
    <row r="16" customFormat="false" ht="12.75" hidden="false" customHeight="true" outlineLevel="0" collapsed="false">
      <c r="A16" s="2" t="n">
        <v>15</v>
      </c>
      <c r="B16" s="3"/>
      <c r="C16" s="8"/>
      <c r="D16" s="9" t="n">
        <v>4.65</v>
      </c>
      <c r="E16" s="5" t="n">
        <v>2.22</v>
      </c>
      <c r="F16" s="3" t="n">
        <f aca="false">ABS(D16-E16)</f>
        <v>2.43</v>
      </c>
      <c r="G16" s="3" t="n">
        <f aca="false">$D$21/F16</f>
        <v>1.56378600823045</v>
      </c>
      <c r="H16" s="10"/>
      <c r="I16" s="10"/>
    </row>
    <row r="17" customFormat="false" ht="12.75" hidden="false" customHeight="false" outlineLevel="0" collapsed="false">
      <c r="A17" s="2" t="n">
        <v>16</v>
      </c>
      <c r="B17" s="3"/>
      <c r="C17" s="8"/>
      <c r="D17" s="9" t="n">
        <v>4.66</v>
      </c>
      <c r="E17" s="5" t="n">
        <v>2.21</v>
      </c>
      <c r="F17" s="3" t="n">
        <f aca="false">ABS(D17-E17)</f>
        <v>2.45</v>
      </c>
      <c r="G17" s="3" t="n">
        <f aca="false">$D$21/F17</f>
        <v>1.55102040816327</v>
      </c>
      <c r="H17" s="10"/>
      <c r="I17" s="10"/>
    </row>
    <row r="18" customFormat="false" ht="12.75" hidden="false" customHeight="false" outlineLevel="0" collapsed="false">
      <c r="D18" s="0"/>
    </row>
    <row r="19" customFormat="false" ht="12.75" hidden="false" customHeight="false" outlineLevel="0" collapsed="false">
      <c r="D19" s="0"/>
    </row>
    <row r="20" customFormat="false" ht="15.75" hidden="false" customHeight="false" outlineLevel="0" collapsed="false">
      <c r="D20" s="7" t="s">
        <v>19</v>
      </c>
    </row>
    <row r="21" customFormat="false" ht="12.75" hidden="false" customHeight="false" outlineLevel="0" collapsed="false">
      <c r="D21" s="11" t="n">
        <f aca="false">Szkło!B14</f>
        <v>3.8</v>
      </c>
    </row>
  </sheetData>
  <mergeCells count="16">
    <mergeCell ref="B2:B5"/>
    <mergeCell ref="C2:C5"/>
    <mergeCell ref="H2:H5"/>
    <mergeCell ref="I2:I5"/>
    <mergeCell ref="B6:B9"/>
    <mergeCell ref="C6:C9"/>
    <mergeCell ref="H6:H9"/>
    <mergeCell ref="I6:I9"/>
    <mergeCell ref="B10:B13"/>
    <mergeCell ref="C10:C13"/>
    <mergeCell ref="H10:H13"/>
    <mergeCell ref="I10:I13"/>
    <mergeCell ref="B14:B17"/>
    <mergeCell ref="C14:C17"/>
    <mergeCell ref="H14:H17"/>
    <mergeCell ref="I14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5.70408163265306"/>
    <col collapsed="false" hidden="false" max="3" min="2" style="1" width="9.14285714285714"/>
    <col collapsed="false" hidden="false" max="4" min="4" style="1" width="9.70918367346939"/>
    <col collapsed="false" hidden="false" max="1025" min="5" style="1" width="9.1428571428571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2" t="n">
        <v>1</v>
      </c>
      <c r="B2" s="3" t="n">
        <v>4.79</v>
      </c>
      <c r="C2" s="3" t="n">
        <v>2.19</v>
      </c>
      <c r="D2" s="3" t="n">
        <f aca="false">ABS(B2-C2)</f>
        <v>2.6</v>
      </c>
      <c r="E2" s="4" t="n">
        <f aca="false">$B$15/D2</f>
        <v>1.48461538461538</v>
      </c>
    </row>
    <row r="3" customFormat="false" ht="12.75" hidden="false" customHeight="true" outlineLevel="0" collapsed="false">
      <c r="A3" s="2" t="n">
        <v>2</v>
      </c>
      <c r="B3" s="3" t="n">
        <v>4.63</v>
      </c>
      <c r="C3" s="3" t="n">
        <v>2.01</v>
      </c>
      <c r="D3" s="3" t="n">
        <f aca="false">ABS(B3-C3)</f>
        <v>2.62</v>
      </c>
      <c r="E3" s="4" t="n">
        <f aca="false">$B$15/D3</f>
        <v>1.47328244274809</v>
      </c>
    </row>
    <row r="4" customFormat="false" ht="12.75" hidden="false" customHeight="true" outlineLevel="0" collapsed="false">
      <c r="A4" s="2" t="n">
        <v>3</v>
      </c>
      <c r="B4" s="3" t="n">
        <v>4.61</v>
      </c>
      <c r="C4" s="3" t="n">
        <v>2.05</v>
      </c>
      <c r="D4" s="3" t="n">
        <f aca="false">ABS(B4-C4)</f>
        <v>2.56</v>
      </c>
      <c r="E4" s="4" t="n">
        <f aca="false">$B$15/D4</f>
        <v>1.5078125</v>
      </c>
    </row>
    <row r="5" customFormat="false" ht="12.75" hidden="false" customHeight="true" outlineLevel="0" collapsed="false">
      <c r="A5" s="2" t="n">
        <v>4</v>
      </c>
      <c r="B5" s="3" t="n">
        <v>4.83</v>
      </c>
      <c r="C5" s="3" t="n">
        <v>2.21</v>
      </c>
      <c r="D5" s="3" t="n">
        <f aca="false">ABS(B5-C5)</f>
        <v>2.62</v>
      </c>
      <c r="E5" s="4" t="n">
        <f aca="false">$B$15/D5</f>
        <v>1.47328244274809</v>
      </c>
    </row>
    <row r="6" customFormat="false" ht="12.75" hidden="false" customHeight="true" outlineLevel="0" collapsed="false">
      <c r="A6" s="2" t="n">
        <v>5</v>
      </c>
      <c r="B6" s="3" t="n">
        <v>4.65</v>
      </c>
      <c r="C6" s="3" t="n">
        <v>2.12</v>
      </c>
      <c r="D6" s="3" t="n">
        <f aca="false">ABS(B6-C6)</f>
        <v>2.53</v>
      </c>
      <c r="E6" s="4" t="n">
        <f aca="false">$B$15/D6</f>
        <v>1.52569169960474</v>
      </c>
    </row>
    <row r="7" customFormat="false" ht="12.75" hidden="false" customHeight="true" outlineLevel="0" collapsed="false">
      <c r="A7" s="2" t="n">
        <v>6</v>
      </c>
      <c r="B7" s="3" t="n">
        <v>4.76</v>
      </c>
      <c r="C7" s="3" t="n">
        <v>2.16</v>
      </c>
      <c r="D7" s="3" t="n">
        <f aca="false">ABS(B7-C7)</f>
        <v>2.6</v>
      </c>
      <c r="E7" s="4" t="n">
        <f aca="false">$B$15/D7</f>
        <v>1.48461538461538</v>
      </c>
    </row>
    <row r="8" customFormat="false" ht="12.75" hidden="false" customHeight="true" outlineLevel="0" collapsed="false">
      <c r="A8" s="2" t="n">
        <v>7</v>
      </c>
      <c r="B8" s="5" t="n">
        <v>4.62</v>
      </c>
      <c r="C8" s="5" t="n">
        <v>2.01</v>
      </c>
      <c r="D8" s="3" t="n">
        <f aca="false">ABS(B8-C8)</f>
        <v>2.61</v>
      </c>
      <c r="E8" s="4" t="n">
        <f aca="false">$B$15/D8</f>
        <v>1.47892720306513</v>
      </c>
    </row>
    <row r="9" customFormat="false" ht="15" hidden="false" customHeight="true" outlineLevel="0" collapsed="false">
      <c r="A9" s="2" t="n">
        <v>8</v>
      </c>
      <c r="B9" s="5" t="n">
        <v>4.63</v>
      </c>
      <c r="C9" s="5" t="n">
        <v>2.05</v>
      </c>
      <c r="D9" s="3" t="n">
        <f aca="false">ABS(B9-C9)</f>
        <v>2.58</v>
      </c>
      <c r="E9" s="4" t="n">
        <f aca="false">$B$15/D9</f>
        <v>1.49612403100775</v>
      </c>
    </row>
    <row r="10" customFormat="false" ht="12.75" hidden="false" customHeight="true" outlineLevel="0" collapsed="false">
      <c r="A10" s="2" t="n">
        <v>9</v>
      </c>
      <c r="B10" s="5" t="n">
        <v>4.74</v>
      </c>
      <c r="C10" s="5" t="n">
        <v>2.18</v>
      </c>
      <c r="D10" s="3" t="n">
        <f aca="false">ABS(B10-C10)</f>
        <v>2.56</v>
      </c>
      <c r="E10" s="4" t="n">
        <f aca="false">$B$15/D10</f>
        <v>1.5078125</v>
      </c>
    </row>
    <row r="11" customFormat="false" ht="12.75" hidden="false" customHeight="true" outlineLevel="0" collapsed="false">
      <c r="A11" s="2" t="n">
        <v>10</v>
      </c>
      <c r="B11" s="5" t="n">
        <v>4.66</v>
      </c>
      <c r="C11" s="5" t="n">
        <v>2.09</v>
      </c>
      <c r="D11" s="3" t="n">
        <f aca="false">ABS(B11-C11)</f>
        <v>2.57</v>
      </c>
      <c r="E11" s="4" t="n">
        <f aca="false">$B$15/D11</f>
        <v>1.50194552529183</v>
      </c>
    </row>
    <row r="12" customFormat="false" ht="12.75" hidden="false" customHeight="true" outlineLevel="0" collapsed="false">
      <c r="A12" s="2" t="n">
        <v>11</v>
      </c>
      <c r="B12" s="1" t="n">
        <v>4.65</v>
      </c>
      <c r="C12" s="1" t="n">
        <v>2.07</v>
      </c>
      <c r="D12" s="3" t="n">
        <f aca="false">ABS(B12-C12)</f>
        <v>2.58</v>
      </c>
      <c r="E12" s="4" t="n">
        <f aca="false">$B$15/D12</f>
        <v>1.49612403100775</v>
      </c>
    </row>
    <row r="13" customFormat="false" ht="12.75" hidden="false" customHeight="true" outlineLevel="0" collapsed="false">
      <c r="B13" s="0"/>
      <c r="D13" s="0"/>
      <c r="E13" s="0"/>
    </row>
    <row r="14" customFormat="false" ht="15.75" hidden="false" customHeight="false" outlineLevel="0" collapsed="false">
      <c r="B14" s="1" t="s">
        <v>5</v>
      </c>
      <c r="D14" s="1" t="s">
        <v>6</v>
      </c>
      <c r="E14" s="1" t="s">
        <v>7</v>
      </c>
    </row>
    <row r="15" customFormat="false" ht="12.75" hidden="false" customHeight="true" outlineLevel="0" collapsed="false">
      <c r="B15" s="4" t="n">
        <v>3.86</v>
      </c>
      <c r="D15" s="6" t="n">
        <f aca="false">AVERAGE(D2:D12)</f>
        <v>2.58454545454546</v>
      </c>
      <c r="E15" s="6" t="n">
        <f aca="false">AVERAGE(E3:E12)</f>
        <v>1.49456177600888</v>
      </c>
    </row>
    <row r="16" customFormat="false" ht="12.75" hidden="false" customHeight="true" outlineLevel="0" collapsed="false">
      <c r="B16" s="0"/>
      <c r="D16" s="0"/>
      <c r="E16" s="0"/>
    </row>
    <row r="17" customFormat="false" ht="12.75" hidden="false" customHeight="false" outlineLevel="0" collapsed="false">
      <c r="B17" s="1" t="s">
        <v>8</v>
      </c>
      <c r="D17" s="1" t="s">
        <v>9</v>
      </c>
      <c r="E17" s="1" t="s">
        <v>10</v>
      </c>
    </row>
    <row r="18" customFormat="false" ht="12.75" hidden="false" customHeight="true" outlineLevel="0" collapsed="false">
      <c r="B18" s="4" t="n">
        <f aca="false">0.01/SQRT(3)</f>
        <v>0.00577350269189626</v>
      </c>
      <c r="D18" s="6" t="n">
        <f aca="false">STDEV(D2:D12)/SQRT(11)</f>
        <v>0.00856670471955616</v>
      </c>
      <c r="E18" s="6" t="n">
        <f aca="false">SQRT((B18/B15)^2+(D18/D15)^2)</f>
        <v>0.00363643969414894</v>
      </c>
    </row>
    <row r="19" customFormat="false" ht="12.75" hidden="false" customHeight="true" outlineLevel="0" collapsed="false">
      <c r="E19" s="0"/>
    </row>
    <row r="20" customFormat="false" ht="12.75" hidden="false" customHeight="true" outlineLevel="0" collapsed="false">
      <c r="E20" s="1" t="s">
        <v>11</v>
      </c>
    </row>
    <row r="21" customFormat="false" ht="12.75" hidden="false" customHeight="true" outlineLevel="0" collapsed="false">
      <c r="E21" s="6" t="n">
        <f aca="false">E18*E15</f>
        <v>0.00543488376763642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75"/>
  <cols>
    <col collapsed="false" hidden="false" max="1" min="1" style="7" width="5.70408163265306"/>
    <col collapsed="false" hidden="false" max="1025" min="2" style="7" width="9.14285714285714"/>
  </cols>
  <sheetData>
    <row r="1" customFormat="false" ht="16.5" hidden="false" customHeight="true" outlineLevel="0" collapsed="false">
      <c r="A1" s="1" t="s">
        <v>12</v>
      </c>
      <c r="B1" s="1" t="s">
        <v>13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11</v>
      </c>
    </row>
    <row r="2" customFormat="false" ht="12.75" hidden="false" customHeight="true" outlineLevel="0" collapsed="false">
      <c r="A2" s="2" t="n">
        <v>1</v>
      </c>
      <c r="B2" s="3" t="s">
        <v>15</v>
      </c>
      <c r="C2" s="8" t="n">
        <v>0.63</v>
      </c>
      <c r="D2" s="9" t="n">
        <v>4.69</v>
      </c>
      <c r="E2" s="3" t="n">
        <v>2.07</v>
      </c>
      <c r="F2" s="3" t="n">
        <f aca="false">ABS(D2-E2)</f>
        <v>2.62</v>
      </c>
      <c r="G2" s="3" t="n">
        <f aca="false">$D$21/F2</f>
        <v>1.47328244274809</v>
      </c>
      <c r="H2" s="10" t="n">
        <f aca="false">AVERAGE(G2:G5)</f>
        <v>1.4890706565892</v>
      </c>
      <c r="I2" s="10" t="n">
        <f aca="false">STDEVP(G2:G5)/SQRT(4)</f>
        <v>0.0077526143587044</v>
      </c>
    </row>
    <row r="3" customFormat="false" ht="12.75" hidden="false" customHeight="true" outlineLevel="0" collapsed="false">
      <c r="A3" s="2" t="n">
        <v>2</v>
      </c>
      <c r="B3" s="3"/>
      <c r="C3" s="8"/>
      <c r="D3" s="9" t="n">
        <v>4.66</v>
      </c>
      <c r="E3" s="3" t="n">
        <v>2.05</v>
      </c>
      <c r="F3" s="3" t="n">
        <f aca="false">ABS(D3-E3)</f>
        <v>2.61</v>
      </c>
      <c r="G3" s="3" t="n">
        <f aca="false">$D$21/F3</f>
        <v>1.47892720306513</v>
      </c>
      <c r="H3" s="10"/>
      <c r="I3" s="10"/>
    </row>
    <row r="4" customFormat="false" ht="12.75" hidden="false" customHeight="true" outlineLevel="0" collapsed="false">
      <c r="A4" s="2" t="n">
        <v>3</v>
      </c>
      <c r="B4" s="3"/>
      <c r="C4" s="8"/>
      <c r="D4" s="9" t="n">
        <v>4.67</v>
      </c>
      <c r="E4" s="3" t="n">
        <v>2.08</v>
      </c>
      <c r="F4" s="3" t="n">
        <f aca="false">ABS(D4-E4)</f>
        <v>2.59</v>
      </c>
      <c r="G4" s="3" t="n">
        <f aca="false">$D$21/F4</f>
        <v>1.49034749034749</v>
      </c>
      <c r="H4" s="10"/>
      <c r="I4" s="10"/>
    </row>
    <row r="5" customFormat="false" ht="12.75" hidden="false" customHeight="true" outlineLevel="0" collapsed="false">
      <c r="A5" s="2" t="n">
        <v>4</v>
      </c>
      <c r="B5" s="3"/>
      <c r="C5" s="8"/>
      <c r="D5" s="9" t="n">
        <v>4.63</v>
      </c>
      <c r="E5" s="3" t="n">
        <v>2.08</v>
      </c>
      <c r="F5" s="3" t="n">
        <f aca="false">ABS(D5-E5)</f>
        <v>2.55</v>
      </c>
      <c r="G5" s="3" t="n">
        <f aca="false">$D$21/F5</f>
        <v>1.51372549019608</v>
      </c>
      <c r="H5" s="10"/>
      <c r="I5" s="10"/>
    </row>
    <row r="6" customFormat="false" ht="12.75" hidden="false" customHeight="true" outlineLevel="0" collapsed="false">
      <c r="A6" s="2" t="n">
        <v>5</v>
      </c>
      <c r="B6" s="3" t="s">
        <v>16</v>
      </c>
      <c r="C6" s="8" t="n">
        <v>0.578</v>
      </c>
      <c r="D6" s="9" t="n">
        <v>4.77</v>
      </c>
      <c r="E6" s="3" t="n">
        <v>2.16</v>
      </c>
      <c r="F6" s="3" t="n">
        <f aca="false">ABS(D6-E6)</f>
        <v>2.61</v>
      </c>
      <c r="G6" s="3" t="n">
        <f aca="false">$D$21/F6</f>
        <v>1.47892720306513</v>
      </c>
      <c r="H6" s="10" t="n">
        <f aca="false">AVERAGE(G6:G9)</f>
        <v>1.4976576884122</v>
      </c>
      <c r="I6" s="10" t="n">
        <f aca="false">STDEVP(G6:G9)/SQRT(4)</f>
        <v>0.00553806357139484</v>
      </c>
    </row>
    <row r="7" customFormat="false" ht="12.75" hidden="false" customHeight="true" outlineLevel="0" collapsed="false">
      <c r="A7" s="2" t="n">
        <v>6</v>
      </c>
      <c r="B7" s="3"/>
      <c r="C7" s="8"/>
      <c r="D7" s="9" t="n">
        <v>4.72</v>
      </c>
      <c r="E7" s="3" t="n">
        <v>2.16</v>
      </c>
      <c r="F7" s="3" t="n">
        <f aca="false">ABS(D7-E7)</f>
        <v>2.56</v>
      </c>
      <c r="G7" s="3" t="n">
        <f aca="false">$D$21/F7</f>
        <v>1.5078125</v>
      </c>
      <c r="H7" s="10"/>
      <c r="I7" s="10"/>
    </row>
    <row r="8" customFormat="false" ht="12.75" hidden="false" customHeight="true" outlineLevel="0" collapsed="false">
      <c r="A8" s="2" t="n">
        <v>7</v>
      </c>
      <c r="B8" s="3"/>
      <c r="C8" s="8"/>
      <c r="D8" s="9" t="n">
        <v>4.74</v>
      </c>
      <c r="E8" s="3" t="n">
        <v>2.17</v>
      </c>
      <c r="F8" s="3" t="n">
        <f aca="false">ABS(D8-E8)</f>
        <v>2.57</v>
      </c>
      <c r="G8" s="3" t="n">
        <f aca="false">$D$21/F8</f>
        <v>1.50194552529183</v>
      </c>
      <c r="H8" s="10"/>
      <c r="I8" s="10"/>
    </row>
    <row r="9" customFormat="false" ht="12.75" hidden="false" customHeight="true" outlineLevel="0" collapsed="false">
      <c r="A9" s="2" t="n">
        <v>8</v>
      </c>
      <c r="B9" s="3"/>
      <c r="C9" s="8"/>
      <c r="D9" s="9" t="n">
        <v>4.71</v>
      </c>
      <c r="E9" s="3" t="n">
        <v>2.14</v>
      </c>
      <c r="F9" s="3" t="n">
        <f aca="false">ABS(D9-E9)</f>
        <v>2.57</v>
      </c>
      <c r="G9" s="3" t="n">
        <f aca="false">$D$21/F9</f>
        <v>1.50194552529183</v>
      </c>
      <c r="H9" s="10"/>
      <c r="I9" s="10"/>
    </row>
    <row r="10" customFormat="false" ht="12.75" hidden="false" customHeight="true" outlineLevel="0" collapsed="false">
      <c r="A10" s="2" t="n">
        <v>9</v>
      </c>
      <c r="B10" s="3" t="s">
        <v>17</v>
      </c>
      <c r="C10" s="8" t="n">
        <v>0.515</v>
      </c>
      <c r="D10" s="9" t="n">
        <v>4.73</v>
      </c>
      <c r="E10" s="3" t="n">
        <v>2.18</v>
      </c>
      <c r="F10" s="3" t="n">
        <f aca="false">ABS(D10-E10)</f>
        <v>2.55</v>
      </c>
      <c r="G10" s="3" t="n">
        <f aca="false">$D$21/F10</f>
        <v>1.51372549019608</v>
      </c>
      <c r="H10" s="10" t="n">
        <f aca="false">AVERAGE(G10:G13)</f>
        <v>1.51820692984174</v>
      </c>
      <c r="I10" s="10" t="n">
        <f aca="false">STDEVP(G10:G13)/SQRT(4)</f>
        <v>0.00247958147650909</v>
      </c>
    </row>
    <row r="11" customFormat="false" ht="12.75" hidden="false" customHeight="true" outlineLevel="0" collapsed="false">
      <c r="A11" s="2" t="n">
        <v>10</v>
      </c>
      <c r="B11" s="3"/>
      <c r="C11" s="8"/>
      <c r="D11" s="9" t="n">
        <v>4.72</v>
      </c>
      <c r="E11" s="5" t="n">
        <v>2.19</v>
      </c>
      <c r="F11" s="3" t="n">
        <f aca="false">ABS(D11-E11)</f>
        <v>2.53</v>
      </c>
      <c r="G11" s="3" t="n">
        <f aca="false">$D$21/F11</f>
        <v>1.52569169960474</v>
      </c>
      <c r="H11" s="10"/>
      <c r="I11" s="10"/>
    </row>
    <row r="12" customFormat="false" ht="12.75" hidden="false" customHeight="true" outlineLevel="0" collapsed="false">
      <c r="A12" s="2" t="n">
        <v>11</v>
      </c>
      <c r="B12" s="3"/>
      <c r="C12" s="8"/>
      <c r="D12" s="9" t="n">
        <v>4.72</v>
      </c>
      <c r="E12" s="5" t="n">
        <v>2.18</v>
      </c>
      <c r="F12" s="3" t="n">
        <f aca="false">ABS(D12-E12)</f>
        <v>2.54</v>
      </c>
      <c r="G12" s="3" t="n">
        <f aca="false">$D$21/F12</f>
        <v>1.51968503937008</v>
      </c>
      <c r="H12" s="10"/>
      <c r="I12" s="10"/>
    </row>
    <row r="13" customFormat="false" ht="12.75" hidden="false" customHeight="true" outlineLevel="0" collapsed="false">
      <c r="A13" s="2" t="n">
        <v>12</v>
      </c>
      <c r="B13" s="3"/>
      <c r="C13" s="8"/>
      <c r="D13" s="9" t="n">
        <v>4.73</v>
      </c>
      <c r="E13" s="5" t="n">
        <v>2.18</v>
      </c>
      <c r="F13" s="3" t="n">
        <f aca="false">ABS(D13-E13)</f>
        <v>2.55</v>
      </c>
      <c r="G13" s="3" t="n">
        <f aca="false">$D$21/F13</f>
        <v>1.51372549019608</v>
      </c>
      <c r="H13" s="10"/>
      <c r="I13" s="10"/>
    </row>
    <row r="14" customFormat="false" ht="12.75" hidden="false" customHeight="true" outlineLevel="0" collapsed="false">
      <c r="A14" s="2" t="n">
        <v>13</v>
      </c>
      <c r="B14" s="3" t="s">
        <v>18</v>
      </c>
      <c r="C14" s="8" t="n">
        <v>0.453</v>
      </c>
      <c r="D14" s="9" t="n">
        <v>4.69</v>
      </c>
      <c r="E14" s="3" t="n">
        <v>2.2</v>
      </c>
      <c r="F14" s="3" t="n">
        <f aca="false">ABS(D14-E14)</f>
        <v>2.49</v>
      </c>
      <c r="G14" s="3" t="n">
        <f aca="false">$D$21/F14</f>
        <v>1.55020080321285</v>
      </c>
      <c r="H14" s="10" t="n">
        <f aca="false">AVERAGE(G14:G17)</f>
        <v>1.55036425976013</v>
      </c>
      <c r="I14" s="10" t="n">
        <f aca="false">STDEVP(G14:G17)/SQRT(4)</f>
        <v>0.00798235339100538</v>
      </c>
    </row>
    <row r="15" customFormat="false" ht="12.75" hidden="false" customHeight="false" outlineLevel="0" collapsed="false">
      <c r="A15" s="2" t="n">
        <v>14</v>
      </c>
      <c r="B15" s="3"/>
      <c r="C15" s="8"/>
      <c r="D15" s="9" t="n">
        <v>4.71</v>
      </c>
      <c r="E15" s="5" t="n">
        <v>2.19</v>
      </c>
      <c r="F15" s="3" t="n">
        <f aca="false">ABS(D15-E15)</f>
        <v>2.52</v>
      </c>
      <c r="G15" s="3" t="n">
        <f aca="false">$D$21/F15</f>
        <v>1.53174603174603</v>
      </c>
      <c r="H15" s="10"/>
      <c r="I15" s="10"/>
    </row>
    <row r="16" customFormat="false" ht="12.75" hidden="false" customHeight="true" outlineLevel="0" collapsed="false">
      <c r="A16" s="2" t="n">
        <v>15</v>
      </c>
      <c r="B16" s="3"/>
      <c r="C16" s="8"/>
      <c r="D16" s="9" t="n">
        <v>4.65</v>
      </c>
      <c r="E16" s="5" t="n">
        <v>2.2</v>
      </c>
      <c r="F16" s="3" t="n">
        <f aca="false">ABS(D16-E16)</f>
        <v>2.45</v>
      </c>
      <c r="G16" s="3" t="n">
        <f aca="false">$D$21/F16</f>
        <v>1.57551020408163</v>
      </c>
      <c r="H16" s="10"/>
      <c r="I16" s="10"/>
    </row>
    <row r="17" customFormat="false" ht="12.75" hidden="false" customHeight="false" outlineLevel="0" collapsed="false">
      <c r="A17" s="2" t="n">
        <v>16</v>
      </c>
      <c r="B17" s="3"/>
      <c r="C17" s="8"/>
      <c r="D17" s="9" t="n">
        <v>4.69</v>
      </c>
      <c r="E17" s="5" t="n">
        <v>2.19</v>
      </c>
      <c r="F17" s="3" t="n">
        <f aca="false">ABS(D17-E17)</f>
        <v>2.5</v>
      </c>
      <c r="G17" s="3" t="n">
        <f aca="false">$D$21/F17</f>
        <v>1.544</v>
      </c>
      <c r="H17" s="10"/>
      <c r="I17" s="10"/>
    </row>
    <row r="18" customFormat="false" ht="12.75" hidden="false" customHeight="false" outlineLevel="0" collapsed="false">
      <c r="D18" s="0"/>
    </row>
    <row r="19" customFormat="false" ht="12.75" hidden="false" customHeight="false" outlineLevel="0" collapsed="false">
      <c r="D19" s="0"/>
    </row>
    <row r="20" customFormat="false" ht="15.75" hidden="false" customHeight="false" outlineLevel="0" collapsed="false">
      <c r="D20" s="7" t="s">
        <v>19</v>
      </c>
    </row>
    <row r="21" customFormat="false" ht="12.75" hidden="false" customHeight="false" outlineLevel="0" collapsed="false">
      <c r="D21" s="11" t="n">
        <v>3.86</v>
      </c>
    </row>
  </sheetData>
  <mergeCells count="16">
    <mergeCell ref="B2:B5"/>
    <mergeCell ref="C2:C5"/>
    <mergeCell ref="H2:H5"/>
    <mergeCell ref="I2:I5"/>
    <mergeCell ref="B6:B9"/>
    <mergeCell ref="C6:C9"/>
    <mergeCell ref="H6:H9"/>
    <mergeCell ref="I6:I9"/>
    <mergeCell ref="B10:B13"/>
    <mergeCell ref="C10:C13"/>
    <mergeCell ref="H10:H13"/>
    <mergeCell ref="I10:I13"/>
    <mergeCell ref="B14:B17"/>
    <mergeCell ref="C14:C17"/>
    <mergeCell ref="H14:H17"/>
    <mergeCell ref="I14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1997-02-26T13:46:56Z</dcterms:created>
  <dc:creator>Microsoft Corporation</dc:creator>
  <dc:language>pl-PL</dc:language>
  <cp:lastModifiedBy>Mateusz</cp:lastModifiedBy>
  <dcterms:modified xsi:type="dcterms:W3CDTF">2015-10-19T10:41:10Z</dcterms:modified>
  <cp:revision>0</cp:revision>
</cp:coreProperties>
</file>