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Clouds\SourceTree\GitHub\Ewastachow\SprawozdaniaFizyka\Lab 2 - Wahało fizyczne\"/>
    </mc:Choice>
  </mc:AlternateContent>
  <bookViews>
    <workbookView xWindow="240" yWindow="150" windowWidth="20115" windowHeight="7995"/>
  </bookViews>
  <sheets>
    <sheet name="Tabelka" sheetId="3" r:id="rId1"/>
    <sheet name="Obliczenia-wiet" sheetId="1" r:id="rId2"/>
  </sheets>
  <calcPr calcId="162913"/>
</workbook>
</file>

<file path=xl/calcChain.xml><?xml version="1.0" encoding="utf-8"?>
<calcChain xmlns="http://schemas.openxmlformats.org/spreadsheetml/2006/main">
  <c r="D36" i="3" l="1"/>
  <c r="D35" i="3" l="1"/>
  <c r="D34" i="3"/>
  <c r="D33" i="3"/>
  <c r="D32" i="3"/>
  <c r="D31" i="3"/>
  <c r="D30" i="3"/>
  <c r="D28" i="3"/>
  <c r="D27" i="3"/>
  <c r="D29" i="3"/>
  <c r="J25" i="3"/>
  <c r="D25" i="3"/>
  <c r="B16" i="1"/>
  <c r="K15" i="3"/>
  <c r="K16" i="3"/>
  <c r="K17" i="3"/>
  <c r="K18" i="3"/>
  <c r="K19" i="3"/>
  <c r="K20" i="3"/>
  <c r="K21" i="3"/>
  <c r="K22" i="3"/>
  <c r="K23" i="3"/>
  <c r="K14" i="3"/>
  <c r="E15" i="3"/>
  <c r="E16" i="3"/>
  <c r="E17" i="3"/>
  <c r="E18" i="3"/>
  <c r="E19" i="3"/>
  <c r="E20" i="3"/>
  <c r="E21" i="3"/>
  <c r="E22" i="3"/>
  <c r="E23" i="3"/>
  <c r="E14" i="3"/>
  <c r="J24" i="3" l="1"/>
  <c r="D24" i="3"/>
  <c r="J23" i="3"/>
  <c r="J22" i="3"/>
  <c r="J21" i="3"/>
  <c r="J20" i="3"/>
  <c r="J19" i="3"/>
  <c r="J18" i="3"/>
  <c r="J17" i="3"/>
  <c r="J16" i="3"/>
  <c r="J15" i="3"/>
  <c r="J14" i="3"/>
  <c r="D15" i="3"/>
  <c r="D16" i="3"/>
  <c r="D17" i="3"/>
  <c r="D18" i="3"/>
  <c r="D19" i="3"/>
  <c r="D20" i="3"/>
  <c r="D21" i="3"/>
  <c r="D22" i="3"/>
  <c r="D23" i="3"/>
  <c r="D14" i="3"/>
  <c r="I40" i="1" l="1"/>
  <c r="I39" i="1"/>
  <c r="I18" i="1"/>
  <c r="I17" i="1"/>
  <c r="B22" i="1"/>
  <c r="B18" i="1"/>
  <c r="B17" i="1"/>
  <c r="B25" i="1" s="1"/>
  <c r="I25" i="1" l="1"/>
  <c r="I38" i="1"/>
  <c r="B37" i="1"/>
  <c r="K4" i="1"/>
  <c r="K5" i="1"/>
  <c r="K6" i="1"/>
  <c r="K7" i="1"/>
  <c r="K8" i="1"/>
  <c r="K9" i="1"/>
  <c r="K10" i="1"/>
  <c r="K11" i="1"/>
  <c r="K12" i="1"/>
  <c r="K3" i="1"/>
  <c r="D4" i="1"/>
  <c r="D5" i="1"/>
  <c r="D6" i="1"/>
  <c r="D7" i="1"/>
  <c r="D8" i="1"/>
  <c r="D9" i="1"/>
  <c r="D10" i="1"/>
  <c r="D11" i="1"/>
  <c r="D12" i="1"/>
  <c r="D3" i="1"/>
  <c r="D13" i="1" s="1"/>
  <c r="E10" i="1" l="1"/>
  <c r="E5" i="1"/>
  <c r="E7" i="1"/>
  <c r="E11" i="1"/>
  <c r="B31" i="1"/>
  <c r="B32" i="1" s="1"/>
  <c r="B26" i="1" s="1"/>
  <c r="E9" i="1"/>
  <c r="E12" i="1"/>
  <c r="E8" i="1"/>
  <c r="E4" i="1"/>
  <c r="E6" i="1"/>
  <c r="E3" i="1"/>
  <c r="B19" i="1" s="1"/>
  <c r="B20" i="1" s="1"/>
  <c r="B21" i="1" s="1"/>
  <c r="K13" i="1"/>
  <c r="L6" i="1" s="1"/>
  <c r="L3" i="1" l="1"/>
  <c r="I31" i="1"/>
  <c r="I32" i="1" s="1"/>
  <c r="I26" i="1" s="1"/>
  <c r="L12" i="1"/>
  <c r="L9" i="1"/>
  <c r="L7" i="1"/>
  <c r="L11" i="1"/>
  <c r="L10" i="1"/>
  <c r="L8" i="1"/>
  <c r="L4" i="1"/>
  <c r="I16" i="1" s="1"/>
  <c r="I19" i="1" s="1"/>
  <c r="I20" i="1" s="1"/>
  <c r="I21" i="1" s="1"/>
  <c r="L5" i="1"/>
</calcChain>
</file>

<file path=xl/sharedStrings.xml><?xml version="1.0" encoding="utf-8"?>
<sst xmlns="http://schemas.openxmlformats.org/spreadsheetml/2006/main" count="104" uniqueCount="63">
  <si>
    <t>k</t>
  </si>
  <si>
    <t>T dla k</t>
  </si>
  <si>
    <t>T</t>
  </si>
  <si>
    <t>Lp</t>
  </si>
  <si>
    <t>Obręcz</t>
  </si>
  <si>
    <t>Pręt</t>
  </si>
  <si>
    <t>Tś</t>
  </si>
  <si>
    <t>Tśr</t>
  </si>
  <si>
    <t>Is</t>
  </si>
  <si>
    <t>Io</t>
  </si>
  <si>
    <t>m [kg]</t>
  </si>
  <si>
    <t>a [m]</t>
  </si>
  <si>
    <t>Pomiary</t>
  </si>
  <si>
    <t>Obliczenia</t>
  </si>
  <si>
    <t>l [m]</t>
  </si>
  <si>
    <t>Rz [m]</t>
  </si>
  <si>
    <t>Rw [m]</t>
  </si>
  <si>
    <t>u(m)</t>
  </si>
  <si>
    <t>u(T)</t>
  </si>
  <si>
    <t>u(a)</t>
  </si>
  <si>
    <t>u(Io)/Io)</t>
  </si>
  <si>
    <t>u(Io)</t>
  </si>
  <si>
    <t>u(Is)</t>
  </si>
  <si>
    <t>u(Is)/Is</t>
  </si>
  <si>
    <t>Geometrycznie</t>
  </si>
  <si>
    <t>u(Rz)</t>
  </si>
  <si>
    <t>u(Rw)</t>
  </si>
  <si>
    <t>u(Io)/Io</t>
  </si>
  <si>
    <t>u(L)</t>
  </si>
  <si>
    <t xml:space="preserve">u(Is) </t>
  </si>
  <si>
    <t>WYNIKI POMIARÓW</t>
  </si>
  <si>
    <t>NIEPEWNOŚCI POMIAROWE</t>
  </si>
  <si>
    <t>wartość</t>
  </si>
  <si>
    <t>niepewność</t>
  </si>
  <si>
    <t>m [g]</t>
  </si>
  <si>
    <t>l [mm]</t>
  </si>
  <si>
    <t>b [mm]</t>
  </si>
  <si>
    <t>a [mm]</t>
  </si>
  <si>
    <t>Pierścień</t>
  </si>
  <si>
    <t>Dw [mm]</t>
  </si>
  <si>
    <t>Dz [mm]</t>
  </si>
  <si>
    <t>Rw [mm]</t>
  </si>
  <si>
    <t>Rz [mm]</t>
  </si>
  <si>
    <t>e [mm]</t>
  </si>
  <si>
    <t>Lp.</t>
  </si>
  <si>
    <t>Liczba okresów k</t>
  </si>
  <si>
    <t>Czas t[s] dla k okresów</t>
  </si>
  <si>
    <t>Okres Ti[s]</t>
  </si>
  <si>
    <t>Wartość średnia okresu T:</t>
  </si>
  <si>
    <t>Niepewność u(T):</t>
  </si>
  <si>
    <t>(Ti-Tsr)^2</t>
  </si>
  <si>
    <t>1. Io</t>
  </si>
  <si>
    <t>g=[m/s^2]</t>
  </si>
  <si>
    <t>2.Is</t>
  </si>
  <si>
    <t>3.Is(geom)</t>
  </si>
  <si>
    <t>[kg*m^2]</t>
  </si>
  <si>
    <t>4.niep.A</t>
  </si>
  <si>
    <t>u(l)</t>
  </si>
  <si>
    <t>[kg]</t>
  </si>
  <si>
    <t>[m]</t>
  </si>
  <si>
    <t>u(io)</t>
  </si>
  <si>
    <t>uc(Is(geom))</t>
  </si>
  <si>
    <t>ta z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</si>
</sst>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2" borderId="5" xfId="0" applyFill="1" applyBorder="1"/>
    <xf numFmtId="164" fontId="0" fillId="2" borderId="5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2" fillId="0" borderId="5" xfId="0" applyFont="1" applyBorder="1"/>
    <xf numFmtId="0" fontId="2" fillId="0" borderId="0" xfId="0" applyFont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0" xfId="0" applyNumberFormat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17"/>
  <sheetViews>
    <sheetView tabSelected="1" topLeftCell="A17" zoomScaleNormal="100" workbookViewId="0">
      <selection activeCell="A38" sqref="A38:A41"/>
    </sheetView>
  </sheetViews>
  <sheetFormatPr defaultRowHeight="15" x14ac:dyDescent="0.25"/>
  <cols>
    <col min="1" max="1" width="10.28515625" customWidth="1"/>
    <col min="2" max="2" width="9.5703125" customWidth="1"/>
    <col min="3" max="3" width="11.85546875" customWidth="1"/>
    <col min="4" max="4" width="11.5703125" bestFit="1" customWidth="1"/>
    <col min="9" max="9" width="12.85546875" customWidth="1"/>
    <col min="10" max="10" width="11.5703125" bestFit="1" customWidth="1"/>
  </cols>
  <sheetData>
    <row r="1" spans="1:79" ht="22.5" customHeight="1" x14ac:dyDescent="0.25">
      <c r="A1" s="39" t="s">
        <v>5</v>
      </c>
      <c r="B1" s="40"/>
      <c r="C1" s="41"/>
      <c r="D1" s="19"/>
      <c r="E1" s="19"/>
      <c r="F1" s="19"/>
      <c r="G1" s="39" t="s">
        <v>38</v>
      </c>
      <c r="H1" s="40"/>
      <c r="I1" s="41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</row>
    <row r="2" spans="1:79" ht="17.25" customHeight="1" x14ac:dyDescent="0.25">
      <c r="A2" s="27"/>
      <c r="B2" s="28" t="s">
        <v>32</v>
      </c>
      <c r="C2" s="29" t="s">
        <v>33</v>
      </c>
      <c r="D2" s="19"/>
      <c r="E2" s="19"/>
      <c r="F2" s="19"/>
      <c r="G2" s="27"/>
      <c r="H2" s="28" t="s">
        <v>32</v>
      </c>
      <c r="I2" s="29" t="s">
        <v>33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</row>
    <row r="3" spans="1:79" x14ac:dyDescent="0.25">
      <c r="A3" s="25" t="s">
        <v>34</v>
      </c>
      <c r="B3" s="21">
        <v>663</v>
      </c>
      <c r="C3" s="22">
        <v>1</v>
      </c>
      <c r="D3" s="19"/>
      <c r="E3" s="19"/>
      <c r="F3" s="19"/>
      <c r="G3" s="25" t="s">
        <v>34</v>
      </c>
      <c r="H3" s="21">
        <v>1360</v>
      </c>
      <c r="I3" s="22">
        <v>1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</row>
    <row r="4" spans="1:79" x14ac:dyDescent="0.25">
      <c r="A4" s="25" t="s">
        <v>35</v>
      </c>
      <c r="B4" s="21">
        <v>750</v>
      </c>
      <c r="C4" s="22">
        <v>1</v>
      </c>
      <c r="D4" s="19"/>
      <c r="E4" s="19"/>
      <c r="F4" s="19"/>
      <c r="G4" s="25" t="s">
        <v>39</v>
      </c>
      <c r="H4" s="21">
        <v>255.6</v>
      </c>
      <c r="I4" s="22">
        <v>0.1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</row>
    <row r="5" spans="1:79" x14ac:dyDescent="0.25">
      <c r="A5" s="25" t="s">
        <v>36</v>
      </c>
      <c r="B5" s="21">
        <v>100</v>
      </c>
      <c r="C5" s="22">
        <v>1</v>
      </c>
      <c r="D5" s="19"/>
      <c r="E5" s="19"/>
      <c r="F5" s="19"/>
      <c r="G5" s="25" t="s">
        <v>40</v>
      </c>
      <c r="H5" s="21">
        <v>280.39999999999998</v>
      </c>
      <c r="I5" s="22">
        <v>0.1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</row>
    <row r="6" spans="1:79" ht="15.75" thickBot="1" x14ac:dyDescent="0.3">
      <c r="A6" s="26" t="s">
        <v>37</v>
      </c>
      <c r="B6" s="23">
        <v>275</v>
      </c>
      <c r="C6" s="24">
        <v>1</v>
      </c>
      <c r="D6" s="19"/>
      <c r="E6" s="19"/>
      <c r="F6" s="19"/>
      <c r="G6" s="25" t="s">
        <v>41</v>
      </c>
      <c r="H6" s="21">
        <v>127.8</v>
      </c>
      <c r="I6" s="22">
        <v>0.1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</row>
    <row r="7" spans="1:79" x14ac:dyDescent="0.25">
      <c r="A7" s="19"/>
      <c r="B7" s="19"/>
      <c r="C7" s="19"/>
      <c r="D7" s="19"/>
      <c r="E7" s="19"/>
      <c r="F7" s="19"/>
      <c r="G7" s="25" t="s">
        <v>42</v>
      </c>
      <c r="H7" s="21">
        <v>140.19999999999999</v>
      </c>
      <c r="I7" s="22">
        <v>0.1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</row>
    <row r="8" spans="1:79" x14ac:dyDescent="0.25">
      <c r="A8" s="19" t="s">
        <v>52</v>
      </c>
      <c r="B8" s="19">
        <v>9.81</v>
      </c>
      <c r="C8" s="19"/>
      <c r="D8" s="19"/>
      <c r="E8" s="19"/>
      <c r="F8" s="19"/>
      <c r="G8" s="25" t="s">
        <v>43</v>
      </c>
      <c r="H8" s="21">
        <v>7.6</v>
      </c>
      <c r="I8" s="22">
        <v>0.1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</row>
    <row r="9" spans="1:79" ht="15.75" thickBot="1" x14ac:dyDescent="0.3">
      <c r="A9" s="19"/>
      <c r="B9" s="19"/>
      <c r="C9" s="19"/>
      <c r="D9" s="19"/>
      <c r="E9" s="19"/>
      <c r="F9" s="19"/>
      <c r="G9" s="26" t="s">
        <v>37</v>
      </c>
      <c r="H9" s="23">
        <v>132.6</v>
      </c>
      <c r="I9" s="24">
        <v>0.1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</row>
    <row r="10" spans="1:79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</row>
    <row r="11" spans="1:79" ht="15.75" thickBo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</row>
    <row r="12" spans="1:79" x14ac:dyDescent="0.25">
      <c r="A12" s="39" t="s">
        <v>5</v>
      </c>
      <c r="B12" s="40"/>
      <c r="C12" s="40"/>
      <c r="D12" s="41"/>
      <c r="E12" s="19"/>
      <c r="F12" s="19"/>
      <c r="G12" s="39" t="s">
        <v>38</v>
      </c>
      <c r="H12" s="40"/>
      <c r="I12" s="40"/>
      <c r="J12" s="41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</row>
    <row r="13" spans="1:79" ht="45" x14ac:dyDescent="0.25">
      <c r="A13" s="33" t="s">
        <v>44</v>
      </c>
      <c r="B13" s="28" t="s">
        <v>45</v>
      </c>
      <c r="C13" s="28" t="s">
        <v>46</v>
      </c>
      <c r="D13" s="29" t="s">
        <v>47</v>
      </c>
      <c r="E13" s="19" t="s">
        <v>50</v>
      </c>
      <c r="F13" s="19"/>
      <c r="G13" s="33" t="s">
        <v>44</v>
      </c>
      <c r="H13" s="28" t="s">
        <v>45</v>
      </c>
      <c r="I13" s="28" t="s">
        <v>46</v>
      </c>
      <c r="J13" s="29" t="s">
        <v>47</v>
      </c>
      <c r="K13" s="19" t="s">
        <v>50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</row>
    <row r="14" spans="1:79" x14ac:dyDescent="0.25">
      <c r="A14" s="20">
        <v>1</v>
      </c>
      <c r="B14" s="21">
        <v>20</v>
      </c>
      <c r="C14" s="21">
        <v>26.47</v>
      </c>
      <c r="D14" s="22">
        <f>C14/B14</f>
        <v>1.3234999999999999</v>
      </c>
      <c r="E14" s="34">
        <f>(D14-$D$24)^2</f>
        <v>1.5006250000000775E-4</v>
      </c>
      <c r="F14" s="19"/>
      <c r="G14" s="20">
        <v>1</v>
      </c>
      <c r="H14" s="21">
        <v>20</v>
      </c>
      <c r="I14" s="21">
        <v>20.72</v>
      </c>
      <c r="J14" s="22">
        <f>I14/H14</f>
        <v>1.036</v>
      </c>
      <c r="K14" s="34">
        <f>(J14-$J$24)^2</f>
        <v>0</v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</row>
    <row r="15" spans="1:79" x14ac:dyDescent="0.25">
      <c r="A15" s="20">
        <v>2</v>
      </c>
      <c r="B15" s="21">
        <v>20</v>
      </c>
      <c r="C15" s="21">
        <v>26.84</v>
      </c>
      <c r="D15" s="22">
        <f t="shared" ref="D15:D23" si="0">C15/B15</f>
        <v>1.3420000000000001</v>
      </c>
      <c r="E15" s="34">
        <f t="shared" ref="E15:E23" si="1">(D15-$D$24)^2</f>
        <v>3.9062499999998334E-5</v>
      </c>
      <c r="F15" s="19"/>
      <c r="G15" s="20">
        <v>2</v>
      </c>
      <c r="H15" s="21">
        <v>20</v>
      </c>
      <c r="I15" s="21">
        <v>20.79</v>
      </c>
      <c r="J15" s="22">
        <f t="shared" ref="J15:J23" si="2">I15/H15</f>
        <v>1.0394999999999999</v>
      </c>
      <c r="K15" s="34">
        <f t="shared" ref="K15:K23" si="3">(J15-$J$24)^2</f>
        <v>1.2249999999998856E-5</v>
      </c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</row>
    <row r="16" spans="1:79" x14ac:dyDescent="0.25">
      <c r="A16" s="20">
        <v>3</v>
      </c>
      <c r="B16" s="21">
        <v>20</v>
      </c>
      <c r="C16" s="21">
        <v>26.68</v>
      </c>
      <c r="D16" s="22">
        <f t="shared" si="0"/>
        <v>1.3340000000000001</v>
      </c>
      <c r="E16" s="34">
        <f t="shared" si="1"/>
        <v>3.0625000000004912E-6</v>
      </c>
      <c r="F16" s="19"/>
      <c r="G16" s="20">
        <v>3</v>
      </c>
      <c r="H16" s="21">
        <v>20</v>
      </c>
      <c r="I16" s="21">
        <v>20.75</v>
      </c>
      <c r="J16" s="22">
        <f t="shared" si="2"/>
        <v>1.0375000000000001</v>
      </c>
      <c r="K16" s="34">
        <f t="shared" si="3"/>
        <v>2.2500000000001707E-6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</row>
    <row r="17" spans="1:79" x14ac:dyDescent="0.25">
      <c r="A17" s="20">
        <v>4</v>
      </c>
      <c r="B17" s="21">
        <v>20</v>
      </c>
      <c r="C17" s="21">
        <v>26.69</v>
      </c>
      <c r="D17" s="22">
        <f t="shared" si="0"/>
        <v>1.3345</v>
      </c>
      <c r="E17" s="34">
        <f t="shared" si="1"/>
        <v>1.5625000000004886E-6</v>
      </c>
      <c r="F17" s="19"/>
      <c r="G17" s="20">
        <v>4</v>
      </c>
      <c r="H17" s="21">
        <v>20</v>
      </c>
      <c r="I17" s="21">
        <v>20.72</v>
      </c>
      <c r="J17" s="22">
        <f t="shared" si="2"/>
        <v>1.036</v>
      </c>
      <c r="K17" s="34">
        <f t="shared" si="3"/>
        <v>0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</row>
    <row r="18" spans="1:79" x14ac:dyDescent="0.25">
      <c r="A18" s="20">
        <v>5</v>
      </c>
      <c r="B18" s="21">
        <v>20</v>
      </c>
      <c r="C18" s="21">
        <v>26.78</v>
      </c>
      <c r="D18" s="22">
        <f t="shared" si="0"/>
        <v>1.339</v>
      </c>
      <c r="E18" s="34">
        <f t="shared" si="1"/>
        <v>1.0562499999998395E-5</v>
      </c>
      <c r="F18" s="19"/>
      <c r="G18" s="20">
        <v>5</v>
      </c>
      <c r="H18" s="21">
        <v>20</v>
      </c>
      <c r="I18" s="21">
        <v>20.69</v>
      </c>
      <c r="J18" s="22">
        <f t="shared" si="2"/>
        <v>1.0345</v>
      </c>
      <c r="K18" s="34">
        <f t="shared" si="3"/>
        <v>2.2500000000001707E-6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</row>
    <row r="19" spans="1:79" x14ac:dyDescent="0.25">
      <c r="A19" s="20">
        <v>6</v>
      </c>
      <c r="B19" s="21">
        <v>20</v>
      </c>
      <c r="C19" s="21">
        <v>26.75</v>
      </c>
      <c r="D19" s="22">
        <f t="shared" si="0"/>
        <v>1.3374999999999999</v>
      </c>
      <c r="E19" s="34">
        <f t="shared" si="1"/>
        <v>3.0624999999989369E-6</v>
      </c>
      <c r="F19" s="19"/>
      <c r="G19" s="20">
        <v>6</v>
      </c>
      <c r="H19" s="21">
        <v>20</v>
      </c>
      <c r="I19" s="21">
        <v>20.71</v>
      </c>
      <c r="J19" s="22">
        <f t="shared" si="2"/>
        <v>1.0355000000000001</v>
      </c>
      <c r="K19" s="34">
        <f t="shared" si="3"/>
        <v>2.4999999999994493E-7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</row>
    <row r="20" spans="1:79" x14ac:dyDescent="0.25">
      <c r="A20" s="20">
        <v>7</v>
      </c>
      <c r="B20" s="21">
        <v>20</v>
      </c>
      <c r="C20" s="21">
        <v>26.75</v>
      </c>
      <c r="D20" s="22">
        <f t="shared" si="0"/>
        <v>1.3374999999999999</v>
      </c>
      <c r="E20" s="34">
        <f t="shared" si="1"/>
        <v>3.0624999999989369E-6</v>
      </c>
      <c r="F20" s="19"/>
      <c r="G20" s="20">
        <v>7</v>
      </c>
      <c r="H20" s="21">
        <v>20</v>
      </c>
      <c r="I20" s="21">
        <v>20.69</v>
      </c>
      <c r="J20" s="22">
        <f t="shared" si="2"/>
        <v>1.0345</v>
      </c>
      <c r="K20" s="34">
        <f t="shared" si="3"/>
        <v>2.2500000000001707E-6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</row>
    <row r="21" spans="1:79" x14ac:dyDescent="0.25">
      <c r="A21" s="20">
        <v>8</v>
      </c>
      <c r="B21" s="21">
        <v>20</v>
      </c>
      <c r="C21" s="21">
        <v>26.87</v>
      </c>
      <c r="D21" s="22">
        <f t="shared" si="0"/>
        <v>1.3435000000000001</v>
      </c>
      <c r="E21" s="34">
        <f t="shared" si="1"/>
        <v>6.0062499999998817E-5</v>
      </c>
      <c r="F21" s="19"/>
      <c r="G21" s="20">
        <v>8</v>
      </c>
      <c r="H21" s="21">
        <v>20</v>
      </c>
      <c r="I21" s="21">
        <v>20.69</v>
      </c>
      <c r="J21" s="22">
        <f t="shared" si="2"/>
        <v>1.0345</v>
      </c>
      <c r="K21" s="34">
        <f t="shared" si="3"/>
        <v>2.2500000000001707E-6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</row>
    <row r="22" spans="1:79" x14ac:dyDescent="0.25">
      <c r="A22" s="20">
        <v>9</v>
      </c>
      <c r="B22" s="21">
        <v>20</v>
      </c>
      <c r="C22" s="21">
        <v>26.54</v>
      </c>
      <c r="D22" s="22">
        <f t="shared" si="0"/>
        <v>1.327</v>
      </c>
      <c r="E22" s="34">
        <f t="shared" si="1"/>
        <v>7.6562500000004511E-5</v>
      </c>
      <c r="F22" s="19"/>
      <c r="G22" s="20">
        <v>9</v>
      </c>
      <c r="H22" s="21">
        <v>20</v>
      </c>
      <c r="I22" s="21">
        <v>20.62</v>
      </c>
      <c r="J22" s="22">
        <f t="shared" si="2"/>
        <v>1.0310000000000001</v>
      </c>
      <c r="K22" s="34">
        <f t="shared" si="3"/>
        <v>2.4999999999998934E-5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</row>
    <row r="23" spans="1:79" x14ac:dyDescent="0.25">
      <c r="A23" s="30">
        <v>10</v>
      </c>
      <c r="B23" s="21">
        <v>20</v>
      </c>
      <c r="C23" s="31">
        <v>26.78</v>
      </c>
      <c r="D23" s="32">
        <f t="shared" si="0"/>
        <v>1.339</v>
      </c>
      <c r="E23" s="34">
        <f t="shared" si="1"/>
        <v>1.0562499999998395E-5</v>
      </c>
      <c r="F23" s="19"/>
      <c r="G23" s="30">
        <v>10</v>
      </c>
      <c r="H23" s="21">
        <v>20</v>
      </c>
      <c r="I23" s="31">
        <v>20.82</v>
      </c>
      <c r="J23" s="32">
        <f t="shared" si="2"/>
        <v>1.0409999999999999</v>
      </c>
      <c r="K23" s="34">
        <f t="shared" si="3"/>
        <v>2.4999999999998934E-5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</row>
    <row r="24" spans="1:79" x14ac:dyDescent="0.25">
      <c r="A24" s="42" t="s">
        <v>48</v>
      </c>
      <c r="B24" s="43"/>
      <c r="C24" s="44"/>
      <c r="D24" s="22">
        <f>AVERAGE(D14:D23)</f>
        <v>1.3357500000000002</v>
      </c>
      <c r="E24" s="19"/>
      <c r="F24" s="19"/>
      <c r="G24" s="42" t="s">
        <v>48</v>
      </c>
      <c r="H24" s="43"/>
      <c r="I24" s="48"/>
      <c r="J24" s="22">
        <f>AVERAGE(J14:J23)</f>
        <v>1.036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</row>
    <row r="25" spans="1:79" ht="15.75" thickBot="1" x14ac:dyDescent="0.3">
      <c r="A25" s="45" t="s">
        <v>49</v>
      </c>
      <c r="B25" s="46"/>
      <c r="C25" s="47"/>
      <c r="D25" s="24">
        <f>SQRT((SUM(E14:E23))/(10*9))</f>
        <v>1.9933918609022078E-3</v>
      </c>
      <c r="E25" s="19"/>
      <c r="F25" s="19"/>
      <c r="G25" s="45" t="s">
        <v>49</v>
      </c>
      <c r="H25" s="46"/>
      <c r="I25" s="47"/>
      <c r="J25" s="24">
        <f>SQRT((SUM(K14:K23))/(10*9))</f>
        <v>8.9131613047471259E-4</v>
      </c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</row>
    <row r="26" spans="1:79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</row>
    <row r="27" spans="1:79" x14ac:dyDescent="0.25">
      <c r="A27" s="19" t="s">
        <v>51</v>
      </c>
      <c r="B27" s="19" t="s">
        <v>55</v>
      </c>
      <c r="C27" s="19"/>
      <c r="D27" s="19">
        <f>((B3*0.001*$B$8*0.001*B6*D24*D24)/(4*PI()*PI()))</f>
        <v>8.0836194207459286E-2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</row>
    <row r="28" spans="1:79" x14ac:dyDescent="0.25">
      <c r="A28" s="19" t="s">
        <v>53</v>
      </c>
      <c r="B28" s="19"/>
      <c r="C28" s="19"/>
      <c r="D28" s="19">
        <f>(D27-(B3*0.001*B6*B6*0.001*0.001))</f>
        <v>3.0696819207459279E-2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</row>
    <row r="29" spans="1:79" ht="19.5" customHeight="1" x14ac:dyDescent="0.25">
      <c r="A29" s="19" t="s">
        <v>54</v>
      </c>
      <c r="B29" s="19"/>
      <c r="C29" s="19"/>
      <c r="D29" s="19">
        <f>((B3*0.001*B4*B4*0.001*0.001)/(12))</f>
        <v>3.1078125000000002E-2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</row>
    <row r="30" spans="1:79" x14ac:dyDescent="0.25">
      <c r="A30" s="37" t="s">
        <v>56</v>
      </c>
      <c r="B30" s="19" t="s">
        <v>17</v>
      </c>
      <c r="C30" s="19" t="s">
        <v>58</v>
      </c>
      <c r="D30" s="19">
        <f>C3*0.001</f>
        <v>1E-3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</row>
    <row r="31" spans="1:79" x14ac:dyDescent="0.25">
      <c r="A31" s="37"/>
      <c r="B31" s="19" t="s">
        <v>57</v>
      </c>
      <c r="C31" s="19" t="s">
        <v>59</v>
      </c>
      <c r="D31" s="19">
        <f t="shared" ref="D31" si="4">C4*0.001</f>
        <v>1E-3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</row>
    <row r="32" spans="1:79" x14ac:dyDescent="0.25">
      <c r="A32" s="37"/>
      <c r="B32" s="19" t="s">
        <v>19</v>
      </c>
      <c r="C32" s="19" t="s">
        <v>59</v>
      </c>
      <c r="D32" s="19">
        <f>C6*0.001</f>
        <v>1E-3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</row>
    <row r="33" spans="1:79" x14ac:dyDescent="0.25">
      <c r="A33" s="38">
        <v>5</v>
      </c>
      <c r="B33" s="19" t="s">
        <v>27</v>
      </c>
      <c r="C33" s="19"/>
      <c r="D33" s="19">
        <f>SQRT((D30/(B3*0.001))^2+(D32/(B6*0.001))^2+((2*D25)/D24)^2)</f>
        <v>4.9402833245746269E-3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</row>
    <row r="34" spans="1:79" x14ac:dyDescent="0.25">
      <c r="A34" s="38"/>
      <c r="B34" s="19" t="s">
        <v>60</v>
      </c>
      <c r="C34" s="19"/>
      <c r="D34" s="19">
        <f>D33*D27</f>
        <v>3.9935370226518716E-4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</row>
    <row r="35" spans="1:79" x14ac:dyDescent="0.25">
      <c r="A35" s="38"/>
      <c r="B35" s="19" t="s">
        <v>22</v>
      </c>
      <c r="C35" s="19"/>
      <c r="D35" s="19">
        <f>SQRT(D34^2+(((B6*0.001)^2)*D30)^2+(-2*B6*0.001*B3*0.001*D30)^2)</f>
        <v>5.4605141025173783E-4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</row>
    <row r="36" spans="1:79" ht="30" x14ac:dyDescent="0.25">
      <c r="A36" s="36">
        <v>6</v>
      </c>
      <c r="B36" s="35" t="s">
        <v>61</v>
      </c>
      <c r="C36" s="35"/>
      <c r="D36" s="51">
        <f>(SQRT((D30/(B3*0.001))^2+(2*(D31/(B4*0.001)))^2)*D29)</f>
        <v>9.5213083397188662E-5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</row>
    <row r="37" spans="1:79" x14ac:dyDescent="0.25">
      <c r="A37" s="35">
        <v>7</v>
      </c>
      <c r="B37" s="35" t="s">
        <v>62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</row>
    <row r="38" spans="1:79" x14ac:dyDescent="0.25">
      <c r="A38" s="37"/>
      <c r="B38" s="37"/>
      <c r="C38" s="37"/>
      <c r="D38" s="37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</row>
    <row r="39" spans="1:79" x14ac:dyDescent="0.25">
      <c r="A39" s="37"/>
      <c r="B39" s="37"/>
      <c r="C39" s="37"/>
      <c r="D39" s="37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</row>
    <row r="40" spans="1:79" x14ac:dyDescent="0.25">
      <c r="A40" s="37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</row>
    <row r="41" spans="1:79" x14ac:dyDescent="0.25">
      <c r="A41" s="3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</row>
    <row r="42" spans="1:79" x14ac:dyDescent="0.2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</row>
    <row r="43" spans="1:79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</row>
    <row r="44" spans="1:79" x14ac:dyDescent="0.2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</row>
    <row r="45" spans="1:79" x14ac:dyDescent="0.2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</row>
    <row r="46" spans="1:79" x14ac:dyDescent="0.2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</row>
    <row r="47" spans="1:79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</row>
    <row r="48" spans="1:79" x14ac:dyDescent="0.25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</row>
    <row r="49" spans="1:79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</row>
    <row r="50" spans="1:79" x14ac:dyDescent="0.25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</row>
    <row r="51" spans="1:79" x14ac:dyDescent="0.2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</row>
    <row r="52" spans="1:79" x14ac:dyDescent="0.25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</row>
    <row r="53" spans="1:79" x14ac:dyDescent="0.25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</row>
    <row r="54" spans="1:79" x14ac:dyDescent="0.25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</row>
    <row r="55" spans="1:79" x14ac:dyDescent="0.2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</row>
    <row r="56" spans="1:79" x14ac:dyDescent="0.2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</row>
    <row r="57" spans="1:79" x14ac:dyDescent="0.25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</row>
    <row r="58" spans="1:79" x14ac:dyDescent="0.2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</row>
    <row r="59" spans="1:79" x14ac:dyDescent="0.25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</row>
    <row r="60" spans="1:79" x14ac:dyDescent="0.25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</row>
    <row r="61" spans="1:79" x14ac:dyDescent="0.25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</row>
    <row r="62" spans="1:79" x14ac:dyDescent="0.2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</row>
    <row r="63" spans="1:79" x14ac:dyDescent="0.25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</row>
    <row r="64" spans="1:79" x14ac:dyDescent="0.25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</row>
    <row r="65" spans="1:79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</row>
    <row r="66" spans="1:79" x14ac:dyDescent="0.25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</row>
    <row r="67" spans="1:79" x14ac:dyDescent="0.2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</row>
    <row r="68" spans="1:79" x14ac:dyDescent="0.2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</row>
    <row r="69" spans="1:79" x14ac:dyDescent="0.25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</row>
    <row r="70" spans="1:79" x14ac:dyDescent="0.25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</row>
    <row r="71" spans="1:79" x14ac:dyDescent="0.25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</row>
    <row r="72" spans="1:79" x14ac:dyDescent="0.25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</row>
    <row r="73" spans="1:79" x14ac:dyDescent="0.25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</row>
    <row r="74" spans="1:79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</row>
    <row r="75" spans="1:79" x14ac:dyDescent="0.2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</row>
    <row r="76" spans="1:79" x14ac:dyDescent="0.2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</row>
    <row r="77" spans="1:79" x14ac:dyDescent="0.25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</row>
    <row r="78" spans="1:79" x14ac:dyDescent="0.25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</row>
    <row r="79" spans="1:79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</row>
    <row r="80" spans="1:79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</row>
    <row r="81" spans="1:79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</row>
    <row r="82" spans="1:79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</row>
    <row r="83" spans="1:79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</row>
    <row r="84" spans="1:79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</row>
    <row r="85" spans="1:79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</row>
    <row r="86" spans="1:79" x14ac:dyDescent="0.25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</row>
    <row r="87" spans="1:79" x14ac:dyDescent="0.25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</row>
    <row r="88" spans="1:79" x14ac:dyDescent="0.25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</row>
    <row r="89" spans="1:79" x14ac:dyDescent="0.25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</row>
    <row r="90" spans="1:79" x14ac:dyDescent="0.25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</row>
    <row r="91" spans="1:79" x14ac:dyDescent="0.25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</row>
    <row r="92" spans="1:79" x14ac:dyDescent="0.25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</row>
    <row r="93" spans="1:79" x14ac:dyDescent="0.25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</row>
    <row r="94" spans="1:79" x14ac:dyDescent="0.25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</row>
    <row r="95" spans="1:79" x14ac:dyDescent="0.2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</row>
    <row r="96" spans="1:79" x14ac:dyDescent="0.25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</row>
    <row r="97" spans="1:79" x14ac:dyDescent="0.25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</row>
    <row r="98" spans="1:79" x14ac:dyDescent="0.25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</row>
    <row r="99" spans="1:79" x14ac:dyDescent="0.25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</row>
    <row r="100" spans="1:79" x14ac:dyDescent="0.25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</row>
    <row r="101" spans="1:79" x14ac:dyDescent="0.2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</row>
    <row r="102" spans="1:79" x14ac:dyDescent="0.25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</row>
    <row r="103" spans="1:79" x14ac:dyDescent="0.25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</row>
    <row r="104" spans="1:79" x14ac:dyDescent="0.25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</row>
    <row r="105" spans="1:79" x14ac:dyDescent="0.2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</row>
    <row r="106" spans="1:79" x14ac:dyDescent="0.25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</row>
    <row r="107" spans="1:79" x14ac:dyDescent="0.25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</row>
    <row r="108" spans="1:79" x14ac:dyDescent="0.25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</row>
    <row r="109" spans="1:79" x14ac:dyDescent="0.25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</row>
    <row r="110" spans="1:79" x14ac:dyDescent="0.25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</row>
    <row r="111" spans="1:79" x14ac:dyDescent="0.25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</row>
    <row r="112" spans="1:79" x14ac:dyDescent="0.2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</row>
    <row r="113" spans="1:79" x14ac:dyDescent="0.2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</row>
    <row r="114" spans="1:79" x14ac:dyDescent="0.2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</row>
    <row r="115" spans="1:79" x14ac:dyDescent="0.2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</row>
    <row r="116" spans="1:79" x14ac:dyDescent="0.2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</row>
    <row r="117" spans="1:79" x14ac:dyDescent="0.2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</row>
    <row r="118" spans="1:79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</row>
    <row r="119" spans="1:79" x14ac:dyDescent="0.2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</row>
    <row r="120" spans="1:79" x14ac:dyDescent="0.2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</row>
    <row r="121" spans="1:79" x14ac:dyDescent="0.2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</row>
    <row r="122" spans="1:79" x14ac:dyDescent="0.2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</row>
    <row r="123" spans="1:79" x14ac:dyDescent="0.2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</row>
    <row r="124" spans="1:79" x14ac:dyDescent="0.2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</row>
    <row r="125" spans="1:79" x14ac:dyDescent="0.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</row>
    <row r="126" spans="1:79" x14ac:dyDescent="0.2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</row>
    <row r="127" spans="1:79" x14ac:dyDescent="0.2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</row>
    <row r="128" spans="1:79" x14ac:dyDescent="0.2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</row>
    <row r="129" spans="1:79" x14ac:dyDescent="0.2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</row>
    <row r="130" spans="1:79" x14ac:dyDescent="0.2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</row>
    <row r="131" spans="1:79" x14ac:dyDescent="0.2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</row>
    <row r="132" spans="1:79" x14ac:dyDescent="0.2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</row>
    <row r="133" spans="1:79" x14ac:dyDescent="0.2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</row>
    <row r="134" spans="1:79" x14ac:dyDescent="0.2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</row>
    <row r="135" spans="1:79" x14ac:dyDescent="0.2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</row>
    <row r="136" spans="1:79" x14ac:dyDescent="0.2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</row>
    <row r="137" spans="1:79" x14ac:dyDescent="0.2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</row>
    <row r="138" spans="1:79" x14ac:dyDescent="0.2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</row>
    <row r="139" spans="1:79" x14ac:dyDescent="0.2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</row>
    <row r="140" spans="1:79" x14ac:dyDescent="0.2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</row>
    <row r="141" spans="1:79" x14ac:dyDescent="0.2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</row>
    <row r="142" spans="1:79" x14ac:dyDescent="0.2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</row>
    <row r="143" spans="1:79" x14ac:dyDescent="0.2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</row>
    <row r="144" spans="1:79" x14ac:dyDescent="0.2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</row>
    <row r="145" spans="1:79" x14ac:dyDescent="0.2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</row>
    <row r="146" spans="1:79" x14ac:dyDescent="0.2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</row>
    <row r="147" spans="1:79" x14ac:dyDescent="0.2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</row>
    <row r="148" spans="1:79" x14ac:dyDescent="0.2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</row>
    <row r="149" spans="1:79" x14ac:dyDescent="0.2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</row>
    <row r="150" spans="1:79" x14ac:dyDescent="0.2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</row>
    <row r="151" spans="1:79" x14ac:dyDescent="0.2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</row>
    <row r="152" spans="1:79" x14ac:dyDescent="0.2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</row>
    <row r="153" spans="1:79" x14ac:dyDescent="0.2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</row>
    <row r="154" spans="1:79" x14ac:dyDescent="0.2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</row>
    <row r="155" spans="1:79" x14ac:dyDescent="0.2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</row>
    <row r="156" spans="1:79" x14ac:dyDescent="0.2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</row>
    <row r="157" spans="1:79" x14ac:dyDescent="0.2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</row>
    <row r="158" spans="1:79" x14ac:dyDescent="0.2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</row>
    <row r="159" spans="1:79" x14ac:dyDescent="0.2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</row>
    <row r="160" spans="1:79" x14ac:dyDescent="0.2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</row>
    <row r="161" spans="1:79" x14ac:dyDescent="0.2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</row>
    <row r="162" spans="1:79" x14ac:dyDescent="0.2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</row>
    <row r="163" spans="1:79" x14ac:dyDescent="0.25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</row>
    <row r="164" spans="1:79" x14ac:dyDescent="0.2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</row>
    <row r="165" spans="1:79" x14ac:dyDescent="0.2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</row>
    <row r="166" spans="1:79" x14ac:dyDescent="0.2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</row>
    <row r="167" spans="1:79" x14ac:dyDescent="0.25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</row>
    <row r="168" spans="1:79" x14ac:dyDescent="0.25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</row>
    <row r="169" spans="1:79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</row>
    <row r="170" spans="1:79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</row>
    <row r="171" spans="1:79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</row>
    <row r="172" spans="1:79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</row>
    <row r="173" spans="1:79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</row>
    <row r="174" spans="1:79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</row>
    <row r="175" spans="1:79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</row>
    <row r="176" spans="1:79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</row>
    <row r="177" spans="1:79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</row>
    <row r="178" spans="1:79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</row>
    <row r="179" spans="1:79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</row>
    <row r="180" spans="1:79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</row>
    <row r="181" spans="1:79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</row>
    <row r="182" spans="1:79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</row>
    <row r="183" spans="1:79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</row>
    <row r="184" spans="1:79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</row>
    <row r="185" spans="1:79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</row>
    <row r="186" spans="1:79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</row>
    <row r="187" spans="1:79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</row>
    <row r="188" spans="1:79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</row>
    <row r="189" spans="1:79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</row>
    <row r="190" spans="1:79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</row>
    <row r="191" spans="1:79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</row>
    <row r="192" spans="1:79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</row>
    <row r="193" spans="1:79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</row>
    <row r="194" spans="1:79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</row>
    <row r="195" spans="1:79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</row>
    <row r="196" spans="1:79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</row>
    <row r="197" spans="1:79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</row>
    <row r="198" spans="1:79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</row>
    <row r="199" spans="1:79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</row>
    <row r="200" spans="1:79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</row>
    <row r="201" spans="1:79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</row>
    <row r="202" spans="1:79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</row>
    <row r="203" spans="1:79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</row>
    <row r="204" spans="1:79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</row>
    <row r="205" spans="1:79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</row>
    <row r="206" spans="1:79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</row>
    <row r="207" spans="1:79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</row>
    <row r="208" spans="1:79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</row>
    <row r="209" spans="1:79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</row>
    <row r="210" spans="1:79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</row>
    <row r="211" spans="1:79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</row>
    <row r="212" spans="1:79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</row>
    <row r="213" spans="1:79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</row>
    <row r="214" spans="1:79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</row>
    <row r="215" spans="1:79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</row>
    <row r="216" spans="1:79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</row>
    <row r="217" spans="1:79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</row>
    <row r="218" spans="1:79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</row>
    <row r="219" spans="1:79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</row>
    <row r="220" spans="1:79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</row>
    <row r="221" spans="1:79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</row>
    <row r="222" spans="1:79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</row>
    <row r="223" spans="1:79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</row>
    <row r="224" spans="1:79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</row>
    <row r="225" spans="1:79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</row>
    <row r="226" spans="1:79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</row>
    <row r="227" spans="1:79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</row>
    <row r="228" spans="1:79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</row>
    <row r="229" spans="1:79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</row>
    <row r="230" spans="1:79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</row>
    <row r="231" spans="1:79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</row>
    <row r="232" spans="1:79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</row>
    <row r="233" spans="1:79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</row>
    <row r="234" spans="1:79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</row>
    <row r="235" spans="1:79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</row>
    <row r="236" spans="1:79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</row>
    <row r="237" spans="1:79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</row>
    <row r="238" spans="1:79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</row>
    <row r="239" spans="1:79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</row>
    <row r="240" spans="1:79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</row>
    <row r="241" spans="1:79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</row>
    <row r="242" spans="1:79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</row>
    <row r="243" spans="1:79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</row>
    <row r="244" spans="1:79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</row>
    <row r="245" spans="1:79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</row>
    <row r="246" spans="1:79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</row>
    <row r="247" spans="1:79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</row>
    <row r="248" spans="1:79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</row>
    <row r="249" spans="1:79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</row>
    <row r="250" spans="1:79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</row>
    <row r="251" spans="1:79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</row>
    <row r="252" spans="1:79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  <c r="BJ252" s="18"/>
      <c r="BK252" s="18"/>
      <c r="BL252" s="18"/>
      <c r="BM252" s="18"/>
      <c r="BN252" s="18"/>
      <c r="BO252" s="18"/>
      <c r="BP252" s="18"/>
      <c r="BQ252" s="18"/>
    </row>
    <row r="253" spans="1:79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  <c r="BH253" s="18"/>
      <c r="BI253" s="18"/>
      <c r="BJ253" s="18"/>
      <c r="BK253" s="18"/>
      <c r="BL253" s="18"/>
      <c r="BM253" s="18"/>
      <c r="BN253" s="18"/>
      <c r="BO253" s="18"/>
      <c r="BP253" s="18"/>
      <c r="BQ253" s="18"/>
    </row>
    <row r="254" spans="1:79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  <c r="BH254" s="18"/>
      <c r="BI254" s="18"/>
      <c r="BJ254" s="18"/>
      <c r="BK254" s="18"/>
      <c r="BL254" s="18"/>
      <c r="BM254" s="18"/>
      <c r="BN254" s="18"/>
      <c r="BO254" s="18"/>
      <c r="BP254" s="18"/>
      <c r="BQ254" s="18"/>
    </row>
    <row r="255" spans="1:79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  <c r="BP255" s="18"/>
      <c r="BQ255" s="18"/>
    </row>
    <row r="256" spans="1:79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</row>
    <row r="257" spans="1:69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  <c r="BP257" s="18"/>
      <c r="BQ257" s="18"/>
    </row>
    <row r="258" spans="1:69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  <c r="BP258" s="18"/>
      <c r="BQ258" s="18"/>
    </row>
    <row r="259" spans="1:69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</row>
    <row r="260" spans="1:69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  <c r="BH260" s="18"/>
      <c r="BI260" s="18"/>
      <c r="BJ260" s="18"/>
      <c r="BK260" s="18"/>
      <c r="BL260" s="18"/>
      <c r="BM260" s="18"/>
      <c r="BN260" s="18"/>
      <c r="BO260" s="18"/>
      <c r="BP260" s="18"/>
      <c r="BQ260" s="18"/>
    </row>
    <row r="261" spans="1:69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  <c r="BH261" s="18"/>
      <c r="BI261" s="18"/>
      <c r="BJ261" s="18"/>
      <c r="BK261" s="18"/>
      <c r="BL261" s="18"/>
      <c r="BM261" s="18"/>
      <c r="BN261" s="18"/>
      <c r="BO261" s="18"/>
      <c r="BP261" s="18"/>
      <c r="BQ261" s="18"/>
    </row>
    <row r="262" spans="1:69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  <c r="BP262" s="18"/>
      <c r="BQ262" s="18"/>
    </row>
    <row r="263" spans="1:69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  <c r="BP263" s="18"/>
      <c r="BQ263" s="18"/>
    </row>
    <row r="264" spans="1:69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8"/>
      <c r="BH264" s="18"/>
      <c r="BI264" s="18"/>
      <c r="BJ264" s="18"/>
      <c r="BK264" s="18"/>
      <c r="BL264" s="18"/>
      <c r="BM264" s="18"/>
      <c r="BN264" s="18"/>
      <c r="BO264" s="18"/>
      <c r="BP264" s="18"/>
      <c r="BQ264" s="18"/>
    </row>
    <row r="265" spans="1:69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  <c r="BP265" s="18"/>
      <c r="BQ265" s="18"/>
    </row>
    <row r="266" spans="1:69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  <c r="BP266" s="18"/>
      <c r="BQ266" s="18"/>
    </row>
    <row r="267" spans="1:69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  <c r="BP267" s="18"/>
      <c r="BQ267" s="18"/>
    </row>
    <row r="268" spans="1:69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  <c r="BP268" s="18"/>
      <c r="BQ268" s="18"/>
    </row>
    <row r="269" spans="1:69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</row>
    <row r="270" spans="1:69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  <c r="BP270" s="18"/>
      <c r="BQ270" s="18"/>
    </row>
    <row r="271" spans="1:69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  <c r="BP271" s="18"/>
      <c r="BQ271" s="18"/>
    </row>
    <row r="272" spans="1:69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  <c r="BP272" s="18"/>
      <c r="BQ272" s="18"/>
    </row>
    <row r="273" spans="1:69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</row>
    <row r="274" spans="1:69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  <c r="BH274" s="18"/>
      <c r="BI274" s="18"/>
      <c r="BJ274" s="18"/>
      <c r="BK274" s="18"/>
      <c r="BL274" s="18"/>
      <c r="BM274" s="18"/>
      <c r="BN274" s="18"/>
      <c r="BO274" s="18"/>
      <c r="BP274" s="18"/>
      <c r="BQ274" s="18"/>
    </row>
    <row r="275" spans="1:69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  <c r="BH275" s="18"/>
      <c r="BI275" s="18"/>
      <c r="BJ275" s="18"/>
      <c r="BK275" s="18"/>
      <c r="BL275" s="18"/>
      <c r="BM275" s="18"/>
      <c r="BN275" s="18"/>
      <c r="BO275" s="18"/>
      <c r="BP275" s="18"/>
      <c r="BQ275" s="18"/>
    </row>
    <row r="276" spans="1:69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  <c r="BP276" s="18"/>
      <c r="BQ276" s="18"/>
    </row>
    <row r="277" spans="1:69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</row>
    <row r="278" spans="1:69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</row>
    <row r="279" spans="1:69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</row>
    <row r="280" spans="1:69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8"/>
      <c r="BH280" s="18"/>
      <c r="BI280" s="18"/>
      <c r="BJ280" s="18"/>
      <c r="BK280" s="18"/>
      <c r="BL280" s="18"/>
      <c r="BM280" s="18"/>
      <c r="BN280" s="18"/>
      <c r="BO280" s="18"/>
      <c r="BP280" s="18"/>
      <c r="BQ280" s="18"/>
    </row>
    <row r="281" spans="1:69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</row>
    <row r="282" spans="1:69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  <c r="BL282" s="18"/>
      <c r="BM282" s="18"/>
      <c r="BN282" s="18"/>
      <c r="BO282" s="18"/>
      <c r="BP282" s="18"/>
      <c r="BQ282" s="18"/>
    </row>
    <row r="283" spans="1:69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  <c r="BK283" s="18"/>
      <c r="BL283" s="18"/>
      <c r="BM283" s="18"/>
      <c r="BN283" s="18"/>
      <c r="BO283" s="18"/>
      <c r="BP283" s="18"/>
      <c r="BQ283" s="18"/>
    </row>
    <row r="284" spans="1:69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  <c r="BP284" s="18"/>
      <c r="BQ284" s="18"/>
    </row>
    <row r="285" spans="1:69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  <c r="BP285" s="18"/>
      <c r="BQ285" s="18"/>
    </row>
    <row r="286" spans="1:69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  <c r="BP286" s="18"/>
      <c r="BQ286" s="18"/>
    </row>
    <row r="287" spans="1:69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  <c r="BP287" s="18"/>
      <c r="BQ287" s="18"/>
    </row>
    <row r="288" spans="1:69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</row>
    <row r="289" spans="1:69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  <c r="BP289" s="18"/>
      <c r="BQ289" s="18"/>
    </row>
    <row r="290" spans="1:69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  <c r="BP290" s="18"/>
      <c r="BQ290" s="18"/>
    </row>
    <row r="291" spans="1:69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  <c r="BP291" s="18"/>
      <c r="BQ291" s="18"/>
    </row>
    <row r="292" spans="1:69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  <c r="BP292" s="18"/>
      <c r="BQ292" s="18"/>
    </row>
    <row r="293" spans="1:69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  <c r="BP293" s="18"/>
      <c r="BQ293" s="18"/>
    </row>
    <row r="294" spans="1:69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  <c r="BP294" s="18"/>
      <c r="BQ294" s="18"/>
    </row>
    <row r="295" spans="1:69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  <c r="BP295" s="18"/>
      <c r="BQ295" s="18"/>
    </row>
    <row r="296" spans="1:69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  <c r="BP296" s="18"/>
      <c r="BQ296" s="18"/>
    </row>
    <row r="297" spans="1:69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  <c r="BP297" s="18"/>
      <c r="BQ297" s="18"/>
    </row>
    <row r="298" spans="1:69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  <c r="BP298" s="18"/>
      <c r="BQ298" s="18"/>
    </row>
    <row r="299" spans="1:69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  <c r="BP299" s="18"/>
      <c r="BQ299" s="18"/>
    </row>
    <row r="300" spans="1:69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  <c r="BP300" s="18"/>
      <c r="BQ300" s="18"/>
    </row>
    <row r="301" spans="1:69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  <c r="BH301" s="18"/>
      <c r="BI301" s="18"/>
      <c r="BJ301" s="18"/>
      <c r="BK301" s="18"/>
      <c r="BL301" s="18"/>
      <c r="BM301" s="18"/>
      <c r="BN301" s="18"/>
      <c r="BO301" s="18"/>
      <c r="BP301" s="18"/>
      <c r="BQ301" s="18"/>
    </row>
    <row r="302" spans="1:69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  <c r="BH302" s="18"/>
      <c r="BI302" s="18"/>
      <c r="BJ302" s="18"/>
      <c r="BK302" s="18"/>
      <c r="BL302" s="18"/>
      <c r="BM302" s="18"/>
      <c r="BN302" s="18"/>
      <c r="BO302" s="18"/>
      <c r="BP302" s="18"/>
      <c r="BQ302" s="18"/>
    </row>
    <row r="303" spans="1:69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  <c r="BH303" s="18"/>
      <c r="BI303" s="18"/>
      <c r="BJ303" s="18"/>
      <c r="BK303" s="18"/>
      <c r="BL303" s="18"/>
      <c r="BM303" s="18"/>
      <c r="BN303" s="18"/>
      <c r="BO303" s="18"/>
      <c r="BP303" s="18"/>
      <c r="BQ303" s="18"/>
    </row>
    <row r="304" spans="1:69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18"/>
      <c r="BH304" s="18"/>
      <c r="BI304" s="18"/>
      <c r="BJ304" s="18"/>
      <c r="BK304" s="18"/>
      <c r="BL304" s="18"/>
      <c r="BM304" s="18"/>
      <c r="BN304" s="18"/>
      <c r="BO304" s="18"/>
      <c r="BP304" s="18"/>
      <c r="BQ304" s="18"/>
    </row>
    <row r="305" spans="1:69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18"/>
      <c r="BH305" s="18"/>
      <c r="BI305" s="18"/>
      <c r="BJ305" s="18"/>
      <c r="BK305" s="18"/>
      <c r="BL305" s="18"/>
      <c r="BM305" s="18"/>
      <c r="BN305" s="18"/>
      <c r="BO305" s="18"/>
      <c r="BP305" s="18"/>
      <c r="BQ305" s="18"/>
    </row>
    <row r="306" spans="1:69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8"/>
      <c r="BH306" s="18"/>
      <c r="BI306" s="18"/>
      <c r="BJ306" s="18"/>
      <c r="BK306" s="18"/>
      <c r="BL306" s="18"/>
      <c r="BM306" s="18"/>
      <c r="BN306" s="18"/>
      <c r="BO306" s="18"/>
      <c r="BP306" s="18"/>
      <c r="BQ306" s="18"/>
    </row>
    <row r="307" spans="1:69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8"/>
      <c r="BH307" s="18"/>
      <c r="BI307" s="18"/>
      <c r="BJ307" s="18"/>
      <c r="BK307" s="18"/>
      <c r="BL307" s="18"/>
      <c r="BM307" s="18"/>
      <c r="BN307" s="18"/>
      <c r="BO307" s="18"/>
      <c r="BP307" s="18"/>
      <c r="BQ307" s="18"/>
    </row>
    <row r="308" spans="1:69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  <c r="BH308" s="18"/>
      <c r="BI308" s="18"/>
      <c r="BJ308" s="18"/>
      <c r="BK308" s="18"/>
      <c r="BL308" s="18"/>
      <c r="BM308" s="18"/>
      <c r="BN308" s="18"/>
      <c r="BO308" s="18"/>
      <c r="BP308" s="18"/>
      <c r="BQ308" s="18"/>
    </row>
    <row r="309" spans="1:69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  <c r="BP309" s="18"/>
      <c r="BQ309" s="18"/>
    </row>
    <row r="310" spans="1:69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  <c r="BP310" s="18"/>
      <c r="BQ310" s="18"/>
    </row>
    <row r="311" spans="1:69" x14ac:dyDescent="0.2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  <c r="BH311" s="18"/>
      <c r="BI311" s="18"/>
      <c r="BJ311" s="18"/>
      <c r="BK311" s="18"/>
      <c r="BL311" s="18"/>
      <c r="BM311" s="18"/>
      <c r="BN311" s="18"/>
      <c r="BO311" s="18"/>
      <c r="BP311" s="18"/>
      <c r="BQ311" s="18"/>
    </row>
    <row r="312" spans="1:69" x14ac:dyDescent="0.2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8"/>
      <c r="BH312" s="18"/>
      <c r="BI312" s="18"/>
      <c r="BJ312" s="18"/>
      <c r="BK312" s="18"/>
      <c r="BL312" s="18"/>
      <c r="BM312" s="18"/>
      <c r="BN312" s="18"/>
      <c r="BO312" s="18"/>
      <c r="BP312" s="18"/>
      <c r="BQ312" s="18"/>
    </row>
    <row r="313" spans="1:69" x14ac:dyDescent="0.2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8"/>
      <c r="BH313" s="18"/>
      <c r="BI313" s="18"/>
      <c r="BJ313" s="18"/>
      <c r="BK313" s="18"/>
      <c r="BL313" s="18"/>
      <c r="BM313" s="18"/>
      <c r="BN313" s="18"/>
      <c r="BO313" s="18"/>
      <c r="BP313" s="18"/>
      <c r="BQ313" s="18"/>
    </row>
    <row r="314" spans="1:69" x14ac:dyDescent="0.2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  <c r="BE314" s="18"/>
      <c r="BF314" s="18"/>
      <c r="BG314" s="18"/>
      <c r="BH314" s="18"/>
      <c r="BI314" s="18"/>
      <c r="BJ314" s="18"/>
      <c r="BK314" s="18"/>
      <c r="BL314" s="18"/>
      <c r="BM314" s="18"/>
      <c r="BN314" s="18"/>
      <c r="BO314" s="18"/>
      <c r="BP314" s="18"/>
      <c r="BQ314" s="18"/>
    </row>
    <row r="315" spans="1:69" x14ac:dyDescent="0.2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8"/>
      <c r="BH315" s="18"/>
      <c r="BI315" s="18"/>
      <c r="BJ315" s="18"/>
      <c r="BK315" s="18"/>
      <c r="BL315" s="18"/>
      <c r="BM315" s="18"/>
      <c r="BN315" s="18"/>
      <c r="BO315" s="18"/>
      <c r="BP315" s="18"/>
      <c r="BQ315" s="18"/>
    </row>
    <row r="316" spans="1:69" x14ac:dyDescent="0.2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  <c r="BH316" s="18"/>
      <c r="BI316" s="18"/>
      <c r="BJ316" s="18"/>
      <c r="BK316" s="18"/>
      <c r="BL316" s="18"/>
      <c r="BM316" s="18"/>
      <c r="BN316" s="18"/>
      <c r="BO316" s="18"/>
      <c r="BP316" s="18"/>
      <c r="BQ316" s="18"/>
    </row>
    <row r="317" spans="1:69" x14ac:dyDescent="0.2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  <c r="BF317" s="18"/>
      <c r="BG317" s="18"/>
      <c r="BH317" s="18"/>
      <c r="BI317" s="18"/>
      <c r="BJ317" s="18"/>
      <c r="BK317" s="18"/>
      <c r="BL317" s="18"/>
      <c r="BM317" s="18"/>
      <c r="BN317" s="18"/>
      <c r="BO317" s="18"/>
      <c r="BP317" s="18"/>
      <c r="BQ317" s="18"/>
    </row>
    <row r="318" spans="1:69" x14ac:dyDescent="0.2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  <c r="BH318" s="18"/>
      <c r="BI318" s="18"/>
      <c r="BJ318" s="18"/>
      <c r="BK318" s="18"/>
      <c r="BL318" s="18"/>
      <c r="BM318" s="18"/>
      <c r="BN318" s="18"/>
      <c r="BO318" s="18"/>
      <c r="BP318" s="18"/>
      <c r="BQ318" s="18"/>
    </row>
    <row r="319" spans="1:69" x14ac:dyDescent="0.2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/>
      <c r="BE319" s="18"/>
      <c r="BF319" s="18"/>
      <c r="BG319" s="18"/>
      <c r="BH319" s="18"/>
      <c r="BI319" s="18"/>
      <c r="BJ319" s="18"/>
      <c r="BK319" s="18"/>
      <c r="BL319" s="18"/>
      <c r="BM319" s="18"/>
      <c r="BN319" s="18"/>
      <c r="BO319" s="18"/>
      <c r="BP319" s="18"/>
      <c r="BQ319" s="18"/>
    </row>
    <row r="320" spans="1:69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18"/>
      <c r="BH320" s="18"/>
      <c r="BI320" s="18"/>
      <c r="BJ320" s="18"/>
      <c r="BK320" s="18"/>
      <c r="BL320" s="18"/>
      <c r="BM320" s="18"/>
      <c r="BN320" s="18"/>
      <c r="BO320" s="18"/>
      <c r="BP320" s="18"/>
      <c r="BQ320" s="18"/>
    </row>
    <row r="321" spans="1:69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  <c r="BE321" s="18"/>
      <c r="BF321" s="18"/>
      <c r="BG321" s="18"/>
      <c r="BH321" s="18"/>
      <c r="BI321" s="18"/>
      <c r="BJ321" s="18"/>
      <c r="BK321" s="18"/>
      <c r="BL321" s="18"/>
      <c r="BM321" s="18"/>
      <c r="BN321" s="18"/>
      <c r="BO321" s="18"/>
      <c r="BP321" s="18"/>
      <c r="BQ321" s="18"/>
    </row>
    <row r="322" spans="1:69" x14ac:dyDescent="0.2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18"/>
      <c r="BH322" s="18"/>
      <c r="BI322" s="18"/>
      <c r="BJ322" s="18"/>
      <c r="BK322" s="18"/>
      <c r="BL322" s="18"/>
      <c r="BM322" s="18"/>
      <c r="BN322" s="18"/>
      <c r="BO322" s="18"/>
      <c r="BP322" s="18"/>
      <c r="BQ322" s="18"/>
    </row>
    <row r="323" spans="1:69" x14ac:dyDescent="0.2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18"/>
      <c r="BH323" s="18"/>
      <c r="BI323" s="18"/>
      <c r="BJ323" s="18"/>
      <c r="BK323" s="18"/>
      <c r="BL323" s="18"/>
      <c r="BM323" s="18"/>
      <c r="BN323" s="18"/>
      <c r="BO323" s="18"/>
      <c r="BP323" s="18"/>
      <c r="BQ323" s="18"/>
    </row>
    <row r="324" spans="1:69" x14ac:dyDescent="0.2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  <c r="BF324" s="18"/>
      <c r="BG324" s="18"/>
      <c r="BH324" s="18"/>
      <c r="BI324" s="18"/>
      <c r="BJ324" s="18"/>
      <c r="BK324" s="18"/>
      <c r="BL324" s="18"/>
      <c r="BM324" s="18"/>
      <c r="BN324" s="18"/>
      <c r="BO324" s="18"/>
      <c r="BP324" s="18"/>
      <c r="BQ324" s="18"/>
    </row>
    <row r="325" spans="1:69" x14ac:dyDescent="0.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18"/>
      <c r="BH325" s="18"/>
      <c r="BI325" s="18"/>
      <c r="BJ325" s="18"/>
      <c r="BK325" s="18"/>
      <c r="BL325" s="18"/>
      <c r="BM325" s="18"/>
      <c r="BN325" s="18"/>
      <c r="BO325" s="18"/>
      <c r="BP325" s="18"/>
      <c r="BQ325" s="18"/>
    </row>
    <row r="326" spans="1:69" x14ac:dyDescent="0.2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  <c r="BE326" s="18"/>
      <c r="BF326" s="18"/>
      <c r="BG326" s="18"/>
      <c r="BH326" s="18"/>
      <c r="BI326" s="18"/>
      <c r="BJ326" s="18"/>
      <c r="BK326" s="18"/>
      <c r="BL326" s="18"/>
      <c r="BM326" s="18"/>
      <c r="BN326" s="18"/>
      <c r="BO326" s="18"/>
      <c r="BP326" s="18"/>
      <c r="BQ326" s="18"/>
    </row>
    <row r="327" spans="1:69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</row>
    <row r="328" spans="1:69" x14ac:dyDescent="0.2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</row>
    <row r="329" spans="1:69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18"/>
      <c r="BH329" s="18"/>
      <c r="BI329" s="18"/>
      <c r="BJ329" s="18"/>
      <c r="BK329" s="18"/>
      <c r="BL329" s="18"/>
      <c r="BM329" s="18"/>
      <c r="BN329" s="18"/>
      <c r="BO329" s="18"/>
      <c r="BP329" s="18"/>
      <c r="BQ329" s="18"/>
    </row>
    <row r="330" spans="1:69" x14ac:dyDescent="0.2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/>
      <c r="BE330" s="18"/>
      <c r="BF330" s="18"/>
      <c r="BG330" s="18"/>
      <c r="BH330" s="18"/>
      <c r="BI330" s="18"/>
      <c r="BJ330" s="18"/>
      <c r="BK330" s="18"/>
      <c r="BL330" s="18"/>
      <c r="BM330" s="18"/>
      <c r="BN330" s="18"/>
      <c r="BO330" s="18"/>
      <c r="BP330" s="18"/>
      <c r="BQ330" s="18"/>
    </row>
    <row r="331" spans="1:69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/>
      <c r="BE331" s="18"/>
      <c r="BF331" s="18"/>
      <c r="BG331" s="18"/>
      <c r="BH331" s="18"/>
      <c r="BI331" s="18"/>
      <c r="BJ331" s="18"/>
      <c r="BK331" s="18"/>
      <c r="BL331" s="18"/>
      <c r="BM331" s="18"/>
      <c r="BN331" s="18"/>
      <c r="BO331" s="18"/>
      <c r="BP331" s="18"/>
      <c r="BQ331" s="18"/>
    </row>
    <row r="332" spans="1:69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8"/>
      <c r="BH332" s="18"/>
      <c r="BI332" s="18"/>
      <c r="BJ332" s="18"/>
      <c r="BK332" s="18"/>
      <c r="BL332" s="18"/>
      <c r="BM332" s="18"/>
      <c r="BN332" s="18"/>
      <c r="BO332" s="18"/>
      <c r="BP332" s="18"/>
      <c r="BQ332" s="18"/>
    </row>
    <row r="333" spans="1:69" x14ac:dyDescent="0.2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18"/>
      <c r="BH333" s="18"/>
      <c r="BI333" s="18"/>
      <c r="BJ333" s="18"/>
      <c r="BK333" s="18"/>
      <c r="BL333" s="18"/>
      <c r="BM333" s="18"/>
      <c r="BN333" s="18"/>
      <c r="BO333" s="18"/>
      <c r="BP333" s="18"/>
      <c r="BQ333" s="18"/>
    </row>
    <row r="334" spans="1:69" x14ac:dyDescent="0.2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18"/>
      <c r="BH334" s="18"/>
      <c r="BI334" s="18"/>
      <c r="BJ334" s="18"/>
      <c r="BK334" s="18"/>
      <c r="BL334" s="18"/>
      <c r="BM334" s="18"/>
      <c r="BN334" s="18"/>
      <c r="BO334" s="18"/>
      <c r="BP334" s="18"/>
      <c r="BQ334" s="18"/>
    </row>
    <row r="335" spans="1:69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18"/>
      <c r="BH335" s="18"/>
      <c r="BI335" s="18"/>
      <c r="BJ335" s="18"/>
      <c r="BK335" s="18"/>
      <c r="BL335" s="18"/>
      <c r="BM335" s="18"/>
      <c r="BN335" s="18"/>
      <c r="BO335" s="18"/>
      <c r="BP335" s="18"/>
      <c r="BQ335" s="18"/>
    </row>
    <row r="336" spans="1:69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  <c r="BE336" s="18"/>
      <c r="BF336" s="18"/>
      <c r="BG336" s="18"/>
      <c r="BH336" s="18"/>
      <c r="BI336" s="18"/>
      <c r="BJ336" s="18"/>
      <c r="BK336" s="18"/>
      <c r="BL336" s="18"/>
      <c r="BM336" s="18"/>
      <c r="BN336" s="18"/>
      <c r="BO336" s="18"/>
      <c r="BP336" s="18"/>
      <c r="BQ336" s="18"/>
    </row>
    <row r="337" spans="1:69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/>
      <c r="BE337" s="18"/>
      <c r="BF337" s="18"/>
      <c r="BG337" s="18"/>
      <c r="BH337" s="18"/>
      <c r="BI337" s="18"/>
      <c r="BJ337" s="18"/>
      <c r="BK337" s="18"/>
      <c r="BL337" s="18"/>
      <c r="BM337" s="18"/>
      <c r="BN337" s="18"/>
      <c r="BO337" s="18"/>
      <c r="BP337" s="18"/>
      <c r="BQ337" s="18"/>
    </row>
    <row r="338" spans="1:69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  <c r="BE338" s="18"/>
      <c r="BF338" s="18"/>
      <c r="BG338" s="18"/>
      <c r="BH338" s="18"/>
      <c r="BI338" s="18"/>
      <c r="BJ338" s="18"/>
      <c r="BK338" s="18"/>
      <c r="BL338" s="18"/>
      <c r="BM338" s="18"/>
      <c r="BN338" s="18"/>
      <c r="BO338" s="18"/>
      <c r="BP338" s="18"/>
      <c r="BQ338" s="18"/>
    </row>
    <row r="339" spans="1:69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/>
      <c r="BE339" s="18"/>
      <c r="BF339" s="18"/>
      <c r="BG339" s="18"/>
      <c r="BH339" s="18"/>
      <c r="BI339" s="18"/>
      <c r="BJ339" s="18"/>
      <c r="BK339" s="18"/>
      <c r="BL339" s="18"/>
      <c r="BM339" s="18"/>
      <c r="BN339" s="18"/>
      <c r="BO339" s="18"/>
      <c r="BP339" s="18"/>
      <c r="BQ339" s="18"/>
    </row>
    <row r="340" spans="1:69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/>
      <c r="BE340" s="18"/>
      <c r="BF340" s="18"/>
      <c r="BG340" s="18"/>
      <c r="BH340" s="18"/>
      <c r="BI340" s="18"/>
      <c r="BJ340" s="18"/>
      <c r="BK340" s="18"/>
      <c r="BL340" s="18"/>
      <c r="BM340" s="18"/>
      <c r="BN340" s="18"/>
      <c r="BO340" s="18"/>
      <c r="BP340" s="18"/>
      <c r="BQ340" s="18"/>
    </row>
    <row r="341" spans="1:69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8"/>
      <c r="BH341" s="18"/>
      <c r="BI341" s="18"/>
      <c r="BJ341" s="18"/>
      <c r="BK341" s="18"/>
      <c r="BL341" s="18"/>
      <c r="BM341" s="18"/>
      <c r="BN341" s="18"/>
      <c r="BO341" s="18"/>
      <c r="BP341" s="18"/>
      <c r="BQ341" s="18"/>
    </row>
    <row r="342" spans="1:69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18"/>
      <c r="BH342" s="18"/>
      <c r="BI342" s="18"/>
      <c r="BJ342" s="18"/>
      <c r="BK342" s="18"/>
      <c r="BL342" s="18"/>
      <c r="BM342" s="18"/>
      <c r="BN342" s="18"/>
      <c r="BO342" s="18"/>
      <c r="BP342" s="18"/>
      <c r="BQ342" s="18"/>
    </row>
    <row r="343" spans="1:69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8"/>
      <c r="BH343" s="18"/>
      <c r="BI343" s="18"/>
      <c r="BJ343" s="18"/>
      <c r="BK343" s="18"/>
      <c r="BL343" s="18"/>
      <c r="BM343" s="18"/>
      <c r="BN343" s="18"/>
      <c r="BO343" s="18"/>
      <c r="BP343" s="18"/>
      <c r="BQ343" s="18"/>
    </row>
    <row r="344" spans="1:69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/>
      <c r="BE344" s="18"/>
      <c r="BF344" s="18"/>
      <c r="BG344" s="18"/>
      <c r="BH344" s="18"/>
      <c r="BI344" s="18"/>
      <c r="BJ344" s="18"/>
      <c r="BK344" s="18"/>
      <c r="BL344" s="18"/>
      <c r="BM344" s="18"/>
      <c r="BN344" s="18"/>
      <c r="BO344" s="18"/>
      <c r="BP344" s="18"/>
      <c r="BQ344" s="18"/>
    </row>
    <row r="345" spans="1:69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  <c r="BE345" s="18"/>
      <c r="BF345" s="18"/>
      <c r="BG345" s="18"/>
      <c r="BH345" s="18"/>
      <c r="BI345" s="18"/>
      <c r="BJ345" s="18"/>
      <c r="BK345" s="18"/>
      <c r="BL345" s="18"/>
      <c r="BM345" s="18"/>
      <c r="BN345" s="18"/>
      <c r="BO345" s="18"/>
      <c r="BP345" s="18"/>
      <c r="BQ345" s="18"/>
    </row>
    <row r="346" spans="1:69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/>
      <c r="BE346" s="18"/>
      <c r="BF346" s="18"/>
      <c r="BG346" s="18"/>
      <c r="BH346" s="18"/>
      <c r="BI346" s="18"/>
      <c r="BJ346" s="18"/>
      <c r="BK346" s="18"/>
      <c r="BL346" s="18"/>
      <c r="BM346" s="18"/>
      <c r="BN346" s="18"/>
      <c r="BO346" s="18"/>
      <c r="BP346" s="18"/>
      <c r="BQ346" s="18"/>
    </row>
    <row r="347" spans="1:69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/>
      <c r="BE347" s="18"/>
      <c r="BF347" s="18"/>
      <c r="BG347" s="18"/>
      <c r="BH347" s="18"/>
      <c r="BI347" s="18"/>
      <c r="BJ347" s="18"/>
      <c r="BK347" s="18"/>
      <c r="BL347" s="18"/>
      <c r="BM347" s="18"/>
      <c r="BN347" s="18"/>
      <c r="BO347" s="18"/>
      <c r="BP347" s="18"/>
      <c r="BQ347" s="18"/>
    </row>
    <row r="348" spans="1:69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/>
      <c r="BE348" s="18"/>
      <c r="BF348" s="18"/>
      <c r="BG348" s="18"/>
      <c r="BH348" s="18"/>
      <c r="BI348" s="18"/>
      <c r="BJ348" s="18"/>
      <c r="BK348" s="18"/>
      <c r="BL348" s="18"/>
      <c r="BM348" s="18"/>
      <c r="BN348" s="18"/>
      <c r="BO348" s="18"/>
      <c r="BP348" s="18"/>
      <c r="BQ348" s="18"/>
    </row>
    <row r="349" spans="1:69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18"/>
      <c r="BB349" s="18"/>
      <c r="BC349" s="18"/>
      <c r="BD349" s="18"/>
      <c r="BE349" s="18"/>
      <c r="BF349" s="18"/>
      <c r="BG349" s="18"/>
      <c r="BH349" s="18"/>
      <c r="BI349" s="18"/>
      <c r="BJ349" s="18"/>
      <c r="BK349" s="18"/>
      <c r="BL349" s="18"/>
      <c r="BM349" s="18"/>
      <c r="BN349" s="18"/>
      <c r="BO349" s="18"/>
      <c r="BP349" s="18"/>
      <c r="BQ349" s="18"/>
    </row>
    <row r="350" spans="1:69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  <c r="BB350" s="18"/>
      <c r="BC350" s="18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  <c r="BP350" s="18"/>
      <c r="BQ350" s="18"/>
    </row>
    <row r="351" spans="1:69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18"/>
      <c r="BB351" s="18"/>
      <c r="BC351" s="18"/>
      <c r="BD351" s="18"/>
      <c r="BE351" s="18"/>
      <c r="BF351" s="18"/>
      <c r="BG351" s="18"/>
      <c r="BH351" s="18"/>
      <c r="BI351" s="18"/>
      <c r="BJ351" s="18"/>
      <c r="BK351" s="18"/>
      <c r="BL351" s="18"/>
      <c r="BM351" s="18"/>
      <c r="BN351" s="18"/>
      <c r="BO351" s="18"/>
      <c r="BP351" s="18"/>
      <c r="BQ351" s="18"/>
    </row>
    <row r="352" spans="1:69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18"/>
      <c r="BB352" s="18"/>
      <c r="BC352" s="18"/>
      <c r="BD352" s="18"/>
      <c r="BE352" s="18"/>
      <c r="BF352" s="18"/>
      <c r="BG352" s="18"/>
      <c r="BH352" s="18"/>
      <c r="BI352" s="18"/>
      <c r="BJ352" s="18"/>
      <c r="BK352" s="18"/>
      <c r="BL352" s="18"/>
      <c r="BM352" s="18"/>
      <c r="BN352" s="18"/>
      <c r="BO352" s="18"/>
      <c r="BP352" s="18"/>
      <c r="BQ352" s="18"/>
    </row>
    <row r="353" spans="1:69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  <c r="BB353" s="18"/>
      <c r="BC353" s="18"/>
      <c r="BD353" s="18"/>
      <c r="BE353" s="18"/>
      <c r="BF353" s="18"/>
      <c r="BG353" s="18"/>
      <c r="BH353" s="18"/>
      <c r="BI353" s="18"/>
      <c r="BJ353" s="18"/>
      <c r="BK353" s="18"/>
      <c r="BL353" s="18"/>
      <c r="BM353" s="18"/>
      <c r="BN353" s="18"/>
      <c r="BO353" s="18"/>
      <c r="BP353" s="18"/>
      <c r="BQ353" s="18"/>
    </row>
    <row r="354" spans="1:69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  <c r="BB354" s="18"/>
      <c r="BC354" s="18"/>
      <c r="BD354" s="18"/>
      <c r="BE354" s="18"/>
      <c r="BF354" s="18"/>
      <c r="BG354" s="18"/>
      <c r="BH354" s="18"/>
      <c r="BI354" s="18"/>
      <c r="BJ354" s="18"/>
      <c r="BK354" s="18"/>
      <c r="BL354" s="18"/>
      <c r="BM354" s="18"/>
      <c r="BN354" s="18"/>
      <c r="BO354" s="18"/>
      <c r="BP354" s="18"/>
      <c r="BQ354" s="18"/>
    </row>
    <row r="355" spans="1:69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/>
      <c r="BB355" s="18"/>
      <c r="BC355" s="18"/>
      <c r="BD355" s="18"/>
      <c r="BE355" s="18"/>
      <c r="BF355" s="18"/>
      <c r="BG355" s="18"/>
      <c r="BH355" s="18"/>
      <c r="BI355" s="18"/>
      <c r="BJ355" s="18"/>
      <c r="BK355" s="18"/>
      <c r="BL355" s="18"/>
      <c r="BM355" s="18"/>
      <c r="BN355" s="18"/>
      <c r="BO355" s="18"/>
      <c r="BP355" s="18"/>
      <c r="BQ355" s="18"/>
    </row>
    <row r="356" spans="1:69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/>
      <c r="BB356" s="18"/>
      <c r="BC356" s="18"/>
      <c r="BD356" s="18"/>
      <c r="BE356" s="18"/>
      <c r="BF356" s="18"/>
      <c r="BG356" s="18"/>
      <c r="BH356" s="18"/>
      <c r="BI356" s="18"/>
      <c r="BJ356" s="18"/>
      <c r="BK356" s="18"/>
      <c r="BL356" s="18"/>
      <c r="BM356" s="18"/>
      <c r="BN356" s="18"/>
      <c r="BO356" s="18"/>
      <c r="BP356" s="18"/>
      <c r="BQ356" s="18"/>
    </row>
    <row r="357" spans="1:69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  <c r="BB357" s="18"/>
      <c r="BC357" s="18"/>
      <c r="BD357" s="18"/>
      <c r="BE357" s="18"/>
      <c r="BF357" s="18"/>
      <c r="BG357" s="18"/>
      <c r="BH357" s="18"/>
      <c r="BI357" s="18"/>
      <c r="BJ357" s="18"/>
      <c r="BK357" s="18"/>
      <c r="BL357" s="18"/>
      <c r="BM357" s="18"/>
      <c r="BN357" s="18"/>
      <c r="BO357" s="18"/>
      <c r="BP357" s="18"/>
      <c r="BQ357" s="18"/>
    </row>
    <row r="358" spans="1:69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  <c r="BB358" s="18"/>
      <c r="BC358" s="18"/>
      <c r="BD358" s="18"/>
      <c r="BE358" s="18"/>
      <c r="BF358" s="18"/>
      <c r="BG358" s="18"/>
      <c r="BH358" s="18"/>
      <c r="BI358" s="18"/>
      <c r="BJ358" s="18"/>
      <c r="BK358" s="18"/>
      <c r="BL358" s="18"/>
      <c r="BM358" s="18"/>
      <c r="BN358" s="18"/>
      <c r="BO358" s="18"/>
      <c r="BP358" s="18"/>
      <c r="BQ358" s="18"/>
    </row>
    <row r="359" spans="1:69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  <c r="BH359" s="18"/>
      <c r="BI359" s="18"/>
      <c r="BJ359" s="18"/>
      <c r="BK359" s="18"/>
      <c r="BL359" s="18"/>
      <c r="BM359" s="18"/>
      <c r="BN359" s="18"/>
      <c r="BO359" s="18"/>
      <c r="BP359" s="18"/>
      <c r="BQ359" s="18"/>
    </row>
    <row r="360" spans="1:69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8"/>
      <c r="BH360" s="18"/>
      <c r="BI360" s="18"/>
      <c r="BJ360" s="18"/>
      <c r="BK360" s="18"/>
      <c r="BL360" s="18"/>
      <c r="BM360" s="18"/>
      <c r="BN360" s="18"/>
      <c r="BO360" s="18"/>
      <c r="BP360" s="18"/>
      <c r="BQ360" s="18"/>
    </row>
    <row r="361" spans="1:69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/>
      <c r="BE361" s="18"/>
      <c r="BF361" s="18"/>
      <c r="BG361" s="18"/>
      <c r="BH361" s="18"/>
      <c r="BI361" s="18"/>
      <c r="BJ361" s="18"/>
      <c r="BK361" s="18"/>
      <c r="BL361" s="18"/>
      <c r="BM361" s="18"/>
      <c r="BN361" s="18"/>
      <c r="BO361" s="18"/>
      <c r="BP361" s="18"/>
      <c r="BQ361" s="18"/>
    </row>
    <row r="362" spans="1:69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18"/>
      <c r="BB362" s="18"/>
      <c r="BC362" s="18"/>
      <c r="BD362" s="18"/>
      <c r="BE362" s="18"/>
      <c r="BF362" s="18"/>
      <c r="BG362" s="18"/>
      <c r="BH362" s="18"/>
      <c r="BI362" s="18"/>
      <c r="BJ362" s="18"/>
      <c r="BK362" s="18"/>
      <c r="BL362" s="18"/>
      <c r="BM362" s="18"/>
      <c r="BN362" s="18"/>
      <c r="BO362" s="18"/>
      <c r="BP362" s="18"/>
      <c r="BQ362" s="18"/>
    </row>
    <row r="363" spans="1:69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18"/>
      <c r="BB363" s="18"/>
      <c r="BC363" s="18"/>
      <c r="BD363" s="18"/>
      <c r="BE363" s="18"/>
      <c r="BF363" s="18"/>
      <c r="BG363" s="18"/>
      <c r="BH363" s="18"/>
      <c r="BI363" s="18"/>
      <c r="BJ363" s="18"/>
      <c r="BK363" s="18"/>
      <c r="BL363" s="18"/>
      <c r="BM363" s="18"/>
      <c r="BN363" s="18"/>
      <c r="BO363" s="18"/>
      <c r="BP363" s="18"/>
      <c r="BQ363" s="18"/>
    </row>
    <row r="364" spans="1:69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18"/>
      <c r="BB364" s="18"/>
      <c r="BC364" s="18"/>
      <c r="BD364" s="18"/>
      <c r="BE364" s="18"/>
      <c r="BF364" s="18"/>
      <c r="BG364" s="18"/>
      <c r="BH364" s="18"/>
      <c r="BI364" s="18"/>
      <c r="BJ364" s="18"/>
      <c r="BK364" s="18"/>
      <c r="BL364" s="18"/>
      <c r="BM364" s="18"/>
      <c r="BN364" s="18"/>
      <c r="BO364" s="18"/>
      <c r="BP364" s="18"/>
      <c r="BQ364" s="18"/>
    </row>
    <row r="365" spans="1:69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18"/>
      <c r="BB365" s="18"/>
      <c r="BC365" s="18"/>
      <c r="BD365" s="18"/>
      <c r="BE365" s="18"/>
      <c r="BF365" s="18"/>
      <c r="BG365" s="18"/>
      <c r="BH365" s="18"/>
      <c r="BI365" s="18"/>
      <c r="BJ365" s="18"/>
      <c r="BK365" s="18"/>
      <c r="BL365" s="18"/>
      <c r="BM365" s="18"/>
      <c r="BN365" s="18"/>
      <c r="BO365" s="18"/>
      <c r="BP365" s="18"/>
      <c r="BQ365" s="18"/>
    </row>
    <row r="366" spans="1:69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  <c r="BB366" s="18"/>
      <c r="BC366" s="18"/>
      <c r="BD366" s="18"/>
      <c r="BE366" s="18"/>
      <c r="BF366" s="18"/>
      <c r="BG366" s="18"/>
      <c r="BH366" s="18"/>
      <c r="BI366" s="18"/>
      <c r="BJ366" s="18"/>
      <c r="BK366" s="18"/>
      <c r="BL366" s="18"/>
      <c r="BM366" s="18"/>
      <c r="BN366" s="18"/>
      <c r="BO366" s="18"/>
      <c r="BP366" s="18"/>
      <c r="BQ366" s="18"/>
    </row>
    <row r="367" spans="1:69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18"/>
      <c r="BB367" s="18"/>
      <c r="BC367" s="18"/>
      <c r="BD367" s="18"/>
      <c r="BE367" s="18"/>
      <c r="BF367" s="18"/>
      <c r="BG367" s="18"/>
      <c r="BH367" s="18"/>
      <c r="BI367" s="18"/>
      <c r="BJ367" s="18"/>
      <c r="BK367" s="18"/>
      <c r="BL367" s="18"/>
      <c r="BM367" s="18"/>
      <c r="BN367" s="18"/>
      <c r="BO367" s="18"/>
      <c r="BP367" s="18"/>
      <c r="BQ367" s="18"/>
    </row>
    <row r="368" spans="1:69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18"/>
      <c r="BB368" s="18"/>
      <c r="BC368" s="18"/>
      <c r="BD368" s="18"/>
      <c r="BE368" s="18"/>
      <c r="BF368" s="18"/>
      <c r="BG368" s="18"/>
      <c r="BH368" s="18"/>
      <c r="BI368" s="18"/>
      <c r="BJ368" s="18"/>
      <c r="BK368" s="18"/>
      <c r="BL368" s="18"/>
      <c r="BM368" s="18"/>
      <c r="BN368" s="18"/>
      <c r="BO368" s="18"/>
      <c r="BP368" s="18"/>
      <c r="BQ368" s="18"/>
    </row>
    <row r="369" spans="1:69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18"/>
      <c r="BB369" s="18"/>
      <c r="BC369" s="18"/>
      <c r="BD369" s="18"/>
      <c r="BE369" s="18"/>
      <c r="BF369" s="18"/>
      <c r="BG369" s="18"/>
      <c r="BH369" s="18"/>
      <c r="BI369" s="18"/>
      <c r="BJ369" s="18"/>
      <c r="BK369" s="18"/>
      <c r="BL369" s="18"/>
      <c r="BM369" s="18"/>
      <c r="BN369" s="18"/>
      <c r="BO369" s="18"/>
      <c r="BP369" s="18"/>
      <c r="BQ369" s="18"/>
    </row>
    <row r="370" spans="1:69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18"/>
      <c r="BB370" s="18"/>
      <c r="BC370" s="18"/>
      <c r="BD370" s="18"/>
      <c r="BE370" s="18"/>
      <c r="BF370" s="18"/>
      <c r="BG370" s="18"/>
      <c r="BH370" s="18"/>
      <c r="BI370" s="18"/>
      <c r="BJ370" s="18"/>
      <c r="BK370" s="18"/>
      <c r="BL370" s="18"/>
      <c r="BM370" s="18"/>
      <c r="BN370" s="18"/>
      <c r="BO370" s="18"/>
      <c r="BP370" s="18"/>
      <c r="BQ370" s="18"/>
    </row>
    <row r="371" spans="1:69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  <c r="BA371" s="18"/>
      <c r="BB371" s="18"/>
      <c r="BC371" s="18"/>
      <c r="BD371" s="18"/>
      <c r="BE371" s="18"/>
      <c r="BF371" s="18"/>
      <c r="BG371" s="18"/>
      <c r="BH371" s="18"/>
      <c r="BI371" s="18"/>
      <c r="BJ371" s="18"/>
      <c r="BK371" s="18"/>
      <c r="BL371" s="18"/>
      <c r="BM371" s="18"/>
      <c r="BN371" s="18"/>
      <c r="BO371" s="18"/>
      <c r="BP371" s="18"/>
      <c r="BQ371" s="18"/>
    </row>
    <row r="372" spans="1:69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  <c r="BA372" s="18"/>
      <c r="BB372" s="18"/>
      <c r="BC372" s="18"/>
      <c r="BD372" s="18"/>
      <c r="BE372" s="18"/>
      <c r="BF372" s="18"/>
      <c r="BG372" s="18"/>
      <c r="BH372" s="18"/>
      <c r="BI372" s="18"/>
      <c r="BJ372" s="18"/>
      <c r="BK372" s="18"/>
      <c r="BL372" s="18"/>
      <c r="BM372" s="18"/>
      <c r="BN372" s="18"/>
      <c r="BO372" s="18"/>
      <c r="BP372" s="18"/>
      <c r="BQ372" s="18"/>
    </row>
    <row r="373" spans="1:69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18"/>
      <c r="BB373" s="18"/>
      <c r="BC373" s="18"/>
      <c r="BD373" s="18"/>
      <c r="BE373" s="18"/>
      <c r="BF373" s="18"/>
      <c r="BG373" s="18"/>
      <c r="BH373" s="18"/>
      <c r="BI373" s="18"/>
      <c r="BJ373" s="18"/>
      <c r="BK373" s="18"/>
      <c r="BL373" s="18"/>
      <c r="BM373" s="18"/>
      <c r="BN373" s="18"/>
      <c r="BO373" s="18"/>
      <c r="BP373" s="18"/>
      <c r="BQ373" s="18"/>
    </row>
    <row r="374" spans="1:69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18"/>
      <c r="BB374" s="18"/>
      <c r="BC374" s="18"/>
      <c r="BD374" s="18"/>
      <c r="BE374" s="18"/>
      <c r="BF374" s="18"/>
      <c r="BG374" s="18"/>
      <c r="BH374" s="18"/>
      <c r="BI374" s="18"/>
      <c r="BJ374" s="18"/>
      <c r="BK374" s="18"/>
      <c r="BL374" s="18"/>
      <c r="BM374" s="18"/>
      <c r="BN374" s="18"/>
      <c r="BO374" s="18"/>
      <c r="BP374" s="18"/>
      <c r="BQ374" s="18"/>
    </row>
    <row r="375" spans="1:69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18"/>
      <c r="BB375" s="18"/>
      <c r="BC375" s="18"/>
      <c r="BD375" s="18"/>
      <c r="BE375" s="18"/>
      <c r="BF375" s="18"/>
      <c r="BG375" s="18"/>
      <c r="BH375" s="18"/>
      <c r="BI375" s="18"/>
      <c r="BJ375" s="18"/>
      <c r="BK375" s="18"/>
      <c r="BL375" s="18"/>
      <c r="BM375" s="18"/>
      <c r="BN375" s="18"/>
      <c r="BO375" s="18"/>
      <c r="BP375" s="18"/>
      <c r="BQ375" s="18"/>
    </row>
    <row r="376" spans="1:69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  <c r="BA376" s="18"/>
      <c r="BB376" s="18"/>
      <c r="BC376" s="18"/>
      <c r="BD376" s="18"/>
      <c r="BE376" s="18"/>
      <c r="BF376" s="18"/>
      <c r="BG376" s="18"/>
      <c r="BH376" s="18"/>
      <c r="BI376" s="18"/>
      <c r="BJ376" s="18"/>
      <c r="BK376" s="18"/>
      <c r="BL376" s="18"/>
      <c r="BM376" s="18"/>
      <c r="BN376" s="18"/>
      <c r="BO376" s="18"/>
      <c r="BP376" s="18"/>
      <c r="BQ376" s="18"/>
    </row>
    <row r="377" spans="1:69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18"/>
      <c r="BB377" s="18"/>
      <c r="BC377" s="18"/>
      <c r="BD377" s="18"/>
      <c r="BE377" s="18"/>
      <c r="BF377" s="18"/>
      <c r="BG377" s="18"/>
      <c r="BH377" s="18"/>
      <c r="BI377" s="18"/>
      <c r="BJ377" s="18"/>
      <c r="BK377" s="18"/>
      <c r="BL377" s="18"/>
      <c r="BM377" s="18"/>
      <c r="BN377" s="18"/>
      <c r="BO377" s="18"/>
      <c r="BP377" s="18"/>
      <c r="BQ377" s="18"/>
    </row>
    <row r="378" spans="1:69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  <c r="BA378" s="18"/>
      <c r="BB378" s="18"/>
      <c r="BC378" s="18"/>
      <c r="BD378" s="18"/>
      <c r="BE378" s="18"/>
      <c r="BF378" s="18"/>
      <c r="BG378" s="18"/>
      <c r="BH378" s="18"/>
      <c r="BI378" s="18"/>
      <c r="BJ378" s="18"/>
      <c r="BK378" s="18"/>
      <c r="BL378" s="18"/>
      <c r="BM378" s="18"/>
      <c r="BN378" s="18"/>
      <c r="BO378" s="18"/>
      <c r="BP378" s="18"/>
      <c r="BQ378" s="18"/>
    </row>
    <row r="379" spans="1:69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18"/>
      <c r="BB379" s="18"/>
      <c r="BC379" s="18"/>
      <c r="BD379" s="18"/>
      <c r="BE379" s="18"/>
      <c r="BF379" s="18"/>
      <c r="BG379" s="18"/>
      <c r="BH379" s="18"/>
      <c r="BI379" s="18"/>
      <c r="BJ379" s="18"/>
      <c r="BK379" s="18"/>
      <c r="BL379" s="18"/>
      <c r="BM379" s="18"/>
      <c r="BN379" s="18"/>
      <c r="BO379" s="18"/>
      <c r="BP379" s="18"/>
      <c r="BQ379" s="18"/>
    </row>
    <row r="380" spans="1:69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  <c r="BA380" s="18"/>
      <c r="BB380" s="18"/>
      <c r="BC380" s="18"/>
      <c r="BD380" s="18"/>
      <c r="BE380" s="18"/>
      <c r="BF380" s="18"/>
      <c r="BG380" s="18"/>
      <c r="BH380" s="18"/>
      <c r="BI380" s="18"/>
      <c r="BJ380" s="18"/>
      <c r="BK380" s="18"/>
      <c r="BL380" s="18"/>
      <c r="BM380" s="18"/>
      <c r="BN380" s="18"/>
      <c r="BO380" s="18"/>
      <c r="BP380" s="18"/>
      <c r="BQ380" s="18"/>
    </row>
    <row r="381" spans="1:69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  <c r="BA381" s="18"/>
      <c r="BB381" s="18"/>
      <c r="BC381" s="18"/>
      <c r="BD381" s="18"/>
      <c r="BE381" s="18"/>
      <c r="BF381" s="18"/>
      <c r="BG381" s="18"/>
      <c r="BH381" s="18"/>
      <c r="BI381" s="18"/>
      <c r="BJ381" s="18"/>
      <c r="BK381" s="18"/>
      <c r="BL381" s="18"/>
      <c r="BM381" s="18"/>
      <c r="BN381" s="18"/>
      <c r="BO381" s="18"/>
      <c r="BP381" s="18"/>
      <c r="BQ381" s="18"/>
    </row>
    <row r="382" spans="1:69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  <c r="BA382" s="18"/>
      <c r="BB382" s="18"/>
      <c r="BC382" s="18"/>
      <c r="BD382" s="18"/>
      <c r="BE382" s="18"/>
      <c r="BF382" s="18"/>
      <c r="BG382" s="18"/>
      <c r="BH382" s="18"/>
      <c r="BI382" s="18"/>
      <c r="BJ382" s="18"/>
      <c r="BK382" s="18"/>
      <c r="BL382" s="18"/>
      <c r="BM382" s="18"/>
      <c r="BN382" s="18"/>
      <c r="BO382" s="18"/>
      <c r="BP382" s="18"/>
      <c r="BQ382" s="18"/>
    </row>
    <row r="383" spans="1:69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  <c r="BA383" s="18"/>
      <c r="BB383" s="18"/>
      <c r="BC383" s="18"/>
      <c r="BD383" s="18"/>
      <c r="BE383" s="18"/>
      <c r="BF383" s="18"/>
      <c r="BG383" s="18"/>
      <c r="BH383" s="18"/>
      <c r="BI383" s="18"/>
      <c r="BJ383" s="18"/>
      <c r="BK383" s="18"/>
      <c r="BL383" s="18"/>
      <c r="BM383" s="18"/>
      <c r="BN383" s="18"/>
      <c r="BO383" s="18"/>
      <c r="BP383" s="18"/>
      <c r="BQ383" s="18"/>
    </row>
    <row r="384" spans="1:69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  <c r="BA384" s="18"/>
      <c r="BB384" s="18"/>
      <c r="BC384" s="18"/>
      <c r="BD384" s="18"/>
      <c r="BE384" s="18"/>
      <c r="BF384" s="18"/>
      <c r="BG384" s="18"/>
      <c r="BH384" s="18"/>
      <c r="BI384" s="18"/>
      <c r="BJ384" s="18"/>
      <c r="BK384" s="18"/>
      <c r="BL384" s="18"/>
      <c r="BM384" s="18"/>
      <c r="BN384" s="18"/>
      <c r="BO384" s="18"/>
      <c r="BP384" s="18"/>
      <c r="BQ384" s="18"/>
    </row>
    <row r="385" spans="1:69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18"/>
      <c r="BB385" s="18"/>
      <c r="BC385" s="18"/>
      <c r="BD385" s="18"/>
      <c r="BE385" s="18"/>
      <c r="BF385" s="18"/>
      <c r="BG385" s="18"/>
      <c r="BH385" s="18"/>
      <c r="BI385" s="18"/>
      <c r="BJ385" s="18"/>
      <c r="BK385" s="18"/>
      <c r="BL385" s="18"/>
      <c r="BM385" s="18"/>
      <c r="BN385" s="18"/>
      <c r="BO385" s="18"/>
      <c r="BP385" s="18"/>
      <c r="BQ385" s="18"/>
    </row>
    <row r="386" spans="1:69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18"/>
      <c r="BB386" s="18"/>
      <c r="BC386" s="18"/>
      <c r="BD386" s="18"/>
      <c r="BE386" s="18"/>
      <c r="BF386" s="18"/>
      <c r="BG386" s="18"/>
      <c r="BH386" s="18"/>
      <c r="BI386" s="18"/>
      <c r="BJ386" s="18"/>
      <c r="BK386" s="18"/>
      <c r="BL386" s="18"/>
      <c r="BM386" s="18"/>
      <c r="BN386" s="18"/>
      <c r="BO386" s="18"/>
      <c r="BP386" s="18"/>
      <c r="BQ386" s="18"/>
    </row>
    <row r="387" spans="1:69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18"/>
      <c r="BB387" s="18"/>
      <c r="BC387" s="18"/>
      <c r="BD387" s="18"/>
      <c r="BE387" s="18"/>
      <c r="BF387" s="18"/>
      <c r="BG387" s="18"/>
      <c r="BH387" s="18"/>
      <c r="BI387" s="18"/>
      <c r="BJ387" s="18"/>
      <c r="BK387" s="18"/>
      <c r="BL387" s="18"/>
      <c r="BM387" s="18"/>
      <c r="BN387" s="18"/>
      <c r="BO387" s="18"/>
      <c r="BP387" s="18"/>
      <c r="BQ387" s="18"/>
    </row>
    <row r="388" spans="1:69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  <c r="BA388" s="18"/>
      <c r="BB388" s="18"/>
      <c r="BC388" s="18"/>
      <c r="BD388" s="18"/>
      <c r="BE388" s="18"/>
      <c r="BF388" s="18"/>
      <c r="BG388" s="18"/>
      <c r="BH388" s="18"/>
      <c r="BI388" s="18"/>
      <c r="BJ388" s="18"/>
      <c r="BK388" s="18"/>
      <c r="BL388" s="18"/>
      <c r="BM388" s="18"/>
      <c r="BN388" s="18"/>
      <c r="BO388" s="18"/>
      <c r="BP388" s="18"/>
      <c r="BQ388" s="18"/>
    </row>
    <row r="389" spans="1:69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18"/>
      <c r="BB389" s="18"/>
      <c r="BC389" s="18"/>
      <c r="BD389" s="18"/>
      <c r="BE389" s="18"/>
      <c r="BF389" s="18"/>
      <c r="BG389" s="18"/>
      <c r="BH389" s="18"/>
      <c r="BI389" s="18"/>
      <c r="BJ389" s="18"/>
      <c r="BK389" s="18"/>
      <c r="BL389" s="18"/>
      <c r="BM389" s="18"/>
      <c r="BN389" s="18"/>
      <c r="BO389" s="18"/>
      <c r="BP389" s="18"/>
      <c r="BQ389" s="18"/>
    </row>
    <row r="390" spans="1:69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18"/>
      <c r="BB390" s="18"/>
      <c r="BC390" s="18"/>
      <c r="BD390" s="18"/>
      <c r="BE390" s="18"/>
      <c r="BF390" s="18"/>
      <c r="BG390" s="18"/>
      <c r="BH390" s="18"/>
      <c r="BI390" s="18"/>
      <c r="BJ390" s="18"/>
      <c r="BK390" s="18"/>
      <c r="BL390" s="18"/>
      <c r="BM390" s="18"/>
      <c r="BN390" s="18"/>
      <c r="BO390" s="18"/>
      <c r="BP390" s="18"/>
      <c r="BQ390" s="18"/>
    </row>
    <row r="391" spans="1:69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18"/>
      <c r="BB391" s="18"/>
      <c r="BC391" s="18"/>
      <c r="BD391" s="18"/>
      <c r="BE391" s="18"/>
      <c r="BF391" s="18"/>
      <c r="BG391" s="18"/>
      <c r="BH391" s="18"/>
      <c r="BI391" s="18"/>
      <c r="BJ391" s="18"/>
      <c r="BK391" s="18"/>
      <c r="BL391" s="18"/>
      <c r="BM391" s="18"/>
      <c r="BN391" s="18"/>
      <c r="BO391" s="18"/>
      <c r="BP391" s="18"/>
      <c r="BQ391" s="18"/>
    </row>
    <row r="392" spans="1:69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18"/>
      <c r="BB392" s="18"/>
      <c r="BC392" s="18"/>
      <c r="BD392" s="18"/>
      <c r="BE392" s="18"/>
      <c r="BF392" s="18"/>
      <c r="BG392" s="18"/>
      <c r="BH392" s="18"/>
      <c r="BI392" s="18"/>
      <c r="BJ392" s="18"/>
      <c r="BK392" s="18"/>
      <c r="BL392" s="18"/>
      <c r="BM392" s="18"/>
      <c r="BN392" s="18"/>
      <c r="BO392" s="18"/>
      <c r="BP392" s="18"/>
      <c r="BQ392" s="18"/>
    </row>
    <row r="393" spans="1:69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18"/>
      <c r="BB393" s="18"/>
      <c r="BC393" s="18"/>
      <c r="BD393" s="18"/>
      <c r="BE393" s="18"/>
      <c r="BF393" s="18"/>
      <c r="BG393" s="18"/>
      <c r="BH393" s="18"/>
      <c r="BI393" s="18"/>
      <c r="BJ393" s="18"/>
      <c r="BK393" s="18"/>
      <c r="BL393" s="18"/>
      <c r="BM393" s="18"/>
      <c r="BN393" s="18"/>
      <c r="BO393" s="18"/>
      <c r="BP393" s="18"/>
      <c r="BQ393" s="18"/>
    </row>
    <row r="394" spans="1:69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18"/>
      <c r="BB394" s="18"/>
      <c r="BC394" s="18"/>
      <c r="BD394" s="18"/>
      <c r="BE394" s="18"/>
      <c r="BF394" s="18"/>
      <c r="BG394" s="18"/>
      <c r="BH394" s="18"/>
      <c r="BI394" s="18"/>
      <c r="BJ394" s="18"/>
      <c r="BK394" s="18"/>
      <c r="BL394" s="18"/>
      <c r="BM394" s="18"/>
      <c r="BN394" s="18"/>
      <c r="BO394" s="18"/>
      <c r="BP394" s="18"/>
      <c r="BQ394" s="18"/>
    </row>
    <row r="395" spans="1:69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18"/>
      <c r="BB395" s="18"/>
      <c r="BC395" s="18"/>
      <c r="BD395" s="18"/>
      <c r="BE395" s="18"/>
      <c r="BF395" s="18"/>
      <c r="BG395" s="18"/>
      <c r="BH395" s="18"/>
      <c r="BI395" s="18"/>
      <c r="BJ395" s="18"/>
      <c r="BK395" s="18"/>
      <c r="BL395" s="18"/>
      <c r="BM395" s="18"/>
      <c r="BN395" s="18"/>
      <c r="BO395" s="18"/>
      <c r="BP395" s="18"/>
      <c r="BQ395" s="18"/>
    </row>
    <row r="396" spans="1:69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18"/>
      <c r="BB396" s="18"/>
      <c r="BC396" s="18"/>
      <c r="BD396" s="18"/>
      <c r="BE396" s="18"/>
      <c r="BF396" s="18"/>
      <c r="BG396" s="18"/>
      <c r="BH396" s="18"/>
      <c r="BI396" s="18"/>
      <c r="BJ396" s="18"/>
      <c r="BK396" s="18"/>
      <c r="BL396" s="18"/>
      <c r="BM396" s="18"/>
      <c r="BN396" s="18"/>
      <c r="BO396" s="18"/>
      <c r="BP396" s="18"/>
      <c r="BQ396" s="18"/>
    </row>
    <row r="397" spans="1:69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18"/>
      <c r="BB397" s="18"/>
      <c r="BC397" s="18"/>
      <c r="BD397" s="18"/>
      <c r="BE397" s="18"/>
      <c r="BF397" s="18"/>
      <c r="BG397" s="18"/>
      <c r="BH397" s="18"/>
      <c r="BI397" s="18"/>
      <c r="BJ397" s="18"/>
      <c r="BK397" s="18"/>
      <c r="BL397" s="18"/>
      <c r="BM397" s="18"/>
      <c r="BN397" s="18"/>
      <c r="BO397" s="18"/>
      <c r="BP397" s="18"/>
      <c r="BQ397" s="18"/>
    </row>
    <row r="398" spans="1:69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18"/>
      <c r="BB398" s="18"/>
      <c r="BC398" s="18"/>
      <c r="BD398" s="18"/>
      <c r="BE398" s="18"/>
      <c r="BF398" s="18"/>
      <c r="BG398" s="18"/>
      <c r="BH398" s="18"/>
      <c r="BI398" s="18"/>
      <c r="BJ398" s="18"/>
      <c r="BK398" s="18"/>
      <c r="BL398" s="18"/>
      <c r="BM398" s="18"/>
      <c r="BN398" s="18"/>
      <c r="BO398" s="18"/>
      <c r="BP398" s="18"/>
      <c r="BQ398" s="18"/>
    </row>
    <row r="399" spans="1:69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18"/>
      <c r="BB399" s="18"/>
      <c r="BC399" s="18"/>
      <c r="BD399" s="18"/>
      <c r="BE399" s="18"/>
      <c r="BF399" s="18"/>
      <c r="BG399" s="18"/>
      <c r="BH399" s="18"/>
      <c r="BI399" s="18"/>
      <c r="BJ399" s="18"/>
      <c r="BK399" s="18"/>
      <c r="BL399" s="18"/>
      <c r="BM399" s="18"/>
      <c r="BN399" s="18"/>
      <c r="BO399" s="18"/>
      <c r="BP399" s="18"/>
      <c r="BQ399" s="18"/>
    </row>
    <row r="400" spans="1:69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18"/>
      <c r="BB400" s="18"/>
      <c r="BC400" s="18"/>
      <c r="BD400" s="18"/>
      <c r="BE400" s="18"/>
      <c r="BF400" s="18"/>
      <c r="BG400" s="18"/>
      <c r="BH400" s="18"/>
      <c r="BI400" s="18"/>
      <c r="BJ400" s="18"/>
      <c r="BK400" s="18"/>
      <c r="BL400" s="18"/>
      <c r="BM400" s="18"/>
      <c r="BN400" s="18"/>
      <c r="BO400" s="18"/>
      <c r="BP400" s="18"/>
      <c r="BQ400" s="18"/>
    </row>
    <row r="401" spans="1:69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  <c r="BB401" s="18"/>
      <c r="BC401" s="18"/>
      <c r="BD401" s="18"/>
      <c r="BE401" s="18"/>
      <c r="BF401" s="18"/>
      <c r="BG401" s="18"/>
      <c r="BH401" s="18"/>
      <c r="BI401" s="18"/>
      <c r="BJ401" s="18"/>
      <c r="BK401" s="18"/>
      <c r="BL401" s="18"/>
      <c r="BM401" s="18"/>
      <c r="BN401" s="18"/>
      <c r="BO401" s="18"/>
      <c r="BP401" s="18"/>
      <c r="BQ401" s="18"/>
    </row>
    <row r="402" spans="1:69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/>
      <c r="BB402" s="18"/>
      <c r="BC402" s="18"/>
      <c r="BD402" s="18"/>
      <c r="BE402" s="18"/>
      <c r="BF402" s="18"/>
      <c r="BG402" s="18"/>
      <c r="BH402" s="18"/>
      <c r="BI402" s="18"/>
      <c r="BJ402" s="18"/>
      <c r="BK402" s="18"/>
      <c r="BL402" s="18"/>
      <c r="BM402" s="18"/>
      <c r="BN402" s="18"/>
      <c r="BO402" s="18"/>
      <c r="BP402" s="18"/>
      <c r="BQ402" s="18"/>
    </row>
    <row r="403" spans="1:69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/>
      <c r="BB403" s="18"/>
      <c r="BC403" s="18"/>
      <c r="BD403" s="18"/>
      <c r="BE403" s="18"/>
      <c r="BF403" s="18"/>
      <c r="BG403" s="18"/>
      <c r="BH403" s="18"/>
      <c r="BI403" s="18"/>
      <c r="BJ403" s="18"/>
      <c r="BK403" s="18"/>
      <c r="BL403" s="18"/>
      <c r="BM403" s="18"/>
      <c r="BN403" s="18"/>
      <c r="BO403" s="18"/>
      <c r="BP403" s="18"/>
      <c r="BQ403" s="18"/>
    </row>
    <row r="404" spans="1:69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18"/>
      <c r="BB404" s="18"/>
      <c r="BC404" s="18"/>
      <c r="BD404" s="18"/>
      <c r="BE404" s="18"/>
      <c r="BF404" s="18"/>
      <c r="BG404" s="18"/>
      <c r="BH404" s="18"/>
      <c r="BI404" s="18"/>
      <c r="BJ404" s="18"/>
      <c r="BK404" s="18"/>
      <c r="BL404" s="18"/>
      <c r="BM404" s="18"/>
      <c r="BN404" s="18"/>
      <c r="BO404" s="18"/>
      <c r="BP404" s="18"/>
      <c r="BQ404" s="18"/>
    </row>
    <row r="405" spans="1:69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18"/>
      <c r="BB405" s="18"/>
      <c r="BC405" s="18"/>
      <c r="BD405" s="18"/>
      <c r="BE405" s="18"/>
      <c r="BF405" s="18"/>
      <c r="BG405" s="18"/>
      <c r="BH405" s="18"/>
      <c r="BI405" s="18"/>
      <c r="BJ405" s="18"/>
      <c r="BK405" s="18"/>
      <c r="BL405" s="18"/>
      <c r="BM405" s="18"/>
      <c r="BN405" s="18"/>
      <c r="BO405" s="18"/>
      <c r="BP405" s="18"/>
      <c r="BQ405" s="18"/>
    </row>
    <row r="406" spans="1:69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18"/>
      <c r="BB406" s="18"/>
      <c r="BC406" s="18"/>
      <c r="BD406" s="18"/>
      <c r="BE406" s="18"/>
      <c r="BF406" s="18"/>
      <c r="BG406" s="18"/>
      <c r="BH406" s="18"/>
      <c r="BI406" s="18"/>
      <c r="BJ406" s="18"/>
      <c r="BK406" s="18"/>
      <c r="BL406" s="18"/>
      <c r="BM406" s="18"/>
      <c r="BN406" s="18"/>
      <c r="BO406" s="18"/>
      <c r="BP406" s="18"/>
      <c r="BQ406" s="18"/>
    </row>
    <row r="407" spans="1:69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/>
      <c r="BE407" s="18"/>
      <c r="BF407" s="18"/>
      <c r="BG407" s="18"/>
      <c r="BH407" s="18"/>
      <c r="BI407" s="18"/>
      <c r="BJ407" s="18"/>
      <c r="BK407" s="18"/>
      <c r="BL407" s="18"/>
      <c r="BM407" s="18"/>
      <c r="BN407" s="18"/>
      <c r="BO407" s="18"/>
      <c r="BP407" s="18"/>
      <c r="BQ407" s="18"/>
    </row>
    <row r="408" spans="1:69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18"/>
      <c r="BB408" s="18"/>
      <c r="BC408" s="18"/>
      <c r="BD408" s="18"/>
      <c r="BE408" s="18"/>
      <c r="BF408" s="18"/>
      <c r="BG408" s="18"/>
      <c r="BH408" s="18"/>
      <c r="BI408" s="18"/>
      <c r="BJ408" s="18"/>
      <c r="BK408" s="18"/>
      <c r="BL408" s="18"/>
      <c r="BM408" s="18"/>
      <c r="BN408" s="18"/>
      <c r="BO408" s="18"/>
      <c r="BP408" s="18"/>
      <c r="BQ408" s="18"/>
    </row>
    <row r="409" spans="1:69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  <c r="BB409" s="18"/>
      <c r="BC409" s="18"/>
      <c r="BD409" s="18"/>
      <c r="BE409" s="18"/>
      <c r="BF409" s="18"/>
      <c r="BG409" s="18"/>
      <c r="BH409" s="18"/>
      <c r="BI409" s="18"/>
      <c r="BJ409" s="18"/>
      <c r="BK409" s="18"/>
      <c r="BL409" s="18"/>
      <c r="BM409" s="18"/>
      <c r="BN409" s="18"/>
      <c r="BO409" s="18"/>
      <c r="BP409" s="18"/>
      <c r="BQ409" s="18"/>
    </row>
    <row r="410" spans="1:69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18"/>
      <c r="BB410" s="18"/>
      <c r="BC410" s="18"/>
      <c r="BD410" s="18"/>
      <c r="BE410" s="18"/>
      <c r="BF410" s="18"/>
      <c r="BG410" s="18"/>
      <c r="BH410" s="18"/>
      <c r="BI410" s="18"/>
      <c r="BJ410" s="18"/>
      <c r="BK410" s="18"/>
      <c r="BL410" s="18"/>
      <c r="BM410" s="18"/>
      <c r="BN410" s="18"/>
      <c r="BO410" s="18"/>
      <c r="BP410" s="18"/>
      <c r="BQ410" s="18"/>
    </row>
    <row r="411" spans="1:69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  <c r="BB411" s="18"/>
      <c r="BC411" s="18"/>
      <c r="BD411" s="18"/>
      <c r="BE411" s="18"/>
      <c r="BF411" s="18"/>
      <c r="BG411" s="18"/>
      <c r="BH411" s="18"/>
      <c r="BI411" s="18"/>
      <c r="BJ411" s="18"/>
      <c r="BK411" s="18"/>
      <c r="BL411" s="18"/>
      <c r="BM411" s="18"/>
      <c r="BN411" s="18"/>
      <c r="BO411" s="18"/>
      <c r="BP411" s="18"/>
      <c r="BQ411" s="18"/>
    </row>
    <row r="412" spans="1:69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  <c r="BB412" s="18"/>
      <c r="BC412" s="18"/>
      <c r="BD412" s="18"/>
      <c r="BE412" s="18"/>
      <c r="BF412" s="18"/>
      <c r="BG412" s="18"/>
      <c r="BH412" s="18"/>
      <c r="BI412" s="18"/>
      <c r="BJ412" s="18"/>
      <c r="BK412" s="18"/>
      <c r="BL412" s="18"/>
      <c r="BM412" s="18"/>
      <c r="BN412" s="18"/>
      <c r="BO412" s="18"/>
      <c r="BP412" s="18"/>
      <c r="BQ412" s="18"/>
    </row>
    <row r="413" spans="1:69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  <c r="BA413" s="18"/>
      <c r="BB413" s="18"/>
      <c r="BC413" s="18"/>
      <c r="BD413" s="18"/>
      <c r="BE413" s="18"/>
      <c r="BF413" s="18"/>
      <c r="BG413" s="18"/>
      <c r="BH413" s="18"/>
      <c r="BI413" s="18"/>
      <c r="BJ413" s="18"/>
      <c r="BK413" s="18"/>
      <c r="BL413" s="18"/>
      <c r="BM413" s="18"/>
      <c r="BN413" s="18"/>
      <c r="BO413" s="18"/>
      <c r="BP413" s="18"/>
      <c r="BQ413" s="18"/>
    </row>
    <row r="414" spans="1:69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  <c r="AZ414" s="18"/>
      <c r="BA414" s="18"/>
      <c r="BB414" s="18"/>
      <c r="BC414" s="18"/>
      <c r="BD414" s="18"/>
      <c r="BE414" s="18"/>
      <c r="BF414" s="18"/>
      <c r="BG414" s="18"/>
      <c r="BH414" s="18"/>
      <c r="BI414" s="18"/>
      <c r="BJ414" s="18"/>
      <c r="BK414" s="18"/>
      <c r="BL414" s="18"/>
      <c r="BM414" s="18"/>
      <c r="BN414" s="18"/>
      <c r="BO414" s="18"/>
      <c r="BP414" s="18"/>
      <c r="BQ414" s="18"/>
    </row>
    <row r="415" spans="1:69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  <c r="AZ415" s="18"/>
      <c r="BA415" s="18"/>
      <c r="BB415" s="18"/>
      <c r="BC415" s="18"/>
      <c r="BD415" s="18"/>
      <c r="BE415" s="18"/>
      <c r="BF415" s="18"/>
      <c r="BG415" s="18"/>
      <c r="BH415" s="18"/>
      <c r="BI415" s="18"/>
      <c r="BJ415" s="18"/>
      <c r="BK415" s="18"/>
      <c r="BL415" s="18"/>
      <c r="BM415" s="18"/>
      <c r="BN415" s="18"/>
      <c r="BO415" s="18"/>
      <c r="BP415" s="18"/>
      <c r="BQ415" s="18"/>
    </row>
    <row r="416" spans="1:69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  <c r="AZ416" s="18"/>
      <c r="BA416" s="18"/>
      <c r="BB416" s="18"/>
      <c r="BC416" s="18"/>
      <c r="BD416" s="18"/>
      <c r="BE416" s="18"/>
      <c r="BF416" s="18"/>
      <c r="BG416" s="18"/>
      <c r="BH416" s="18"/>
      <c r="BI416" s="18"/>
      <c r="BJ416" s="18"/>
      <c r="BK416" s="18"/>
      <c r="BL416" s="18"/>
      <c r="BM416" s="18"/>
      <c r="BN416" s="18"/>
      <c r="BO416" s="18"/>
      <c r="BP416" s="18"/>
      <c r="BQ416" s="18"/>
    </row>
    <row r="417" spans="1:69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  <c r="AZ417" s="18"/>
      <c r="BA417" s="18"/>
      <c r="BB417" s="18"/>
      <c r="BC417" s="18"/>
      <c r="BD417" s="18"/>
      <c r="BE417" s="18"/>
      <c r="BF417" s="18"/>
      <c r="BG417" s="18"/>
      <c r="BH417" s="18"/>
      <c r="BI417" s="18"/>
      <c r="BJ417" s="18"/>
      <c r="BK417" s="18"/>
      <c r="BL417" s="18"/>
      <c r="BM417" s="18"/>
      <c r="BN417" s="18"/>
      <c r="BO417" s="18"/>
      <c r="BP417" s="18"/>
      <c r="BQ417" s="18"/>
    </row>
  </sheetData>
  <mergeCells count="12">
    <mergeCell ref="A38:A41"/>
    <mergeCell ref="B38:D39"/>
    <mergeCell ref="A30:A32"/>
    <mergeCell ref="A33:A35"/>
    <mergeCell ref="A1:C1"/>
    <mergeCell ref="G1:I1"/>
    <mergeCell ref="A12:D12"/>
    <mergeCell ref="A24:C24"/>
    <mergeCell ref="A25:C25"/>
    <mergeCell ref="G12:J12"/>
    <mergeCell ref="G24:I24"/>
    <mergeCell ref="G25:I2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3" workbookViewId="0">
      <selection activeCell="B26" sqref="B26"/>
    </sheetView>
  </sheetViews>
  <sheetFormatPr defaultRowHeight="15" x14ac:dyDescent="0.25"/>
  <cols>
    <col min="5" max="5" width="12" bestFit="1" customWidth="1"/>
    <col min="9" max="9" width="13.85546875" customWidth="1"/>
    <col min="12" max="12" width="12" bestFit="1" customWidth="1"/>
  </cols>
  <sheetData>
    <row r="1" spans="1:12" x14ac:dyDescent="0.25">
      <c r="A1" s="49" t="s">
        <v>5</v>
      </c>
      <c r="B1" s="49"/>
      <c r="C1" s="49"/>
      <c r="D1" s="49"/>
      <c r="F1" s="1"/>
      <c r="G1" s="1"/>
      <c r="H1" s="49" t="s">
        <v>4</v>
      </c>
      <c r="I1" s="49"/>
      <c r="J1" s="49"/>
      <c r="K1" s="49"/>
    </row>
    <row r="2" spans="1:12" x14ac:dyDescent="0.25">
      <c r="A2" t="s">
        <v>3</v>
      </c>
      <c r="B2" t="s">
        <v>0</v>
      </c>
      <c r="C2" t="s">
        <v>1</v>
      </c>
      <c r="D2" t="s">
        <v>2</v>
      </c>
      <c r="H2" t="s">
        <v>3</v>
      </c>
      <c r="I2" t="s">
        <v>0</v>
      </c>
      <c r="J2" t="s">
        <v>1</v>
      </c>
      <c r="K2" t="s">
        <v>2</v>
      </c>
    </row>
    <row r="3" spans="1:12" x14ac:dyDescent="0.25">
      <c r="A3">
        <v>1</v>
      </c>
      <c r="B3" s="2">
        <v>20</v>
      </c>
      <c r="C3" s="21">
        <v>26.47</v>
      </c>
      <c r="D3">
        <f>C3/B3</f>
        <v>1.3234999999999999</v>
      </c>
      <c r="E3">
        <f>(D3-D$13)^2</f>
        <v>1.5006250000000775E-4</v>
      </c>
      <c r="H3">
        <v>1</v>
      </c>
      <c r="I3" s="2">
        <v>20</v>
      </c>
      <c r="J3" s="21">
        <v>20.72</v>
      </c>
      <c r="K3">
        <f>J3/I3</f>
        <v>1.036</v>
      </c>
      <c r="L3">
        <f>(K3-K$13)^2</f>
        <v>0</v>
      </c>
    </row>
    <row r="4" spans="1:12" x14ac:dyDescent="0.25">
      <c r="A4">
        <v>2</v>
      </c>
      <c r="B4" s="2">
        <v>20</v>
      </c>
      <c r="C4" s="21">
        <v>26.84</v>
      </c>
      <c r="D4">
        <f t="shared" ref="D4:D12" si="0">C4/B4</f>
        <v>1.3420000000000001</v>
      </c>
      <c r="E4">
        <f t="shared" ref="E4:E12" si="1">(D4-D$13)^2</f>
        <v>3.9062499999998334E-5</v>
      </c>
      <c r="H4">
        <v>2</v>
      </c>
      <c r="I4" s="2">
        <v>20</v>
      </c>
      <c r="J4" s="21">
        <v>20.79</v>
      </c>
      <c r="K4">
        <f t="shared" ref="K4:K12" si="2">J4/I4</f>
        <v>1.0394999999999999</v>
      </c>
      <c r="L4">
        <f t="shared" ref="L4:L12" si="3">(K4-K$13)^2</f>
        <v>1.2249999999998856E-5</v>
      </c>
    </row>
    <row r="5" spans="1:12" x14ac:dyDescent="0.25">
      <c r="A5">
        <v>3</v>
      </c>
      <c r="B5" s="2">
        <v>20</v>
      </c>
      <c r="C5" s="21">
        <v>26.68</v>
      </c>
      <c r="D5">
        <f t="shared" si="0"/>
        <v>1.3340000000000001</v>
      </c>
      <c r="E5">
        <f t="shared" si="1"/>
        <v>3.0625000000004912E-6</v>
      </c>
      <c r="H5">
        <v>3</v>
      </c>
      <c r="I5" s="2">
        <v>20</v>
      </c>
      <c r="J5" s="21">
        <v>20.75</v>
      </c>
      <c r="K5">
        <f t="shared" si="2"/>
        <v>1.0375000000000001</v>
      </c>
      <c r="L5">
        <f t="shared" si="3"/>
        <v>2.2500000000001707E-6</v>
      </c>
    </row>
    <row r="6" spans="1:12" x14ac:dyDescent="0.25">
      <c r="A6">
        <v>4</v>
      </c>
      <c r="B6" s="2">
        <v>20</v>
      </c>
      <c r="C6" s="21">
        <v>26.69</v>
      </c>
      <c r="D6">
        <f t="shared" si="0"/>
        <v>1.3345</v>
      </c>
      <c r="E6">
        <f t="shared" si="1"/>
        <v>1.5625000000004886E-6</v>
      </c>
      <c r="H6">
        <v>4</v>
      </c>
      <c r="I6" s="2">
        <v>20</v>
      </c>
      <c r="J6" s="21">
        <v>20.72</v>
      </c>
      <c r="K6">
        <f t="shared" si="2"/>
        <v>1.036</v>
      </c>
      <c r="L6">
        <f t="shared" si="3"/>
        <v>0</v>
      </c>
    </row>
    <row r="7" spans="1:12" x14ac:dyDescent="0.25">
      <c r="A7">
        <v>5</v>
      </c>
      <c r="B7" s="2">
        <v>20</v>
      </c>
      <c r="C7" s="21">
        <v>26.78</v>
      </c>
      <c r="D7">
        <f t="shared" si="0"/>
        <v>1.339</v>
      </c>
      <c r="E7">
        <f t="shared" si="1"/>
        <v>1.0562499999998395E-5</v>
      </c>
      <c r="H7">
        <v>5</v>
      </c>
      <c r="I7" s="2">
        <v>20</v>
      </c>
      <c r="J7" s="21">
        <v>20.69</v>
      </c>
      <c r="K7">
        <f t="shared" si="2"/>
        <v>1.0345</v>
      </c>
      <c r="L7">
        <f t="shared" si="3"/>
        <v>2.2500000000001707E-6</v>
      </c>
    </row>
    <row r="8" spans="1:12" x14ac:dyDescent="0.25">
      <c r="A8">
        <v>6</v>
      </c>
      <c r="B8" s="2">
        <v>20</v>
      </c>
      <c r="C8" s="21">
        <v>26.75</v>
      </c>
      <c r="D8">
        <f t="shared" si="0"/>
        <v>1.3374999999999999</v>
      </c>
      <c r="E8">
        <f t="shared" si="1"/>
        <v>3.0624999999989369E-6</v>
      </c>
      <c r="H8">
        <v>6</v>
      </c>
      <c r="I8" s="2">
        <v>20</v>
      </c>
      <c r="J8" s="21">
        <v>20.71</v>
      </c>
      <c r="K8">
        <f t="shared" si="2"/>
        <v>1.0355000000000001</v>
      </c>
      <c r="L8">
        <f t="shared" si="3"/>
        <v>2.4999999999994493E-7</v>
      </c>
    </row>
    <row r="9" spans="1:12" x14ac:dyDescent="0.25">
      <c r="A9">
        <v>7</v>
      </c>
      <c r="B9" s="2">
        <v>20</v>
      </c>
      <c r="C9" s="21">
        <v>26.75</v>
      </c>
      <c r="D9">
        <f t="shared" si="0"/>
        <v>1.3374999999999999</v>
      </c>
      <c r="E9">
        <f t="shared" si="1"/>
        <v>3.0624999999989369E-6</v>
      </c>
      <c r="H9">
        <v>7</v>
      </c>
      <c r="I9" s="2">
        <v>20</v>
      </c>
      <c r="J9" s="21">
        <v>20.69</v>
      </c>
      <c r="K9">
        <f t="shared" si="2"/>
        <v>1.0345</v>
      </c>
      <c r="L9">
        <f>(K9-K$13)^2</f>
        <v>2.2500000000001707E-6</v>
      </c>
    </row>
    <row r="10" spans="1:12" x14ac:dyDescent="0.25">
      <c r="A10">
        <v>8</v>
      </c>
      <c r="B10" s="2">
        <v>20</v>
      </c>
      <c r="C10" s="21">
        <v>26.87</v>
      </c>
      <c r="D10">
        <f t="shared" si="0"/>
        <v>1.3435000000000001</v>
      </c>
      <c r="E10">
        <f t="shared" si="1"/>
        <v>6.0062499999998817E-5</v>
      </c>
      <c r="H10">
        <v>8</v>
      </c>
      <c r="I10" s="2">
        <v>20</v>
      </c>
      <c r="J10" s="21">
        <v>20.69</v>
      </c>
      <c r="K10">
        <f t="shared" si="2"/>
        <v>1.0345</v>
      </c>
      <c r="L10">
        <f t="shared" si="3"/>
        <v>2.2500000000001707E-6</v>
      </c>
    </row>
    <row r="11" spans="1:12" x14ac:dyDescent="0.25">
      <c r="A11">
        <v>9</v>
      </c>
      <c r="B11" s="2">
        <v>20</v>
      </c>
      <c r="C11" s="21">
        <v>26.54</v>
      </c>
      <c r="D11">
        <f t="shared" si="0"/>
        <v>1.327</v>
      </c>
      <c r="E11">
        <f t="shared" si="1"/>
        <v>7.6562500000004511E-5</v>
      </c>
      <c r="H11">
        <v>9</v>
      </c>
      <c r="I11" s="2">
        <v>20</v>
      </c>
      <c r="J11" s="21">
        <v>20.62</v>
      </c>
      <c r="K11">
        <f t="shared" si="2"/>
        <v>1.0310000000000001</v>
      </c>
      <c r="L11">
        <f t="shared" si="3"/>
        <v>2.4999999999998934E-5</v>
      </c>
    </row>
    <row r="12" spans="1:12" x14ac:dyDescent="0.25">
      <c r="A12">
        <v>10</v>
      </c>
      <c r="B12" s="2">
        <v>20</v>
      </c>
      <c r="C12" s="31">
        <v>26.78</v>
      </c>
      <c r="D12">
        <f t="shared" si="0"/>
        <v>1.339</v>
      </c>
      <c r="E12">
        <f t="shared" si="1"/>
        <v>1.0562499999998395E-5</v>
      </c>
      <c r="H12">
        <v>10</v>
      </c>
      <c r="I12" s="2">
        <v>20</v>
      </c>
      <c r="J12" s="31">
        <v>20.82</v>
      </c>
      <c r="K12">
        <f t="shared" si="2"/>
        <v>1.0409999999999999</v>
      </c>
      <c r="L12">
        <f t="shared" si="3"/>
        <v>2.4999999999998934E-5</v>
      </c>
    </row>
    <row r="13" spans="1:12" x14ac:dyDescent="0.25">
      <c r="C13" t="s">
        <v>6</v>
      </c>
      <c r="D13">
        <f>AVERAGE(D3:D12)</f>
        <v>1.3357500000000002</v>
      </c>
      <c r="J13" t="s">
        <v>7</v>
      </c>
      <c r="K13">
        <f>AVERAGE(K3:K12)</f>
        <v>1.036</v>
      </c>
    </row>
    <row r="14" spans="1:12" ht="15.75" thickBot="1" x14ac:dyDescent="0.3"/>
    <row r="15" spans="1:12" x14ac:dyDescent="0.25">
      <c r="A15" s="3" t="s">
        <v>12</v>
      </c>
      <c r="B15" s="4"/>
      <c r="C15" s="4"/>
      <c r="D15" s="50" t="s">
        <v>31</v>
      </c>
      <c r="E15" s="50"/>
      <c r="F15" s="50"/>
      <c r="G15" s="4"/>
      <c r="H15" s="4" t="s">
        <v>12</v>
      </c>
      <c r="I15" s="5"/>
    </row>
    <row r="16" spans="1:12" x14ac:dyDescent="0.25">
      <c r="A16" s="6" t="s">
        <v>18</v>
      </c>
      <c r="B16" s="7">
        <f>SQRT((SUM(E3:E12))/(10*9))</f>
        <v>1.9933918609022078E-3</v>
      </c>
      <c r="C16" s="7"/>
      <c r="D16" s="7"/>
      <c r="E16" s="7"/>
      <c r="F16" s="7"/>
      <c r="G16" s="7"/>
      <c r="H16" s="7" t="s">
        <v>18</v>
      </c>
      <c r="I16" s="8">
        <f>SQRT((SUM(L3:L12))/(10*9))</f>
        <v>8.9131613047471259E-4</v>
      </c>
    </row>
    <row r="17" spans="1:9" x14ac:dyDescent="0.25">
      <c r="A17" s="6" t="s">
        <v>17</v>
      </c>
      <c r="B17" s="9">
        <f>0.001/SQRT(3)</f>
        <v>5.773502691896258E-4</v>
      </c>
      <c r="C17" s="7"/>
      <c r="D17" s="7"/>
      <c r="E17" s="7"/>
      <c r="F17" s="7"/>
      <c r="G17" s="7"/>
      <c r="H17" s="7" t="s">
        <v>17</v>
      </c>
      <c r="I17" s="10">
        <f>0.001/SQRT(3)</f>
        <v>5.773502691896258E-4</v>
      </c>
    </row>
    <row r="18" spans="1:9" x14ac:dyDescent="0.25">
      <c r="A18" s="6" t="s">
        <v>19</v>
      </c>
      <c r="B18" s="9">
        <f>0.0005/SQRT(3)</f>
        <v>2.886751345948129E-4</v>
      </c>
      <c r="C18" s="7"/>
      <c r="D18" s="7"/>
      <c r="E18" s="7"/>
      <c r="F18" s="7"/>
      <c r="G18" s="7"/>
      <c r="H18" s="7" t="s">
        <v>19</v>
      </c>
      <c r="I18" s="11">
        <f>0.00002/SQRT(3)</f>
        <v>1.1547005383792517E-5</v>
      </c>
    </row>
    <row r="19" spans="1:9" x14ac:dyDescent="0.25">
      <c r="A19" s="6" t="s">
        <v>27</v>
      </c>
      <c r="B19" s="7">
        <f>SQRT((B17/B29)^2+(B18/B30)^2+(2*B16/D13)^2)</f>
        <v>3.2280946449905201E-3</v>
      </c>
      <c r="C19" s="7"/>
      <c r="D19" s="7"/>
      <c r="E19" s="7"/>
      <c r="F19" s="7"/>
      <c r="G19" s="7"/>
      <c r="H19" s="7" t="s">
        <v>20</v>
      </c>
      <c r="I19" s="8">
        <f>SQRT((I17/I29)^2+(I18/I30)^2+(2*I16/K13)^2)</f>
        <v>1.7725447319344673E-3</v>
      </c>
    </row>
    <row r="20" spans="1:9" x14ac:dyDescent="0.25">
      <c r="A20" s="6" t="s">
        <v>21</v>
      </c>
      <c r="B20" s="7">
        <f>B19*B31</f>
        <v>3.2342099783327861E-4</v>
      </c>
      <c r="C20" s="7"/>
      <c r="D20" s="7"/>
      <c r="E20" s="7"/>
      <c r="F20" s="7"/>
      <c r="G20" s="7"/>
      <c r="H20" s="7" t="s">
        <v>21</v>
      </c>
      <c r="I20" s="8">
        <f>I19*I31</f>
        <v>9.6324890287822679E-5</v>
      </c>
    </row>
    <row r="21" spans="1:9" x14ac:dyDescent="0.25">
      <c r="A21" s="6" t="s">
        <v>22</v>
      </c>
      <c r="B21" s="7">
        <f>SQRT((B20)^2+(B30^2*B17)^2+(2*B30*B29*B18)^2)</f>
        <v>3.5262005673930092E-4</v>
      </c>
      <c r="C21" s="7"/>
      <c r="D21" s="7"/>
      <c r="E21" s="7"/>
      <c r="F21" s="7"/>
      <c r="G21" s="7"/>
      <c r="H21" s="7" t="s">
        <v>22</v>
      </c>
      <c r="I21" s="8">
        <f>SQRT((I20)^2+(I30^2*I17)^2+(2*I30*I29*I18)^2)</f>
        <v>9.725763605365329E-5</v>
      </c>
    </row>
    <row r="22" spans="1:9" x14ac:dyDescent="0.25">
      <c r="A22" s="6" t="s">
        <v>28</v>
      </c>
      <c r="B22" s="9">
        <f>0.001/SQRT(3)</f>
        <v>5.773502691896258E-4</v>
      </c>
      <c r="C22" s="7"/>
      <c r="D22" s="7"/>
      <c r="E22" s="7"/>
      <c r="F22" s="7"/>
      <c r="G22" s="7"/>
      <c r="H22" s="7"/>
      <c r="I22" s="8"/>
    </row>
    <row r="23" spans="1:9" x14ac:dyDescent="0.25">
      <c r="A23" s="6"/>
      <c r="B23" s="7"/>
      <c r="C23" s="7"/>
      <c r="D23" s="7"/>
      <c r="E23" s="7"/>
      <c r="F23" s="7"/>
      <c r="G23" s="7"/>
      <c r="H23" s="7"/>
      <c r="I23" s="8"/>
    </row>
    <row r="24" spans="1:9" x14ac:dyDescent="0.25">
      <c r="A24" s="6" t="s">
        <v>24</v>
      </c>
      <c r="B24" s="7"/>
      <c r="C24" s="7"/>
      <c r="D24" s="7"/>
      <c r="E24" s="7"/>
      <c r="F24" s="7"/>
      <c r="G24" s="7"/>
      <c r="H24" s="7" t="s">
        <v>24</v>
      </c>
      <c r="I24" s="8"/>
    </row>
    <row r="25" spans="1:9" x14ac:dyDescent="0.25">
      <c r="A25" s="6" t="s">
        <v>23</v>
      </c>
      <c r="B25" s="7">
        <f>SQRT((B17/B29)^2+(2*B22/B36)^2)</f>
        <v>1.6364584151557368E-3</v>
      </c>
      <c r="C25" s="7"/>
      <c r="D25" s="7"/>
      <c r="E25" s="7"/>
      <c r="F25" s="7"/>
      <c r="G25" s="7"/>
      <c r="H25" s="7" t="s">
        <v>23</v>
      </c>
      <c r="I25" s="8">
        <f>SQRT(2*(I17/I29)^2+(2*I40/I37)^2+(2*I39/I36)^2)</f>
        <v>6.0204056018475912E-4</v>
      </c>
    </row>
    <row r="26" spans="1:9" ht="15.75" thickBot="1" x14ac:dyDescent="0.3">
      <c r="A26" s="12" t="s">
        <v>29</v>
      </c>
      <c r="B26" s="13">
        <f>B25*B32</f>
        <v>5.2830855551114567E-5</v>
      </c>
      <c r="C26" s="13"/>
      <c r="D26" s="13"/>
      <c r="E26" s="13"/>
      <c r="F26" s="13"/>
      <c r="G26" s="13"/>
      <c r="H26" s="13" t="s">
        <v>29</v>
      </c>
      <c r="I26" s="14">
        <f>I25*I32</f>
        <v>1.4604295280129249E-5</v>
      </c>
    </row>
    <row r="27" spans="1:9" ht="15.75" thickBot="1" x14ac:dyDescent="0.3"/>
    <row r="28" spans="1:9" x14ac:dyDescent="0.25">
      <c r="A28" s="3" t="s">
        <v>12</v>
      </c>
      <c r="B28" s="4"/>
      <c r="C28" s="4"/>
      <c r="D28" s="50" t="s">
        <v>30</v>
      </c>
      <c r="E28" s="50"/>
      <c r="F28" s="50"/>
      <c r="G28" s="4"/>
      <c r="H28" s="4" t="s">
        <v>12</v>
      </c>
      <c r="I28" s="5"/>
    </row>
    <row r="29" spans="1:9" x14ac:dyDescent="0.25">
      <c r="A29" s="6" t="s">
        <v>10</v>
      </c>
      <c r="B29" s="9">
        <v>0.752</v>
      </c>
      <c r="C29" s="7"/>
      <c r="D29" s="7"/>
      <c r="E29" s="7"/>
      <c r="F29" s="7"/>
      <c r="G29" s="7"/>
      <c r="H29" s="7" t="s">
        <v>10</v>
      </c>
      <c r="I29" s="10">
        <v>1.38</v>
      </c>
    </row>
    <row r="30" spans="1:9" x14ac:dyDescent="0.25">
      <c r="A30" s="6" t="s">
        <v>11</v>
      </c>
      <c r="B30" s="9">
        <v>0.30049999999999999</v>
      </c>
      <c r="C30" s="7"/>
      <c r="D30" s="7"/>
      <c r="E30" s="7"/>
      <c r="F30" s="7"/>
      <c r="G30" s="7"/>
      <c r="H30" s="7" t="s">
        <v>11</v>
      </c>
      <c r="I30" s="10">
        <v>0.14765</v>
      </c>
    </row>
    <row r="31" spans="1:9" x14ac:dyDescent="0.25">
      <c r="A31" s="6" t="s">
        <v>9</v>
      </c>
      <c r="B31" s="7">
        <f>B29*9.81*B30*(D13)^2/(2*PI())^2</f>
        <v>0.10018944095557285</v>
      </c>
      <c r="C31" s="7"/>
      <c r="D31" s="7"/>
      <c r="E31" s="7"/>
      <c r="F31" s="7"/>
      <c r="G31" s="7"/>
      <c r="H31" s="7" t="s">
        <v>9</v>
      </c>
      <c r="I31" s="8">
        <f>I29*9.81*I30*(K13)^2/(2*PI())^2</f>
        <v>5.4342713361427264E-2</v>
      </c>
    </row>
    <row r="32" spans="1:9" x14ac:dyDescent="0.25">
      <c r="A32" s="6" t="s">
        <v>8</v>
      </c>
      <c r="B32" s="17">
        <f>B31-B29*B30^2</f>
        <v>3.2283652955572853E-2</v>
      </c>
      <c r="C32" s="7"/>
      <c r="D32" s="7"/>
      <c r="E32" s="7"/>
      <c r="F32" s="7"/>
      <c r="G32" s="7"/>
      <c r="H32" s="7" t="s">
        <v>8</v>
      </c>
      <c r="I32" s="16">
        <f>I31-I29*I30^2</f>
        <v>2.4257992311427262E-2</v>
      </c>
    </row>
    <row r="33" spans="1:9" x14ac:dyDescent="0.25">
      <c r="A33" s="6"/>
      <c r="B33" s="7"/>
      <c r="C33" s="7"/>
      <c r="D33" s="7"/>
      <c r="E33" s="7"/>
      <c r="F33" s="7"/>
      <c r="G33" s="7"/>
      <c r="H33" s="7"/>
      <c r="I33" s="8"/>
    </row>
    <row r="34" spans="1:9" x14ac:dyDescent="0.25">
      <c r="A34" s="6"/>
      <c r="B34" s="7"/>
      <c r="C34" s="7"/>
      <c r="D34" s="7"/>
      <c r="E34" s="7"/>
      <c r="F34" s="7"/>
      <c r="G34" s="7"/>
      <c r="H34" s="7"/>
      <c r="I34" s="8"/>
    </row>
    <row r="35" spans="1:9" x14ac:dyDescent="0.25">
      <c r="A35" s="6" t="s">
        <v>13</v>
      </c>
      <c r="B35" s="7"/>
      <c r="C35" s="7"/>
      <c r="D35" s="7"/>
      <c r="E35" s="7"/>
      <c r="F35" s="7"/>
      <c r="G35" s="7"/>
      <c r="H35" s="7" t="s">
        <v>13</v>
      </c>
      <c r="I35" s="8"/>
    </row>
    <row r="36" spans="1:9" x14ac:dyDescent="0.25">
      <c r="A36" s="6" t="s">
        <v>14</v>
      </c>
      <c r="B36" s="9">
        <v>0.79900000000000004</v>
      </c>
      <c r="C36" s="7"/>
      <c r="D36" s="7"/>
      <c r="E36" s="7"/>
      <c r="F36" s="7"/>
      <c r="G36" s="7"/>
      <c r="H36" s="7" t="s">
        <v>15</v>
      </c>
      <c r="I36" s="10">
        <v>0.15479999999999999</v>
      </c>
    </row>
    <row r="37" spans="1:9" x14ac:dyDescent="0.25">
      <c r="A37" s="6" t="s">
        <v>8</v>
      </c>
      <c r="B37" s="17">
        <f>1/12*B29*B36^2</f>
        <v>4.0006462666666673E-2</v>
      </c>
      <c r="C37" s="7"/>
      <c r="D37" s="7"/>
      <c r="E37" s="7"/>
      <c r="F37" s="7"/>
      <c r="G37" s="7"/>
      <c r="H37" s="7" t="s">
        <v>16</v>
      </c>
      <c r="I37" s="10">
        <v>0.13980000000000001</v>
      </c>
    </row>
    <row r="38" spans="1:9" x14ac:dyDescent="0.25">
      <c r="A38" s="6"/>
      <c r="B38" s="7"/>
      <c r="C38" s="7"/>
      <c r="D38" s="7"/>
      <c r="E38" s="7"/>
      <c r="F38" s="7"/>
      <c r="G38" s="7"/>
      <c r="H38" s="7" t="s">
        <v>8</v>
      </c>
      <c r="I38" s="16">
        <f>1/2*I29*(I36^2+I37^2)</f>
        <v>3.0019885199999999E-2</v>
      </c>
    </row>
    <row r="39" spans="1:9" x14ac:dyDescent="0.25">
      <c r="A39" s="6"/>
      <c r="B39" s="7"/>
      <c r="C39" s="7"/>
      <c r="D39" s="7"/>
      <c r="E39" s="7"/>
      <c r="F39" s="7"/>
      <c r="G39" s="7"/>
      <c r="H39" s="7" t="s">
        <v>25</v>
      </c>
      <c r="I39" s="10">
        <f>0.00001/SQRT(3)</f>
        <v>5.7735026918962587E-6</v>
      </c>
    </row>
    <row r="40" spans="1:9" ht="15.75" thickBot="1" x14ac:dyDescent="0.3">
      <c r="A40" s="12"/>
      <c r="B40" s="13"/>
      <c r="C40" s="13"/>
      <c r="D40" s="13"/>
      <c r="E40" s="13"/>
      <c r="F40" s="13"/>
      <c r="G40" s="13"/>
      <c r="H40" s="13" t="s">
        <v>26</v>
      </c>
      <c r="I40" s="15">
        <f>0.00001/SQRT(3)</f>
        <v>5.7735026918962587E-6</v>
      </c>
    </row>
  </sheetData>
  <mergeCells count="4">
    <mergeCell ref="A1:D1"/>
    <mergeCell ref="H1:K1"/>
    <mergeCell ref="D15:F15"/>
    <mergeCell ref="D28:F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Tabelka</vt:lpstr>
      <vt:lpstr>Obliczenia-wiet</vt:lpstr>
    </vt:vector>
  </TitlesOfParts>
  <Company>Sil-art Rycho444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Ewa Stachów</cp:lastModifiedBy>
  <dcterms:created xsi:type="dcterms:W3CDTF">2012-03-27T16:31:19Z</dcterms:created>
  <dcterms:modified xsi:type="dcterms:W3CDTF">2016-10-15T12:17:19Z</dcterms:modified>
</cp:coreProperties>
</file>