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wert\Downloads\"/>
    </mc:Choice>
  </mc:AlternateContent>
  <xr:revisionPtr revIDLastSave="0" documentId="8_{CB64CB3D-6ADC-498A-9B23-7D5767F379FD}" xr6:coauthVersionLast="47" xr6:coauthVersionMax="47" xr10:uidLastSave="{00000000-0000-0000-0000-000000000000}"/>
  <bookViews>
    <workbookView xWindow="0" yWindow="0" windowWidth="15345" windowHeight="4470" xr2:uid="{00000000-000D-0000-FFFF-FFFF00000000}"/>
  </bookViews>
  <sheets>
    <sheet name="Dashboard_Varejo" sheetId="3" r:id="rId1"/>
    <sheet name="Auxiliar" sheetId="2" r:id="rId2"/>
    <sheet name="IE1-16" sheetId="1" r:id="rId3"/>
  </sheets>
  <definedNames>
    <definedName name="_xlnm.Print_Area" localSheetId="0">Dashboard_Varejo!$A$1:$V$36</definedName>
    <definedName name="_xlnm.Print_Area" localSheetId="2">'IE1-16'!$A$1:$N$46</definedName>
    <definedName name="SegmentaçãodeDados_Segmento">#N/A</definedName>
  </definedNames>
  <calcPr calcId="191028"/>
  <pivotCaches>
    <pivotCache cacheId="3336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" i="2" l="1"/>
  <c r="U6" i="2"/>
  <c r="V3" i="2"/>
  <c r="U3" i="2"/>
  <c r="V2" i="2"/>
  <c r="U2" i="2"/>
  <c r="V5" i="2"/>
  <c r="U5" i="2"/>
  <c r="W6" i="2"/>
  <c r="S18" i="3" s="1"/>
  <c r="T6" i="2"/>
  <c r="S6" i="2"/>
  <c r="R6" i="2"/>
  <c r="Q6" i="2"/>
  <c r="W5" i="2"/>
  <c r="S9" i="3" s="1"/>
  <c r="T5" i="2"/>
  <c r="S5" i="2"/>
  <c r="R5" i="2"/>
  <c r="Q5" i="2"/>
  <c r="R3" i="2"/>
  <c r="S3" i="2"/>
  <c r="T3" i="2"/>
  <c r="W3" i="2"/>
  <c r="S15" i="3" s="1"/>
  <c r="D34" i="3"/>
  <c r="U4" i="2"/>
  <c r="B34" i="3"/>
  <c r="S4" i="2"/>
  <c r="T4" i="2"/>
  <c r="V4" i="2"/>
  <c r="W4" i="2"/>
  <c r="R4" i="2"/>
  <c r="D32" i="3"/>
  <c r="B32" i="3"/>
  <c r="D30" i="3"/>
  <c r="B30" i="3"/>
  <c r="D28" i="3"/>
  <c r="B28" i="3"/>
  <c r="D26" i="3"/>
  <c r="B26" i="3"/>
  <c r="D24" i="3"/>
  <c r="B24" i="3"/>
  <c r="Q3" i="2"/>
  <c r="Q2" i="2"/>
  <c r="C119" i="2"/>
  <c r="C120" i="2"/>
  <c r="C121" i="2"/>
  <c r="C122" i="2"/>
  <c r="C123" i="2"/>
  <c r="C124" i="2"/>
  <c r="C125" i="2"/>
  <c r="C126" i="2"/>
  <c r="C127" i="2"/>
  <c r="W2" i="2"/>
  <c r="S12" i="3" s="1"/>
  <c r="T2" i="2"/>
  <c r="S2" i="2"/>
  <c r="R2" i="2"/>
  <c r="L4" i="2"/>
  <c r="L5" i="2"/>
  <c r="L6" i="2"/>
  <c r="L7" i="2"/>
  <c r="L8" i="2"/>
  <c r="L9" i="2"/>
  <c r="L10" i="2"/>
  <c r="L11" i="2"/>
  <c r="L12" i="2"/>
  <c r="L13" i="2"/>
  <c r="L14" i="2"/>
  <c r="L3" i="2"/>
  <c r="J4" i="2"/>
  <c r="J5" i="2"/>
  <c r="J6" i="2"/>
  <c r="J7" i="2"/>
  <c r="J8" i="2"/>
  <c r="J9" i="2"/>
  <c r="J10" i="2"/>
  <c r="J11" i="2"/>
  <c r="J12" i="2"/>
  <c r="J13" i="2"/>
  <c r="J14" i="2"/>
  <c r="J3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99" i="2"/>
  <c r="C100" i="2"/>
  <c r="C101" i="2"/>
  <c r="C102" i="2"/>
  <c r="C103" i="2"/>
  <c r="C104" i="2"/>
  <c r="C105" i="2"/>
  <c r="C106" i="2"/>
  <c r="C98" i="2"/>
  <c r="C87" i="2"/>
  <c r="C88" i="2"/>
  <c r="C89" i="2"/>
  <c r="C90" i="2"/>
  <c r="C91" i="2"/>
  <c r="C92" i="2"/>
  <c r="C93" i="2"/>
  <c r="C94" i="2"/>
  <c r="C95" i="2"/>
  <c r="C96" i="2"/>
  <c r="C97" i="2"/>
  <c r="C86" i="2"/>
  <c r="C78" i="2"/>
  <c r="C79" i="2"/>
  <c r="C80" i="2"/>
  <c r="C81" i="2"/>
  <c r="C82" i="2"/>
  <c r="C83" i="2"/>
  <c r="C84" i="2"/>
  <c r="C85" i="2"/>
  <c r="C77" i="2"/>
  <c r="C66" i="2"/>
  <c r="C67" i="2"/>
  <c r="C68" i="2"/>
  <c r="C69" i="2"/>
  <c r="C70" i="2"/>
  <c r="C71" i="2"/>
  <c r="C72" i="2"/>
  <c r="C73" i="2"/>
  <c r="C74" i="2"/>
  <c r="C75" i="2"/>
  <c r="C76" i="2"/>
  <c r="C65" i="2"/>
  <c r="C57" i="2"/>
  <c r="C58" i="2"/>
  <c r="C59" i="2"/>
  <c r="C60" i="2"/>
  <c r="C61" i="2"/>
  <c r="C62" i="2"/>
  <c r="C63" i="2"/>
  <c r="C64" i="2"/>
  <c r="C56" i="2"/>
  <c r="C45" i="2"/>
  <c r="C46" i="2"/>
  <c r="C47" i="2"/>
  <c r="C48" i="2"/>
  <c r="C49" i="2"/>
  <c r="C50" i="2"/>
  <c r="C51" i="2"/>
  <c r="C52" i="2"/>
  <c r="C53" i="2"/>
  <c r="C54" i="2"/>
  <c r="C55" i="2"/>
  <c r="C44" i="2"/>
  <c r="C36" i="2"/>
  <c r="C37" i="2"/>
  <c r="C38" i="2"/>
  <c r="C39" i="2"/>
  <c r="C40" i="2"/>
  <c r="C41" i="2"/>
  <c r="C42" i="2"/>
  <c r="C43" i="2"/>
  <c r="C35" i="2"/>
  <c r="C24" i="2"/>
  <c r="C25" i="2"/>
  <c r="C26" i="2"/>
  <c r="C27" i="2"/>
  <c r="C28" i="2"/>
  <c r="C29" i="2"/>
  <c r="C30" i="2"/>
  <c r="C31" i="2"/>
  <c r="C32" i="2"/>
  <c r="C33" i="2"/>
  <c r="C34" i="2"/>
  <c r="C23" i="2"/>
  <c r="C15" i="2"/>
  <c r="C16" i="2"/>
  <c r="C17" i="2"/>
  <c r="C18" i="2"/>
  <c r="C19" i="2"/>
  <c r="C20" i="2"/>
  <c r="C21" i="2"/>
  <c r="C22" i="2"/>
  <c r="C14" i="2"/>
  <c r="C3" i="2"/>
  <c r="C4" i="2"/>
  <c r="C5" i="2"/>
  <c r="C6" i="2"/>
  <c r="C7" i="2"/>
  <c r="C8" i="2"/>
  <c r="C9" i="2"/>
  <c r="C10" i="2"/>
  <c r="C11" i="2"/>
  <c r="C12" i="2"/>
  <c r="C13" i="2"/>
  <c r="C2" i="2"/>
</calcChain>
</file>

<file path=xl/sharedStrings.xml><?xml version="1.0" encoding="utf-8"?>
<sst xmlns="http://schemas.openxmlformats.org/spreadsheetml/2006/main" count="232" uniqueCount="69">
  <si>
    <t>Dashboard do Varejo Brasileiro: 
índice de volume de vendas no varejo - Brasil</t>
  </si>
  <si>
    <t>Var. nos últimos 12 meses:</t>
  </si>
  <si>
    <t>Var. em relação mês ant.:</t>
  </si>
  <si>
    <t>Var. ano:</t>
  </si>
  <si>
    <t>Var. mesmo período ano ant.:</t>
  </si>
  <si>
    <t>Ranking Crescimento % ano</t>
  </si>
  <si>
    <t>Segmento</t>
  </si>
  <si>
    <t>Mês/Ano</t>
  </si>
  <si>
    <t>Indicador (base 100: 2014)</t>
  </si>
  <si>
    <t>Soma de Indicador (base 100: 2014)</t>
  </si>
  <si>
    <t>Column Labels</t>
  </si>
  <si>
    <t>Varejo Geral</t>
  </si>
  <si>
    <t>Comércio Ampliado</t>
  </si>
  <si>
    <t>Hiper/Super/Prod. Alim./Bebidas/Fumo</t>
  </si>
  <si>
    <t>Móveis e eletrodomest.</t>
  </si>
  <si>
    <t>Autom./Motos/Partes/Peças</t>
  </si>
  <si>
    <t>Material de Construç.</t>
  </si>
  <si>
    <t>Row Labels</t>
  </si>
  <si>
    <t>j</t>
  </si>
  <si>
    <t>f</t>
  </si>
  <si>
    <t>m</t>
  </si>
  <si>
    <t>a</t>
  </si>
  <si>
    <t>s</t>
  </si>
  <si>
    <t>o</t>
  </si>
  <si>
    <t>n</t>
  </si>
  <si>
    <t>d</t>
  </si>
  <si>
    <t>Indicadores Econômicos</t>
  </si>
  <si>
    <t>14-nov-2018</t>
  </si>
  <si>
    <r>
      <t>I.16 - Índice de volume de vendas no varejo</t>
    </r>
    <r>
      <rPr>
        <b/>
        <vertAlign val="superscript"/>
        <sz val="16"/>
        <rFont val="Arial"/>
        <family val="2"/>
      </rPr>
      <t xml:space="preserve"> </t>
    </r>
    <r>
      <rPr>
        <b/>
        <sz val="14"/>
        <rFont val="Arial"/>
        <family val="2"/>
      </rPr>
      <t>- Brasil</t>
    </r>
    <r>
      <rPr>
        <b/>
        <vertAlign val="superscript"/>
        <sz val="10"/>
        <rFont val="Arial"/>
        <family val="2"/>
      </rPr>
      <t>1/</t>
    </r>
  </si>
  <si>
    <t>2014 = 100</t>
  </si>
  <si>
    <t>Período</t>
  </si>
  <si>
    <t>Comércio</t>
  </si>
  <si>
    <t>Hipermercados,</t>
  </si>
  <si>
    <t>Móveis e</t>
  </si>
  <si>
    <t>Automóveis,</t>
  </si>
  <si>
    <t xml:space="preserve">Material de </t>
  </si>
  <si>
    <t>varejista</t>
  </si>
  <si>
    <t>ampliado</t>
  </si>
  <si>
    <t>supermercados,</t>
  </si>
  <si>
    <t>eletrodo-</t>
  </si>
  <si>
    <t>motocicletas,</t>
  </si>
  <si>
    <t>construção</t>
  </si>
  <si>
    <t>geral</t>
  </si>
  <si>
    <t>prod. alimentícios,</t>
  </si>
  <si>
    <t>mésticos</t>
  </si>
  <si>
    <t>partes e peças</t>
  </si>
  <si>
    <t>bebidas e fumo</t>
  </si>
  <si>
    <t>Obser.</t>
  </si>
  <si>
    <t>Dessaz.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</si>
  <si>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</si>
  <si>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</si>
  <si>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</si>
  <si>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</si>
  <si>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</si>
  <si>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</si>
  <si>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</si>
  <si>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</si>
  <si>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</si>
  <si>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</si>
  <si>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</si>
  <si>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</si>
  <si>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% mês</t>
  </si>
  <si>
    <t>% mês ano ant.</t>
  </si>
  <si>
    <t>% mês(-1) ano ant.</t>
  </si>
  <si>
    <t>% mês(-2) ano ant.</t>
  </si>
  <si>
    <t>% ano</t>
  </si>
  <si>
    <t>% 12 meses</t>
  </si>
  <si>
    <r>
      <t>Fonte:</t>
    </r>
    <r>
      <rPr>
        <sz val="6"/>
        <rFont val="Arial"/>
        <family val="2"/>
      </rPr>
      <t xml:space="preserve"> IBGE</t>
    </r>
  </si>
  <si>
    <r>
      <t>1/</t>
    </r>
    <r>
      <rPr>
        <sz val="6"/>
        <rFont val="Arial"/>
        <family val="2"/>
      </rPr>
      <t xml:space="preserve"> Receita bruta de vendas deflacionada por índices de preços específicos para cada Unidade da Federação, construídos a partir dos relativos de preços do IPCA.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</si>
</sst>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__"/>
    <numFmt numFmtId="166" formatCode="##0.00_);\-##0.00_);&quot;...&quot;_)"/>
    <numFmt numFmtId="167" formatCode="0.00_ ;\-0.00\ "/>
    <numFmt numFmtId="168" formatCode="_(* #,##0.0_);_(* \(#,##0.0\);_(* &quot;-&quot;??_);_(@_)"/>
    <numFmt numFmtId="169" formatCode="0.0%"/>
    <numFmt numFmtId="170" formatCode="0.0&quot;%&quot;"/>
  </numFmts>
  <fonts count="15">
    <font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b/>
      <vertAlign val="superscript"/>
      <sz val="16"/>
      <name val="Arial"/>
      <family val="2"/>
    </font>
    <font>
      <b/>
      <vertAlign val="superscript"/>
      <sz val="10"/>
      <name val="Arial"/>
      <family val="2"/>
    </font>
    <font>
      <sz val="14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b/>
      <sz val="2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9"/>
      <color theme="0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quotePrefix="1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quotePrefix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5" xfId="0" quotePrefix="1" applyFont="1" applyBorder="1" applyAlignment="1">
      <alignment horizontal="right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165" fontId="2" fillId="0" borderId="11" xfId="0" applyNumberFormat="1" applyFont="1" applyBorder="1" applyAlignment="1">
      <alignment vertical="center"/>
    </xf>
    <xf numFmtId="165" fontId="2" fillId="0" borderId="11" xfId="0" quotePrefix="1" applyNumberFormat="1" applyFont="1" applyBorder="1" applyAlignment="1">
      <alignment vertical="center"/>
    </xf>
    <xf numFmtId="165" fontId="2" fillId="0" borderId="20" xfId="0" quotePrefix="1" applyNumberFormat="1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166" fontId="2" fillId="0" borderId="11" xfId="0" applyNumberFormat="1" applyFont="1" applyBorder="1" applyAlignment="1">
      <alignment vertical="center"/>
    </xf>
    <xf numFmtId="166" fontId="2" fillId="0" borderId="11" xfId="0" quotePrefix="1" applyNumberFormat="1" applyFont="1" applyBorder="1" applyAlignment="1">
      <alignment vertical="center"/>
    </xf>
    <xf numFmtId="166" fontId="2" fillId="0" borderId="20" xfId="0" quotePrefix="1" applyNumberFormat="1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165" fontId="1" fillId="0" borderId="13" xfId="0" applyNumberFormat="1" applyFont="1" applyBorder="1" applyAlignment="1">
      <alignment vertical="center"/>
    </xf>
    <xf numFmtId="165" fontId="1" fillId="0" borderId="19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166" fontId="2" fillId="0" borderId="11" xfId="1" quotePrefix="1" applyNumberFormat="1" applyFont="1" applyFill="1" applyBorder="1" applyAlignment="1">
      <alignment vertical="center"/>
    </xf>
    <xf numFmtId="167" fontId="2" fillId="0" borderId="11" xfId="1" quotePrefix="1" applyNumberFormat="1" applyFont="1" applyFill="1" applyBorder="1" applyAlignment="1">
      <alignment vertical="center"/>
    </xf>
    <xf numFmtId="167" fontId="2" fillId="0" borderId="20" xfId="1" quotePrefix="1" applyNumberFormat="1" applyFont="1" applyFill="1" applyBorder="1" applyAlignment="1">
      <alignment vertical="center"/>
    </xf>
    <xf numFmtId="166" fontId="2" fillId="0" borderId="21" xfId="1" quotePrefix="1" applyNumberFormat="1" applyFont="1" applyFill="1" applyBorder="1" applyAlignment="1">
      <alignment horizontal="right" vertical="center"/>
    </xf>
    <xf numFmtId="167" fontId="2" fillId="0" borderId="11" xfId="1" quotePrefix="1" applyNumberFormat="1" applyFont="1" applyFill="1" applyBorder="1" applyAlignment="1">
      <alignment horizontal="right" vertical="center"/>
    </xf>
    <xf numFmtId="167" fontId="2" fillId="0" borderId="20" xfId="1" quotePrefix="1" applyNumberFormat="1" applyFont="1" applyFill="1" applyBorder="1" applyAlignment="1">
      <alignment horizontal="right"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right" vertical="center"/>
    </xf>
    <xf numFmtId="168" fontId="0" fillId="0" borderId="0" xfId="1" applyNumberFormat="1" applyFont="1"/>
    <xf numFmtId="0" fontId="0" fillId="0" borderId="25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17" fontId="0" fillId="0" borderId="25" xfId="0" applyNumberFormat="1" applyBorder="1"/>
    <xf numFmtId="168" fontId="0" fillId="0" borderId="25" xfId="1" applyNumberFormat="1" applyFont="1" applyBorder="1" applyAlignment="1">
      <alignment horizontal="center"/>
    </xf>
    <xf numFmtId="0" fontId="0" fillId="0" borderId="0" xfId="0" pivotButton="1"/>
    <xf numFmtId="17" fontId="0" fillId="0" borderId="0" xfId="0" applyNumberFormat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3" xfId="0" applyBorder="1" applyAlignment="1">
      <alignment vertical="center"/>
    </xf>
    <xf numFmtId="169" fontId="0" fillId="0" borderId="0" xfId="2" applyNumberFormat="1" applyFont="1" applyBorder="1" applyAlignment="1">
      <alignment vertical="center"/>
    </xf>
    <xf numFmtId="169" fontId="0" fillId="0" borderId="31" xfId="2" applyNumberFormat="1" applyFont="1" applyBorder="1" applyAlignment="1">
      <alignment vertical="center"/>
    </xf>
    <xf numFmtId="169" fontId="0" fillId="0" borderId="33" xfId="2" applyNumberFormat="1" applyFont="1" applyBorder="1" applyAlignment="1">
      <alignment vertical="center"/>
    </xf>
    <xf numFmtId="169" fontId="0" fillId="0" borderId="34" xfId="2" applyNumberFormat="1" applyFont="1" applyBorder="1" applyAlignment="1">
      <alignment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1" fillId="0" borderId="30" xfId="0" applyFont="1" applyBorder="1" applyAlignment="1">
      <alignment horizontal="right" vertical="top"/>
    </xf>
    <xf numFmtId="0" fontId="11" fillId="0" borderId="0" xfId="0" applyFont="1" applyAlignment="1">
      <alignment horizontal="right" vertical="top"/>
    </xf>
    <xf numFmtId="0" fontId="11" fillId="0" borderId="32" xfId="0" applyFont="1" applyBorder="1" applyAlignment="1">
      <alignment horizontal="right" vertical="top"/>
    </xf>
    <xf numFmtId="0" fontId="11" fillId="0" borderId="33" xfId="0" applyFont="1" applyBorder="1" applyAlignment="1">
      <alignment horizontal="right" vertical="top"/>
    </xf>
    <xf numFmtId="169" fontId="0" fillId="0" borderId="0" xfId="2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170" fontId="13" fillId="0" borderId="26" xfId="0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Auxiliar!$G$2</c:f>
          <c:strCache>
            <c:ptCount val="1"/>
            <c:pt idx="0">
              <c:v>Material de Construç.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Auxiliar!$I$2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Auxiliar!$I$3:$I$14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Auxiliar!$J$3:$J$14</c:f>
              <c:numCache>
                <c:formatCode>General</c:formatCode>
                <c:ptCount val="12"/>
                <c:pt idx="0">
                  <c:v>85.5</c:v>
                </c:pt>
                <c:pt idx="1">
                  <c:v>75.8</c:v>
                </c:pt>
                <c:pt idx="2">
                  <c:v>91.7</c:v>
                </c:pt>
                <c:pt idx="3">
                  <c:v>77.7</c:v>
                </c:pt>
                <c:pt idx="4">
                  <c:v>88.1</c:v>
                </c:pt>
                <c:pt idx="5">
                  <c:v>87.3</c:v>
                </c:pt>
                <c:pt idx="6">
                  <c:v>92.4</c:v>
                </c:pt>
                <c:pt idx="7">
                  <c:v>96.8</c:v>
                </c:pt>
                <c:pt idx="8">
                  <c:v>93.1</c:v>
                </c:pt>
                <c:pt idx="9">
                  <c:v>95.4</c:v>
                </c:pt>
                <c:pt idx="10">
                  <c:v>98.2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5-43E5-8A7C-0A8C3BFDFF4C}"/>
            </c:ext>
          </c:extLst>
        </c:ser>
        <c:ser>
          <c:idx val="1"/>
          <c:order val="1"/>
          <c:tx>
            <c:strRef>
              <c:f>Auxiliar!$K$2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Auxiliar!$I$3:$I$14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Auxiliar!$L$3:$L$14</c:f>
              <c:numCache>
                <c:formatCode>General</c:formatCode>
                <c:ptCount val="12"/>
                <c:pt idx="0">
                  <c:v>91.8</c:v>
                </c:pt>
                <c:pt idx="1">
                  <c:v>80.2</c:v>
                </c:pt>
                <c:pt idx="2">
                  <c:v>90.4</c:v>
                </c:pt>
                <c:pt idx="3">
                  <c:v>89.8</c:v>
                </c:pt>
                <c:pt idx="4">
                  <c:v>86.5</c:v>
                </c:pt>
                <c:pt idx="5">
                  <c:v>92.2</c:v>
                </c:pt>
                <c:pt idx="6">
                  <c:v>94.3</c:v>
                </c:pt>
                <c:pt idx="7">
                  <c:v>102.5</c:v>
                </c:pt>
                <c:pt idx="8">
                  <c:v>91.6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5-43E5-8A7C-0A8C3BFDF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7594672"/>
        <c:axId val="-27602832"/>
      </c:lineChart>
      <c:catAx>
        <c:axId val="-275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02832"/>
        <c:crosses val="autoZero"/>
        <c:auto val="1"/>
        <c:lblAlgn val="ctr"/>
        <c:lblOffset val="100"/>
        <c:noMultiLvlLbl val="0"/>
      </c:catAx>
      <c:valAx>
        <c:axId val="-2760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594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Auxiliar!$Q$2</c:f>
              <c:strCache>
                <c:ptCount val="1"/>
                <c:pt idx="0">
                  <c:v>% mês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8.1621958333745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FF-46B5-B3FF-CE0DAE5E68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Auxiliar!$R$1:$W$1</c:f>
              <c:strCache>
                <c:ptCount val="6"/>
                <c:pt idx="0">
                  <c:v>Varejo Geral</c:v>
                </c:pt>
                <c:pt idx="1">
                  <c:v>Comércio Ampliado</c:v>
                </c:pt>
                <c:pt idx="2">
                  <c:v>Hiper/Super/Prod. Alim./Bebidas/Fumo</c:v>
                </c:pt>
                <c:pt idx="3">
                  <c:v>Móveis e eletrodomest.</c:v>
                </c:pt>
                <c:pt idx="4">
                  <c:v>Autom./Motos/Partes/Peças</c:v>
                </c:pt>
                <c:pt idx="5">
                  <c:v>Material de Construç.</c:v>
                </c:pt>
              </c:strCache>
            </c:strRef>
          </c:cat>
          <c:val>
            <c:numRef>
              <c:f>Auxiliar!$R$2:$W$2</c:f>
              <c:numCache>
                <c:formatCode>_(* #,##0.0_);_(* \(#,##0.0\);_(* "-"??_);_(@_)</c:formatCode>
                <c:ptCount val="6"/>
                <c:pt idx="0">
                  <c:v>-4.8988285410010768</c:v>
                </c:pt>
                <c:pt idx="1">
                  <c:v>-6.9767441860465018</c:v>
                </c:pt>
                <c:pt idx="2">
                  <c:v>-3.9000000000000035</c:v>
                </c:pt>
                <c:pt idx="3">
                  <c:v>-4.9492385786801929</c:v>
                </c:pt>
                <c:pt idx="4">
                  <c:v>-11.217948717948723</c:v>
                </c:pt>
                <c:pt idx="5">
                  <c:v>-10.634146341463424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F-46B5-B3FF-CE0DAE5E685E}"/>
            </c:ext>
          </c:extLst>
        </c:ser>
        <c:ser>
          <c:idx val="1"/>
          <c:order val="1"/>
          <c:tx>
            <c:strRef>
              <c:f>Auxiliar!$Q$3</c:f>
              <c:strCache>
                <c:ptCount val="1"/>
                <c:pt idx="0">
                  <c:v>% ano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Auxiliar!$R$1:$W$1</c:f>
              <c:strCache>
                <c:ptCount val="6"/>
                <c:pt idx="0">
                  <c:v>Varejo Geral</c:v>
                </c:pt>
                <c:pt idx="1">
                  <c:v>Comércio Ampliado</c:v>
                </c:pt>
                <c:pt idx="2">
                  <c:v>Hiper/Super/Prod. Alim./Bebidas/Fumo</c:v>
                </c:pt>
                <c:pt idx="3">
                  <c:v>Móveis e eletrodomest.</c:v>
                </c:pt>
                <c:pt idx="4">
                  <c:v>Autom./Motos/Partes/Peças</c:v>
                </c:pt>
                <c:pt idx="5">
                  <c:v>Material de Construç.</c:v>
                </c:pt>
              </c:strCache>
            </c:strRef>
          </c:cat>
          <c:val>
            <c:numRef>
              <c:f>Auxiliar!$R$3:$W$3</c:f>
              <c:numCache>
                <c:formatCode>_(* #,##0.0_);_(* \(#,##0.0\);_(* "-"??_);_(@_)</c:formatCode>
                <c:ptCount val="6"/>
                <c:pt idx="0">
                  <c:v>2.2885320520925179</c:v>
                </c:pt>
                <c:pt idx="1">
                  <c:v>5.1891174518911676</c:v>
                </c:pt>
                <c:pt idx="2">
                  <c:v>4.3525179856115148</c:v>
                </c:pt>
                <c:pt idx="3">
                  <c:v>-0.98192685356484066</c:v>
                </c:pt>
                <c:pt idx="4">
                  <c:v>15.711819180662424</c:v>
                </c:pt>
                <c:pt idx="5">
                  <c:v>3.9193302891933124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F-46B5-B3FF-CE0DAE5E6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3046176"/>
        <c:axId val="-2013048896"/>
      </c:barChart>
      <c:catAx>
        <c:axId val="-201304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048896"/>
        <c:crosses val="autoZero"/>
        <c:auto val="1"/>
        <c:lblAlgn val="ctr"/>
        <c:lblOffset val="100"/>
        <c:noMultiLvlLbl val="0"/>
      </c:catAx>
      <c:valAx>
        <c:axId val="-2013048896"/>
        <c:scaling>
          <c:orientation val="minMax"/>
        </c:scaling>
        <c:delete val="1"/>
        <c:axPos val="l"/>
        <c:numFmt formatCode="_(* #,##0.0_);_(* \(#,##0.0\);_(* &quot;-&quot;??_);_(@_)" sourceLinked="1"/>
        <c:majorTickMark val="none"/>
        <c:minorTickMark val="none"/>
        <c:tickLblPos val="nextTo"/>
        <c:crossAx val="-20130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63509</xdr:colOff>
      <xdr:row>1</xdr:row>
      <xdr:rowOff>28755</xdr:rowOff>
    </xdr:from>
    <xdr:to>
      <xdr:col>2</xdr:col>
      <xdr:colOff>85525</xdr:colOff>
      <xdr:row>4</xdr:row>
      <xdr:rowOff>20505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342" y="102838"/>
          <a:ext cx="635850" cy="468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7</xdr:row>
      <xdr:rowOff>0</xdr:rowOff>
    </xdr:from>
    <xdr:to>
      <xdr:col>5</xdr:col>
      <xdr:colOff>10584</xdr:colOff>
      <xdr:row>20</xdr:row>
      <xdr:rowOff>10583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egmento de mercado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o de merc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1" y="931333"/>
              <a:ext cx="2476500" cy="2074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253998</xdr:colOff>
      <xdr:row>6</xdr:row>
      <xdr:rowOff>148167</xdr:rowOff>
    </xdr:from>
    <xdr:to>
      <xdr:col>13</xdr:col>
      <xdr:colOff>491332</xdr:colOff>
      <xdr:row>19</xdr:row>
      <xdr:rowOff>158394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243417</xdr:colOff>
      <xdr:row>20</xdr:row>
      <xdr:rowOff>83343</xdr:rowOff>
    </xdr:from>
    <xdr:to>
      <xdr:col>21</xdr:col>
      <xdr:colOff>0</xdr:colOff>
      <xdr:row>35</xdr:row>
      <xdr:rowOff>11905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201083</xdr:colOff>
      <xdr:row>4</xdr:row>
      <xdr:rowOff>84666</xdr:rowOff>
    </xdr:from>
    <xdr:to>
      <xdr:col>20</xdr:col>
      <xdr:colOff>559249</xdr:colOff>
      <xdr:row>5</xdr:row>
      <xdr:rowOff>105832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974916" y="634999"/>
          <a:ext cx="972000" cy="1799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pt-BR" sz="800">
              <a:solidFill>
                <a:schemeClr val="bg1">
                  <a:lumMod val="50000"/>
                </a:schemeClr>
              </a:solidFill>
            </a:rPr>
            <a:t>data: 14/11/2018</a:t>
          </a:r>
        </a:p>
      </xdr:txBody>
    </xdr:sp>
    <xdr:clientData/>
  </xdr:twoCellAnchor>
  <xdr:twoCellAnchor>
    <xdr:from>
      <xdr:col>1</xdr:col>
      <xdr:colOff>46571</xdr:colOff>
      <xdr:row>4</xdr:row>
      <xdr:rowOff>99479</xdr:rowOff>
    </xdr:from>
    <xdr:to>
      <xdr:col>2</xdr:col>
      <xdr:colOff>404737</xdr:colOff>
      <xdr:row>5</xdr:row>
      <xdr:rowOff>120645</xdr:rowOff>
    </xdr:to>
    <xdr:sp macro="" textlink="">
      <xdr:nvSpPr>
        <xdr:cNvPr id="8" name="CaixaDeTexto 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404" y="649812"/>
          <a:ext cx="972000" cy="1799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800">
              <a:solidFill>
                <a:schemeClr val="bg1">
                  <a:lumMod val="50000"/>
                </a:schemeClr>
              </a:solidFill>
            </a:rPr>
            <a:t>fonte: BCB</a:t>
          </a:r>
        </a:p>
      </xdr:txBody>
    </xdr:sp>
    <xdr:clientData/>
  </xdr:twoCellAnchor>
  <xdr:twoCellAnchor editAs="oneCell">
    <xdr:from>
      <xdr:col>19</xdr:col>
      <xdr:colOff>582056</xdr:colOff>
      <xdr:row>1</xdr:row>
      <xdr:rowOff>28755</xdr:rowOff>
    </xdr:from>
    <xdr:to>
      <xdr:col>20</xdr:col>
      <xdr:colOff>508783</xdr:colOff>
      <xdr:row>4</xdr:row>
      <xdr:rowOff>56505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55889" y="102838"/>
          <a:ext cx="540561" cy="5040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</xdr:row>
      <xdr:rowOff>127000</xdr:rowOff>
    </xdr:from>
    <xdr:to>
      <xdr:col>5</xdr:col>
      <xdr:colOff>0</xdr:colOff>
      <xdr:row>4</xdr:row>
      <xdr:rowOff>84667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2561167" y="201083"/>
          <a:ext cx="0" cy="433917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533381</xdr:colOff>
      <xdr:row>1</xdr:row>
      <xdr:rowOff>127000</xdr:rowOff>
    </xdr:from>
    <xdr:to>
      <xdr:col>15</xdr:col>
      <xdr:colOff>533381</xdr:colOff>
      <xdr:row>4</xdr:row>
      <xdr:rowOff>84667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9232881" y="201083"/>
          <a:ext cx="0" cy="433917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0.86098</cdr:x>
      <cdr:y>0.89098</cdr:y>
    </cdr:from>
    <cdr:to>
      <cdr:x>0.99384</cdr:x>
      <cdr:y>0.97813</cdr:y>
    </cdr:to>
    <cdr:sp macro="" textlink="">
      <cdr:nvSpPr>
        <cdr:cNvPr id="2" name="CaixaDeTexto 5"/>
        <cdr:cNvSpPr txBox="1"/>
      </cdr:nvSpPr>
      <cdr:spPr>
        <a:xfrm xmlns:a="http://schemas.openxmlformats.org/drawingml/2006/main">
          <a:off x="4432300" y="1839383"/>
          <a:ext cx="684000" cy="17991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800">
              <a:solidFill>
                <a:schemeClr val="bg1">
                  <a:lumMod val="50000"/>
                </a:schemeClr>
              </a:solidFill>
            </a:rPr>
            <a:t>2014 = 100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werton Antonio Nascimento Silva" refreshedDate="43424.501744907408" createdVersion="5" refreshedVersion="5" minRefreshableVersion="3" recordCount="126" xr:uid="{00000000-000A-0000-FFFF-FFFF14000000}">
  <cacheSource type="worksheet">
    <worksheetSource ref="A1:C127" sheet="Auxiliar"/>
  </cacheSource>
  <cacheFields count="3">
    <cacheField name="Segmento" numFmtId="0">
      <sharedItems count="6">
        <s v="Varejo Geral"/>
        <s v="Comércio Ampliado"/>
        <s v="Hiper/Super/Prod. Alim./Bebidas/Fumo"/>
        <s v="Móveis e eletrodomest."/>
        <s v="Autom./Motos/Partes/Peças"/>
        <s v="Material de Construç."/>
      </sharedItems>
    </cacheField>
    <cacheField name="Mês/Ano" numFmtId="17">
      <sharedItems containsSemiMixedTypes="0" containsNonDate="0" containsDate="1" containsString="0" minDate="2017-01-01T00:00:00" maxDate="2018-09-02T00:00:00" count="21"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</sharedItems>
    </cacheField>
    <cacheField name="Indicador (base 100: 2014)" numFmtId="168">
      <sharedItems containsSemiMixedTypes="0" containsString="0" containsNumber="1" minValue="57.4" maxValue="120.9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  <x v="0"/>
    <n v="88.1"/>
  </r>
  <r>
    <x v="0"/>
    <x v="1"/>
    <n v="81.099999999999994"/>
  </r>
  <r>
    <x v="0"/>
    <x v="2"/>
    <n v="87.5"/>
  </r>
  <r>
    <x v="0"/>
    <x v="3"/>
    <n v="87.3"/>
  </r>
  <r>
    <x v="0"/>
    <x v="4"/>
    <n v="89.4"/>
  </r>
  <r>
    <x v="0"/>
    <x v="5"/>
    <n v="88.2"/>
  </r>
  <r>
    <x v="0"/>
    <x v="6"/>
    <n v="89.9"/>
  </r>
  <r>
    <x v="0"/>
    <x v="7"/>
    <n v="90.2"/>
  </r>
  <r>
    <x v="0"/>
    <x v="8"/>
    <n v="89.2"/>
  </r>
  <r>
    <x v="0"/>
    <x v="9"/>
    <n v="90.9"/>
  </r>
  <r>
    <x v="0"/>
    <x v="10"/>
    <n v="97.3"/>
  </r>
  <r>
    <x v="0"/>
    <x v="11"/>
    <n v="119.5"/>
  </r>
  <r>
    <x v="0"/>
    <x v="12"/>
    <n v="90.9"/>
  </r>
  <r>
    <x v="0"/>
    <x v="13"/>
    <n v="82.3"/>
  </r>
  <r>
    <x v="0"/>
    <x v="14"/>
    <n v="94.5"/>
  </r>
  <r>
    <x v="0"/>
    <x v="15"/>
    <n v="87.8"/>
  </r>
  <r>
    <x v="0"/>
    <x v="16"/>
    <n v="91.8"/>
  </r>
  <r>
    <x v="0"/>
    <x v="17"/>
    <n v="89.5"/>
  </r>
  <r>
    <x v="0"/>
    <x v="18"/>
    <n v="89"/>
  </r>
  <r>
    <x v="0"/>
    <x v="19"/>
    <n v="93.9"/>
  </r>
  <r>
    <x v="0"/>
    <x v="20"/>
    <n v="89.3"/>
  </r>
  <r>
    <x v="1"/>
    <x v="0"/>
    <n v="83"/>
  </r>
  <r>
    <x v="1"/>
    <x v="1"/>
    <n v="74.900000000000006"/>
  </r>
  <r>
    <x v="1"/>
    <x v="2"/>
    <n v="84.8"/>
  </r>
  <r>
    <x v="1"/>
    <x v="3"/>
    <n v="80.2"/>
  </r>
  <r>
    <x v="1"/>
    <x v="4"/>
    <n v="85.6"/>
  </r>
  <r>
    <x v="1"/>
    <x v="5"/>
    <n v="84.4"/>
  </r>
  <r>
    <x v="1"/>
    <x v="6"/>
    <n v="86"/>
  </r>
  <r>
    <x v="1"/>
    <x v="7"/>
    <n v="88.5"/>
  </r>
  <r>
    <x v="1"/>
    <x v="8"/>
    <n v="86.1"/>
  </r>
  <r>
    <x v="1"/>
    <x v="9"/>
    <n v="87.8"/>
  </r>
  <r>
    <x v="1"/>
    <x v="10"/>
    <n v="92.6"/>
  </r>
  <r>
    <x v="1"/>
    <x v="11"/>
    <n v="107.4"/>
  </r>
  <r>
    <x v="1"/>
    <x v="12"/>
    <n v="88.3"/>
  </r>
  <r>
    <x v="1"/>
    <x v="13"/>
    <n v="78.900000000000006"/>
  </r>
  <r>
    <x v="1"/>
    <x v="14"/>
    <n v="92.3"/>
  </r>
  <r>
    <x v="1"/>
    <x v="15"/>
    <n v="87.1"/>
  </r>
  <r>
    <x v="1"/>
    <x v="16"/>
    <n v="87.4"/>
  </r>
  <r>
    <x v="1"/>
    <x v="17"/>
    <n v="87.5"/>
  </r>
  <r>
    <x v="1"/>
    <x v="18"/>
    <n v="88.5"/>
  </r>
  <r>
    <x v="1"/>
    <x v="19"/>
    <n v="94.6"/>
  </r>
  <r>
    <x v="1"/>
    <x v="20"/>
    <n v="88"/>
  </r>
  <r>
    <x v="2"/>
    <x v="0"/>
    <n v="94.5"/>
  </r>
  <r>
    <x v="2"/>
    <x v="1"/>
    <n v="90.7"/>
  </r>
  <r>
    <x v="2"/>
    <x v="2"/>
    <n v="89.7"/>
  </r>
  <r>
    <x v="2"/>
    <x v="3"/>
    <n v="94.9"/>
  </r>
  <r>
    <x v="2"/>
    <x v="4"/>
    <n v="90.4"/>
  </r>
  <r>
    <x v="2"/>
    <x v="5"/>
    <n v="90"/>
  </r>
  <r>
    <x v="2"/>
    <x v="6"/>
    <n v="93.3"/>
  </r>
  <r>
    <x v="2"/>
    <x v="7"/>
    <n v="94.8"/>
  </r>
  <r>
    <x v="2"/>
    <x v="8"/>
    <n v="95.7"/>
  </r>
  <r>
    <x v="2"/>
    <x v="9"/>
    <n v="96.5"/>
  </r>
  <r>
    <x v="2"/>
    <x v="10"/>
    <n v="99.2"/>
  </r>
  <r>
    <x v="2"/>
    <x v="11"/>
    <n v="120.9"/>
  </r>
  <r>
    <x v="2"/>
    <x v="12"/>
    <n v="97.4"/>
  </r>
  <r>
    <x v="2"/>
    <x v="13"/>
    <n v="92.5"/>
  </r>
  <r>
    <x v="2"/>
    <x v="14"/>
    <n v="103.5"/>
  </r>
  <r>
    <x v="2"/>
    <x v="15"/>
    <n v="94.9"/>
  </r>
  <r>
    <x v="2"/>
    <x v="16"/>
    <n v="97.6"/>
  </r>
  <r>
    <x v="2"/>
    <x v="17"/>
    <n v="93.7"/>
  </r>
  <r>
    <x v="2"/>
    <x v="18"/>
    <n v="94.6"/>
  </r>
  <r>
    <x v="2"/>
    <x v="19"/>
    <n v="100"/>
  </r>
  <r>
    <x v="2"/>
    <x v="20"/>
    <n v="96.1"/>
  </r>
  <r>
    <x v="3"/>
    <x v="0"/>
    <n v="81.900000000000006"/>
  </r>
  <r>
    <x v="3"/>
    <x v="1"/>
    <n v="67.2"/>
  </r>
  <r>
    <x v="3"/>
    <x v="2"/>
    <n v="83.1"/>
  </r>
  <r>
    <x v="3"/>
    <x v="3"/>
    <n v="70.2"/>
  </r>
  <r>
    <x v="3"/>
    <x v="4"/>
    <n v="84.7"/>
  </r>
  <r>
    <x v="3"/>
    <x v="5"/>
    <n v="77.5"/>
  </r>
  <r>
    <x v="3"/>
    <x v="6"/>
    <n v="80.2"/>
  </r>
  <r>
    <x v="3"/>
    <x v="7"/>
    <n v="81.3"/>
  </r>
  <r>
    <x v="3"/>
    <x v="8"/>
    <n v="76.599999999999994"/>
  </r>
  <r>
    <x v="3"/>
    <x v="9"/>
    <n v="78.900000000000006"/>
  </r>
  <r>
    <x v="3"/>
    <x v="10"/>
    <n v="99.4"/>
  </r>
  <r>
    <x v="3"/>
    <x v="11"/>
    <n v="106.3"/>
  </r>
  <r>
    <x v="3"/>
    <x v="12"/>
    <n v="86.1"/>
  </r>
  <r>
    <x v="3"/>
    <x v="13"/>
    <n v="69.7"/>
  </r>
  <r>
    <x v="3"/>
    <x v="14"/>
    <n v="80.5"/>
  </r>
  <r>
    <x v="3"/>
    <x v="15"/>
    <n v="74.099999999999994"/>
  </r>
  <r>
    <x v="3"/>
    <x v="16"/>
    <n v="78.900000000000006"/>
  </r>
  <r>
    <x v="3"/>
    <x v="17"/>
    <n v="78.099999999999994"/>
  </r>
  <r>
    <x v="3"/>
    <x v="18"/>
    <n v="74.7"/>
  </r>
  <r>
    <x v="3"/>
    <x v="19"/>
    <n v="78.8"/>
  </r>
  <r>
    <x v="3"/>
    <x v="20"/>
    <n v="74.900000000000006"/>
  </r>
  <r>
    <x v="4"/>
    <x v="0"/>
    <n v="67.8"/>
  </r>
  <r>
    <x v="4"/>
    <x v="1"/>
    <n v="57.4"/>
  </r>
  <r>
    <x v="4"/>
    <x v="2"/>
    <n v="74.8"/>
  </r>
  <r>
    <x v="4"/>
    <x v="3"/>
    <n v="61.7"/>
  </r>
  <r>
    <x v="4"/>
    <x v="4"/>
    <n v="74.099999999999994"/>
  </r>
  <r>
    <x v="4"/>
    <x v="5"/>
    <n v="72.8"/>
  </r>
  <r>
    <x v="4"/>
    <x v="6"/>
    <n v="72.900000000000006"/>
  </r>
  <r>
    <x v="4"/>
    <x v="7"/>
    <n v="80.8"/>
  </r>
  <r>
    <x v="4"/>
    <x v="8"/>
    <n v="74.8"/>
  </r>
  <r>
    <x v="4"/>
    <x v="9"/>
    <n v="76.400000000000006"/>
  </r>
  <r>
    <x v="4"/>
    <x v="10"/>
    <n v="77.599999999999994"/>
  </r>
  <r>
    <x v="4"/>
    <x v="11"/>
    <n v="80.2"/>
  </r>
  <r>
    <x v="4"/>
    <x v="12"/>
    <n v="80"/>
  </r>
  <r>
    <x v="4"/>
    <x v="13"/>
    <n v="68.900000000000006"/>
  </r>
  <r>
    <x v="4"/>
    <x v="14"/>
    <n v="86.7"/>
  </r>
  <r>
    <x v="4"/>
    <x v="15"/>
    <n v="84.1"/>
  </r>
  <r>
    <x v="4"/>
    <x v="16"/>
    <n v="75.599999999999994"/>
  </r>
  <r>
    <x v="4"/>
    <x v="17"/>
    <n v="80.3"/>
  </r>
  <r>
    <x v="4"/>
    <x v="18"/>
    <n v="84.9"/>
  </r>
  <r>
    <x v="4"/>
    <x v="19"/>
    <n v="93.6"/>
  </r>
  <r>
    <x v="4"/>
    <x v="20"/>
    <n v="83.1"/>
  </r>
  <r>
    <x v="5"/>
    <x v="0"/>
    <n v="85.5"/>
  </r>
  <r>
    <x v="5"/>
    <x v="1"/>
    <n v="75.8"/>
  </r>
  <r>
    <x v="5"/>
    <x v="2"/>
    <n v="91.7"/>
  </r>
  <r>
    <x v="5"/>
    <x v="3"/>
    <n v="77.7"/>
  </r>
  <r>
    <x v="5"/>
    <x v="4"/>
    <n v="88.1"/>
  </r>
  <r>
    <x v="5"/>
    <x v="5"/>
    <n v="87.3"/>
  </r>
  <r>
    <x v="5"/>
    <x v="6"/>
    <n v="92.4"/>
  </r>
  <r>
    <x v="5"/>
    <x v="7"/>
    <n v="96.8"/>
  </r>
  <r>
    <x v="5"/>
    <x v="8"/>
    <n v="93.1"/>
  </r>
  <r>
    <x v="5"/>
    <x v="9"/>
    <n v="95.4"/>
  </r>
  <r>
    <x v="5"/>
    <x v="10"/>
    <n v="98.2"/>
  </r>
  <r>
    <x v="5"/>
    <x v="11"/>
    <n v="90"/>
  </r>
  <r>
    <x v="5"/>
    <x v="12"/>
    <n v="91.8"/>
  </r>
  <r>
    <x v="5"/>
    <x v="13"/>
    <n v="80.2"/>
  </r>
  <r>
    <x v="5"/>
    <x v="14"/>
    <n v="90.4"/>
  </r>
  <r>
    <x v="5"/>
    <x v="15"/>
    <n v="89.8"/>
  </r>
  <r>
    <x v="5"/>
    <x v="16"/>
    <n v="86.5"/>
  </r>
  <r>
    <x v="5"/>
    <x v="17"/>
    <n v="92.2"/>
  </r>
  <r>
    <x v="5"/>
    <x v="18"/>
    <n v="94.3"/>
  </r>
  <r>
    <x v="5"/>
    <x v="19"/>
    <n v="102.5"/>
  </r>
  <r>
    <x v="5"/>
    <x v="20"/>
    <n v="91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333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5" indent="0" outline="1" outlineData="1" multipleFieldFilters="0" chartFormat="3">
  <location ref="F1:G23" firstHeaderRow="1" firstDataRow="2" firstDataCol="1"/>
  <pivotFields count="3">
    <pivotField axis="axisCol" showAll="0">
      <items count="7">
        <item h="1" x="4"/>
        <item h="1" x="1"/>
        <item h="1" x="2"/>
        <item x="5"/>
        <item h="1" x="3"/>
        <item h="1" x="0"/>
        <item t="default"/>
      </items>
    </pivotField>
    <pivotField axis="axisRow" numFmtId="17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numFmtId="168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0"/>
  </colFields>
  <colItems count="1">
    <i>
      <x v="3"/>
    </i>
  </colItems>
  <dataFields count="1">
    <dataField name="Soma de Indicador (base 100: 2014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gmento" xr10:uid="{00000000-0013-0000-FFFF-FFFF01000000}" sourceName="Segmento">
  <pivotTables>
    <pivotTable tabId="2" name="Tabela dinâmica2"/>
  </pivotTables>
  <data>
    <tabular pivotCacheId="1">
      <items count="6">
        <i x="4"/>
        <i x="1"/>
        <i x="2"/>
        <i x="5" s="1"/>
        <i x="3"/>
        <i x="0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gmento de mercado" xr10:uid="{00000000-0014-0000-FFFF-FFFF01000000}" cache="SegmentaçãodeDados_Segmento" caption="Segmento de mercado" style="SlicerStyleDark3" rowHeight="225425"/>
</slicer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5"/>
  <sheetViews>
    <sheetView showGridLines="0" tabSelected="1" zoomScale="90" zoomScaleNormal="90" zoomScaleSheetLayoutView="80" workbookViewId="0">
      <selection activeCell="U16" sqref="U16"/>
    </sheetView>
  </sheetViews>
  <sheetFormatPr defaultRowHeight="12.75"/>
  <cols>
    <col min="1" max="1" width="1.5703125" customWidth="1"/>
    <col min="3" max="3" width="13.140625" customWidth="1"/>
    <col min="5" max="5" width="5.28515625" customWidth="1"/>
    <col min="18" max="18" width="3.42578125" customWidth="1"/>
    <col min="22" max="22" width="2.42578125" customWidth="1"/>
  </cols>
  <sheetData>
    <row r="1" spans="2:21" ht="6" customHeight="1"/>
    <row r="2" spans="2:21">
      <c r="B2" s="76" t="s">
        <v>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8"/>
    </row>
    <row r="3" spans="2:21">
      <c r="B3" s="79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1"/>
    </row>
    <row r="4" spans="2:21">
      <c r="B4" s="79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1"/>
    </row>
    <row r="5" spans="2:21"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1"/>
    </row>
    <row r="6" spans="2:21">
      <c r="B6" s="82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4"/>
    </row>
    <row r="7" spans="2:21" ht="5.25" customHeight="1"/>
    <row r="8" spans="2:21">
      <c r="O8" s="68"/>
      <c r="P8" s="69"/>
      <c r="Q8" s="69"/>
      <c r="R8" s="69"/>
      <c r="S8" s="69"/>
      <c r="T8" s="69"/>
      <c r="U8" s="70"/>
    </row>
    <row r="9" spans="2:21">
      <c r="O9" s="85" t="s">
        <v>1</v>
      </c>
      <c r="P9" s="86"/>
      <c r="Q9" s="86"/>
      <c r="R9" s="5"/>
      <c r="S9" s="89">
        <f>HLOOKUP(Auxiliar!G2,Auxiliar!$R$1:$X$6,5,FALSE)/100</f>
        <v>6.3241106719367446E-2</v>
      </c>
      <c r="T9" s="89"/>
      <c r="U9" s="73"/>
    </row>
    <row r="10" spans="2:21">
      <c r="O10" s="85"/>
      <c r="P10" s="86"/>
      <c r="Q10" s="86"/>
      <c r="R10" s="5"/>
      <c r="S10" s="89"/>
      <c r="T10" s="89"/>
      <c r="U10" s="73"/>
    </row>
    <row r="11" spans="2:21">
      <c r="O11" s="85"/>
      <c r="P11" s="86"/>
      <c r="Q11" s="86"/>
      <c r="R11" s="5"/>
      <c r="S11" s="72"/>
      <c r="T11" s="72"/>
      <c r="U11" s="73"/>
    </row>
    <row r="12" spans="2:21">
      <c r="O12" s="85" t="s">
        <v>2</v>
      </c>
      <c r="P12" s="86"/>
      <c r="Q12" s="86"/>
      <c r="R12" s="5"/>
      <c r="S12" s="89">
        <f>HLOOKUP(Auxiliar!G2,Auxiliar!$R$1:$X$6,2,FALSE)/100</f>
        <v>-0.10634146341463424</v>
      </c>
      <c r="T12" s="89"/>
      <c r="U12" s="73"/>
    </row>
    <row r="13" spans="2:21">
      <c r="O13" s="85"/>
      <c r="P13" s="86"/>
      <c r="Q13" s="86"/>
      <c r="R13" s="5"/>
      <c r="S13" s="89"/>
      <c r="T13" s="89"/>
      <c r="U13" s="73"/>
    </row>
    <row r="14" spans="2:21">
      <c r="O14" s="85"/>
      <c r="P14" s="86"/>
      <c r="Q14" s="86"/>
      <c r="R14" s="5"/>
      <c r="S14" s="72"/>
      <c r="T14" s="72"/>
      <c r="U14" s="73"/>
    </row>
    <row r="15" spans="2:21">
      <c r="O15" s="85" t="s">
        <v>3</v>
      </c>
      <c r="P15" s="86"/>
      <c r="Q15" s="86"/>
      <c r="R15" s="5"/>
      <c r="S15" s="89">
        <f>HLOOKUP(Auxiliar!G2,Auxiliar!$R$1:$X$6,3,FALSE)/100</f>
        <v>3.9193302891933124E-2</v>
      </c>
      <c r="T15" s="89"/>
      <c r="U15" s="73"/>
    </row>
    <row r="16" spans="2:21">
      <c r="O16" s="85"/>
      <c r="P16" s="86"/>
      <c r="Q16" s="86"/>
      <c r="R16" s="5"/>
      <c r="S16" s="89"/>
      <c r="T16" s="89"/>
      <c r="U16" s="73"/>
    </row>
    <row r="17" spans="2:21">
      <c r="O17" s="85"/>
      <c r="P17" s="86"/>
      <c r="Q17" s="86"/>
      <c r="R17" s="5"/>
      <c r="S17" s="72"/>
      <c r="T17" s="72"/>
      <c r="U17" s="73"/>
    </row>
    <row r="18" spans="2:21">
      <c r="O18" s="85" t="s">
        <v>4</v>
      </c>
      <c r="P18" s="86"/>
      <c r="Q18" s="86"/>
      <c r="R18" s="5"/>
      <c r="S18" s="89">
        <f>HLOOKUP(Auxiliar!G2,Auxiliar!$R$1:$X$6,6,FALSE)/100</f>
        <v>-1.6111707841031109E-2</v>
      </c>
      <c r="T18" s="89"/>
      <c r="U18" s="73"/>
    </row>
    <row r="19" spans="2:21">
      <c r="O19" s="85"/>
      <c r="P19" s="86"/>
      <c r="Q19" s="86"/>
      <c r="R19" s="5"/>
      <c r="S19" s="89"/>
      <c r="T19" s="89"/>
      <c r="U19" s="73"/>
    </row>
    <row r="20" spans="2:21">
      <c r="O20" s="87"/>
      <c r="P20" s="88"/>
      <c r="Q20" s="88"/>
      <c r="R20" s="71"/>
      <c r="S20" s="74"/>
      <c r="T20" s="74"/>
      <c r="U20" s="75"/>
    </row>
    <row r="21" spans="2:21" ht="6.75" customHeight="1"/>
    <row r="22" spans="2:21">
      <c r="B22" s="90" t="s">
        <v>5</v>
      </c>
      <c r="C22" s="90"/>
      <c r="D22" s="90"/>
      <c r="E22" s="90"/>
    </row>
    <row r="23" spans="2:21">
      <c r="B23" s="90"/>
      <c r="C23" s="90"/>
      <c r="D23" s="90"/>
      <c r="E23" s="90"/>
    </row>
    <row r="24" spans="2:21" ht="12.75" customHeight="1">
      <c r="B24" s="92" t="str">
        <f>HLOOKUP(D24,Auxiliar!$R$3:$W$4,2,FALSE)</f>
        <v>Autom./Motos/Partes/Peças</v>
      </c>
      <c r="C24" s="92"/>
      <c r="D24" s="91">
        <f>LARGE(Auxiliar!$R$3:$W$3,Auxiliar!AA2)</f>
        <v>15.711819180662424</v>
      </c>
      <c r="E24" s="91"/>
    </row>
    <row r="25" spans="2:21">
      <c r="B25" s="92"/>
      <c r="C25" s="92"/>
      <c r="D25" s="91"/>
      <c r="E25" s="91"/>
    </row>
    <row r="26" spans="2:21" ht="12.75" customHeight="1">
      <c r="B26" s="92" t="str">
        <f>HLOOKUP(D26,Auxiliar!$R$3:$W$4,2,FALSE)</f>
        <v>Comércio Ampliado</v>
      </c>
      <c r="C26" s="92"/>
      <c r="D26" s="91">
        <f>LARGE(Auxiliar!$R$3:$W$3,Auxiliar!AA3)</f>
        <v>5.1891174518911676</v>
      </c>
      <c r="E26" s="91"/>
    </row>
    <row r="27" spans="2:21">
      <c r="B27" s="92"/>
      <c r="C27" s="92"/>
      <c r="D27" s="91"/>
      <c r="E27" s="91"/>
    </row>
    <row r="28" spans="2:21" ht="12.75" customHeight="1">
      <c r="B28" s="92" t="str">
        <f>HLOOKUP(D28,Auxiliar!$R$3:$W$4,2,FALSE)</f>
        <v>Hiper/Super/Prod. Alim./Bebidas/Fumo</v>
      </c>
      <c r="C28" s="92"/>
      <c r="D28" s="91">
        <f>LARGE(Auxiliar!$R$3:$W$3,Auxiliar!AA4)</f>
        <v>4.3525179856115148</v>
      </c>
      <c r="E28" s="91"/>
    </row>
    <row r="29" spans="2:21">
      <c r="B29" s="92"/>
      <c r="C29" s="92"/>
      <c r="D29" s="91"/>
      <c r="E29" s="91"/>
    </row>
    <row r="30" spans="2:21" ht="12.75" customHeight="1">
      <c r="B30" s="92" t="str">
        <f>HLOOKUP(D30,Auxiliar!$R$3:$W$4,2,FALSE)</f>
        <v>Material de Construç.</v>
      </c>
      <c r="C30" s="92"/>
      <c r="D30" s="91">
        <f>LARGE(Auxiliar!$R$3:$W$3,Auxiliar!AA5)</f>
        <v>3.9193302891933124</v>
      </c>
      <c r="E30" s="91"/>
    </row>
    <row r="31" spans="2:21">
      <c r="B31" s="92"/>
      <c r="C31" s="92"/>
      <c r="D31" s="91"/>
      <c r="E31" s="91"/>
    </row>
    <row r="32" spans="2:21" ht="12.75" customHeight="1">
      <c r="B32" s="92" t="str">
        <f>HLOOKUP(D32,Auxiliar!$R$3:$W$4,2,FALSE)</f>
        <v>Varejo Geral</v>
      </c>
      <c r="C32" s="92"/>
      <c r="D32" s="91">
        <f>LARGE(Auxiliar!$R$3:$W$3,Auxiliar!AA6)</f>
        <v>2.2885320520925179</v>
      </c>
      <c r="E32" s="91"/>
    </row>
    <row r="33" spans="2:5">
      <c r="B33" s="92"/>
      <c r="C33" s="92"/>
      <c r="D33" s="91"/>
      <c r="E33" s="91"/>
    </row>
    <row r="34" spans="2:5" ht="12.75" customHeight="1">
      <c r="B34" s="92" t="str">
        <f>HLOOKUP(D34,Auxiliar!$R$3:$W$4,2,FALSE)</f>
        <v>Móveis e eletrodomest.</v>
      </c>
      <c r="C34" s="92"/>
      <c r="D34" s="91">
        <f>LARGE(Auxiliar!$R$3:$W$3,Auxiliar!AA7)</f>
        <v>-0.98192685356484066</v>
      </c>
      <c r="E34" s="91"/>
    </row>
    <row r="35" spans="2:5">
      <c r="B35" s="92"/>
      <c r="C35" s="92"/>
      <c r="D35" s="91"/>
      <c r="E35" s="91"/>
    </row>
  </sheetData>
  <mergeCells count="22">
    <mergeCell ref="B22:E23"/>
    <mergeCell ref="D30:E31"/>
    <mergeCell ref="B32:C33"/>
    <mergeCell ref="D32:E33"/>
    <mergeCell ref="B34:C35"/>
    <mergeCell ref="D34:E35"/>
    <mergeCell ref="B26:C27"/>
    <mergeCell ref="D26:E27"/>
    <mergeCell ref="B28:C29"/>
    <mergeCell ref="D28:E29"/>
    <mergeCell ref="B30:C31"/>
    <mergeCell ref="D24:E25"/>
    <mergeCell ref="B24:C25"/>
    <mergeCell ref="B2:U6"/>
    <mergeCell ref="O9:Q11"/>
    <mergeCell ref="O12:Q14"/>
    <mergeCell ref="O15:Q17"/>
    <mergeCell ref="O18:Q20"/>
    <mergeCell ref="S9:T10"/>
    <mergeCell ref="S12:T13"/>
    <mergeCell ref="S15:T16"/>
    <mergeCell ref="S18:T19"/>
  </mergeCells>
  <conditionalFormatting sqref="S11:U11 S9 U9:U10 S14:U14 S12 U12:U13 S17:U17 S15 U15:U16 S20:U20 S18 U18:U19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scale="72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7"/>
  <sheetViews>
    <sheetView showGridLines="0" workbookViewId="0">
      <selection activeCell="G3" sqref="G3"/>
    </sheetView>
  </sheetViews>
  <sheetFormatPr defaultRowHeight="12.75"/>
  <cols>
    <col min="3" max="3" width="8.7109375" customWidth="1"/>
    <col min="6" max="6" width="34" customWidth="1"/>
    <col min="7" max="7" width="20.7109375" bestFit="1" customWidth="1"/>
    <col min="8" max="8" width="19.28515625" customWidth="1"/>
    <col min="9" max="11" width="5" bestFit="1" customWidth="1"/>
    <col min="12" max="12" width="12.5703125" customWidth="1"/>
    <col min="13" max="13" width="11.140625" customWidth="1"/>
    <col min="14" max="14" width="7" customWidth="1"/>
    <col min="15" max="15" width="6.140625" customWidth="1"/>
    <col min="16" max="16" width="6.42578125" customWidth="1"/>
    <col min="17" max="17" width="14.28515625" bestFit="1" customWidth="1"/>
    <col min="18" max="18" width="6.42578125" bestFit="1" customWidth="1"/>
    <col min="19" max="19" width="6.28515625" bestFit="1" customWidth="1"/>
    <col min="20" max="20" width="7.140625" customWidth="1"/>
    <col min="21" max="21" width="6.5703125" customWidth="1"/>
    <col min="22" max="22" width="7" customWidth="1"/>
    <col min="23" max="23" width="6.42578125" customWidth="1"/>
    <col min="24" max="24" width="5.85546875" customWidth="1"/>
    <col min="25" max="25" width="7" customWidth="1"/>
    <col min="26" max="26" width="6.140625" customWidth="1"/>
    <col min="27" max="27" width="11.140625" bestFit="1" customWidth="1"/>
  </cols>
  <sheetData>
    <row r="1" spans="1:27" ht="76.5">
      <c r="A1" t="s">
        <v>6</v>
      </c>
      <c r="B1" s="62" t="s">
        <v>7</v>
      </c>
      <c r="C1" s="62" t="s">
        <v>8</v>
      </c>
      <c r="F1" s="66" t="s">
        <v>9</v>
      </c>
      <c r="G1" s="66" t="s">
        <v>10</v>
      </c>
      <c r="R1" s="62" t="s">
        <v>11</v>
      </c>
      <c r="S1" s="62" t="s">
        <v>12</v>
      </c>
      <c r="T1" s="63" t="s">
        <v>13</v>
      </c>
      <c r="U1" s="62" t="s">
        <v>14</v>
      </c>
      <c r="V1" s="62" t="s">
        <v>15</v>
      </c>
      <c r="W1" s="62" t="s">
        <v>16</v>
      </c>
    </row>
    <row r="2" spans="1:27" ht="25.5">
      <c r="A2" s="62" t="s">
        <v>11</v>
      </c>
      <c r="B2" s="64">
        <v>42736</v>
      </c>
      <c r="C2" s="65">
        <f>'IE1-16'!C13</f>
        <v>88.1</v>
      </c>
      <c r="F2" s="66" t="s">
        <v>17</v>
      </c>
      <c r="G2" t="s">
        <v>16</v>
      </c>
      <c r="I2">
        <v>2017</v>
      </c>
      <c r="K2">
        <v>2018</v>
      </c>
      <c r="Q2" t="str">
        <f>'IE1-16'!A37</f>
        <v>% mês</v>
      </c>
      <c r="R2" s="61">
        <f>'IE1-16'!C37</f>
        <v>-4.8988285410010768</v>
      </c>
      <c r="S2" s="61">
        <f>'IE1-16'!E37</f>
        <v>-6.9767441860465018</v>
      </c>
      <c r="T2" s="61">
        <f>'IE1-16'!G37</f>
        <v>-3.9000000000000035</v>
      </c>
      <c r="U2" s="61">
        <f>'IE1-16'!I37</f>
        <v>-4.9492385786801929</v>
      </c>
      <c r="V2" s="61">
        <f>'IE1-16'!K37</f>
        <v>-11.217948717948723</v>
      </c>
      <c r="W2" s="61">
        <f>'IE1-16'!M37</f>
        <v>-10.634146341463424</v>
      </c>
      <c r="AA2">
        <v>1</v>
      </c>
    </row>
    <row r="3" spans="1:27" ht="25.5">
      <c r="A3" s="62" t="s">
        <v>11</v>
      </c>
      <c r="B3" s="64">
        <v>42767</v>
      </c>
      <c r="C3" s="65">
        <f>'IE1-16'!C14</f>
        <v>81.099999999999994</v>
      </c>
      <c r="F3" s="67">
        <v>42736</v>
      </c>
      <c r="G3">
        <v>85.5</v>
      </c>
      <c r="I3" t="s">
        <v>18</v>
      </c>
      <c r="J3">
        <f>G3</f>
        <v>85.5</v>
      </c>
      <c r="K3" t="s">
        <v>18</v>
      </c>
      <c r="L3">
        <f>G15</f>
        <v>91.8</v>
      </c>
      <c r="Q3" t="str">
        <f>'IE1-16'!A41</f>
        <v>% ano</v>
      </c>
      <c r="R3" s="61">
        <f>'IE1-16'!C41</f>
        <v>2.2885320520925179</v>
      </c>
      <c r="S3" s="61">
        <f>'IE1-16'!E41</f>
        <v>5.1891174518911676</v>
      </c>
      <c r="T3" s="61">
        <f>'IE1-16'!G41</f>
        <v>4.3525179856115148</v>
      </c>
      <c r="U3" s="61">
        <f>'IE1-16'!I41</f>
        <v>-0.98192685356484066</v>
      </c>
      <c r="V3" s="61">
        <f>'IE1-16'!K41</f>
        <v>15.711819180662424</v>
      </c>
      <c r="W3" s="61">
        <f>'IE1-16'!M41</f>
        <v>3.9193302891933124</v>
      </c>
      <c r="AA3">
        <v>2</v>
      </c>
    </row>
    <row r="4" spans="1:27" ht="25.5">
      <c r="A4" s="62" t="s">
        <v>11</v>
      </c>
      <c r="B4" s="64">
        <v>42795</v>
      </c>
      <c r="C4" s="65">
        <f>'IE1-16'!C15</f>
        <v>87.5</v>
      </c>
      <c r="F4" s="67">
        <v>42767</v>
      </c>
      <c r="G4">
        <v>75.8</v>
      </c>
      <c r="I4" t="s">
        <v>19</v>
      </c>
      <c r="J4">
        <f t="shared" ref="J4:J14" si="0">G4</f>
        <v>75.8</v>
      </c>
      <c r="K4" t="s">
        <v>19</v>
      </c>
      <c r="L4">
        <f t="shared" ref="L4:L14" si="1">G16</f>
        <v>80.2</v>
      </c>
      <c r="R4" t="str">
        <f>R1</f>
        <v>Varejo Geral</v>
      </c>
      <c r="S4" t="str">
        <f t="shared" ref="S4:W4" si="2">S1</f>
        <v>Comércio Ampliado</v>
      </c>
      <c r="T4" t="str">
        <f t="shared" si="2"/>
        <v>Hiper/Super/Prod. Alim./Bebidas/Fumo</v>
      </c>
      <c r="U4" t="str">
        <f t="shared" si="2"/>
        <v>Móveis e eletrodomest.</v>
      </c>
      <c r="V4" t="str">
        <f t="shared" si="2"/>
        <v>Autom./Motos/Partes/Peças</v>
      </c>
      <c r="W4" t="str">
        <f t="shared" si="2"/>
        <v>Material de Construç.</v>
      </c>
      <c r="AA4">
        <v>3</v>
      </c>
    </row>
    <row r="5" spans="1:27" ht="25.5">
      <c r="A5" s="62" t="s">
        <v>11</v>
      </c>
      <c r="B5" s="64">
        <v>42826</v>
      </c>
      <c r="C5" s="65">
        <f>'IE1-16'!C16</f>
        <v>87.3</v>
      </c>
      <c r="F5" s="67">
        <v>42795</v>
      </c>
      <c r="G5">
        <v>91.7</v>
      </c>
      <c r="I5" t="s">
        <v>20</v>
      </c>
      <c r="J5">
        <f t="shared" si="0"/>
        <v>91.7</v>
      </c>
      <c r="K5" t="s">
        <v>20</v>
      </c>
      <c r="L5">
        <f t="shared" si="1"/>
        <v>90.4</v>
      </c>
      <c r="Q5" t="str">
        <f>'IE1-16'!A42</f>
        <v>% 12 meses</v>
      </c>
      <c r="R5">
        <f>'IE1-16'!C42</f>
        <v>2.7984902881340368</v>
      </c>
      <c r="S5">
        <f>'IE1-16'!E42</f>
        <v>5.8385579937304088</v>
      </c>
      <c r="T5">
        <f>'IE1-16'!G42</f>
        <v>4.3887423043095897</v>
      </c>
      <c r="U5">
        <f>'IE1-16'!I42</f>
        <v>2.2848200312989064</v>
      </c>
      <c r="V5">
        <f>'IE1-16'!K42</f>
        <v>14.148061104582865</v>
      </c>
      <c r="W5">
        <f>'IE1-16'!M42</f>
        <v>6.3241106719367446</v>
      </c>
      <c r="AA5">
        <v>4</v>
      </c>
    </row>
    <row r="6" spans="1:27" ht="25.5">
      <c r="A6" s="62" t="s">
        <v>11</v>
      </c>
      <c r="B6" s="64">
        <v>42856</v>
      </c>
      <c r="C6" s="65">
        <f>'IE1-16'!C17</f>
        <v>89.4</v>
      </c>
      <c r="F6" s="67">
        <v>42826</v>
      </c>
      <c r="G6">
        <v>77.7</v>
      </c>
      <c r="I6" t="s">
        <v>21</v>
      </c>
      <c r="J6">
        <f t="shared" si="0"/>
        <v>77.7</v>
      </c>
      <c r="K6" t="s">
        <v>21</v>
      </c>
      <c r="L6">
        <f t="shared" si="1"/>
        <v>89.8</v>
      </c>
      <c r="Q6" t="str">
        <f>'IE1-16'!A38</f>
        <v>% mês ano ant.</v>
      </c>
      <c r="R6">
        <f>'IE1-16'!C38</f>
        <v>0.11210762331836932</v>
      </c>
      <c r="S6">
        <f>'IE1-16'!E38</f>
        <v>2.2067363530778206</v>
      </c>
      <c r="T6">
        <f>'IE1-16'!G38</f>
        <v>0.41797283176592259</v>
      </c>
      <c r="U6">
        <f>'IE1-16'!I38</f>
        <v>-2.2193211488250486</v>
      </c>
      <c r="V6">
        <f>'IE1-16'!K38</f>
        <v>11.096256684491967</v>
      </c>
      <c r="W6">
        <f>'IE1-16'!M38</f>
        <v>-1.6111707841031109</v>
      </c>
      <c r="AA6">
        <v>5</v>
      </c>
    </row>
    <row r="7" spans="1:27" ht="25.5">
      <c r="A7" s="62" t="s">
        <v>11</v>
      </c>
      <c r="B7" s="64">
        <v>42887</v>
      </c>
      <c r="C7" s="65">
        <f>'IE1-16'!C18</f>
        <v>88.2</v>
      </c>
      <c r="F7" s="67">
        <v>42856</v>
      </c>
      <c r="G7">
        <v>88.1</v>
      </c>
      <c r="I7" t="s">
        <v>20</v>
      </c>
      <c r="J7">
        <f t="shared" si="0"/>
        <v>88.1</v>
      </c>
      <c r="K7" t="s">
        <v>20</v>
      </c>
      <c r="L7">
        <f t="shared" si="1"/>
        <v>86.5</v>
      </c>
      <c r="AA7">
        <v>6</v>
      </c>
    </row>
    <row r="8" spans="1:27" ht="25.5">
      <c r="A8" s="62" t="s">
        <v>11</v>
      </c>
      <c r="B8" s="64">
        <v>42917</v>
      </c>
      <c r="C8" s="65">
        <f>'IE1-16'!C19</f>
        <v>89.9</v>
      </c>
      <c r="F8" s="67">
        <v>42887</v>
      </c>
      <c r="G8">
        <v>87.3</v>
      </c>
      <c r="I8" t="s">
        <v>18</v>
      </c>
      <c r="J8">
        <f t="shared" si="0"/>
        <v>87.3</v>
      </c>
      <c r="K8" t="s">
        <v>18</v>
      </c>
      <c r="L8">
        <f t="shared" si="1"/>
        <v>92.2</v>
      </c>
    </row>
    <row r="9" spans="1:27" ht="25.5">
      <c r="A9" s="62" t="s">
        <v>11</v>
      </c>
      <c r="B9" s="64">
        <v>42948</v>
      </c>
      <c r="C9" s="65">
        <f>'IE1-16'!C20</f>
        <v>90.2</v>
      </c>
      <c r="F9" s="67">
        <v>42917</v>
      </c>
      <c r="G9">
        <v>92.4</v>
      </c>
      <c r="I9" t="s">
        <v>18</v>
      </c>
      <c r="J9">
        <f t="shared" si="0"/>
        <v>92.4</v>
      </c>
      <c r="K9" t="s">
        <v>18</v>
      </c>
      <c r="L9">
        <f t="shared" si="1"/>
        <v>94.3</v>
      </c>
    </row>
    <row r="10" spans="1:27" ht="25.5">
      <c r="A10" s="62" t="s">
        <v>11</v>
      </c>
      <c r="B10" s="64">
        <v>42979</v>
      </c>
      <c r="C10" s="65">
        <f>'IE1-16'!C21</f>
        <v>89.2</v>
      </c>
      <c r="F10" s="67">
        <v>42948</v>
      </c>
      <c r="G10">
        <v>96.8</v>
      </c>
      <c r="I10" t="s">
        <v>21</v>
      </c>
      <c r="J10">
        <f t="shared" si="0"/>
        <v>96.8</v>
      </c>
      <c r="K10" t="s">
        <v>21</v>
      </c>
      <c r="L10">
        <f t="shared" si="1"/>
        <v>102.5</v>
      </c>
    </row>
    <row r="11" spans="1:27" ht="25.5">
      <c r="A11" s="62" t="s">
        <v>11</v>
      </c>
      <c r="B11" s="64">
        <v>43009</v>
      </c>
      <c r="C11" s="65">
        <f>'IE1-16'!C22</f>
        <v>90.9</v>
      </c>
      <c r="F11" s="67">
        <v>42979</v>
      </c>
      <c r="G11">
        <v>93.1</v>
      </c>
      <c r="I11" t="s">
        <v>22</v>
      </c>
      <c r="J11">
        <f t="shared" si="0"/>
        <v>93.1</v>
      </c>
      <c r="K11" t="s">
        <v>22</v>
      </c>
      <c r="L11">
        <f t="shared" si="1"/>
        <v>91.6</v>
      </c>
    </row>
    <row r="12" spans="1:27" ht="25.5">
      <c r="A12" s="62" t="s">
        <v>11</v>
      </c>
      <c r="B12" s="64">
        <v>43040</v>
      </c>
      <c r="C12" s="65">
        <f>'IE1-16'!C23</f>
        <v>97.3</v>
      </c>
      <c r="F12" s="67">
        <v>43009</v>
      </c>
      <c r="G12">
        <v>95.4</v>
      </c>
      <c r="I12" t="s">
        <v>23</v>
      </c>
      <c r="J12">
        <f t="shared" si="0"/>
        <v>95.4</v>
      </c>
      <c r="K12" t="s">
        <v>23</v>
      </c>
      <c r="L12">
        <f t="shared" si="1"/>
        <v>0</v>
      </c>
    </row>
    <row r="13" spans="1:27" ht="25.5">
      <c r="A13" s="62" t="s">
        <v>11</v>
      </c>
      <c r="B13" s="64">
        <v>43070</v>
      </c>
      <c r="C13" s="65">
        <f>'IE1-16'!C24</f>
        <v>119.5</v>
      </c>
      <c r="F13" s="67">
        <v>43040</v>
      </c>
      <c r="G13">
        <v>98.2</v>
      </c>
      <c r="I13" t="s">
        <v>24</v>
      </c>
      <c r="J13">
        <f t="shared" si="0"/>
        <v>98.2</v>
      </c>
      <c r="K13" t="s">
        <v>24</v>
      </c>
      <c r="L13">
        <f t="shared" si="1"/>
        <v>0</v>
      </c>
    </row>
    <row r="14" spans="1:27" ht="25.5">
      <c r="A14" s="62" t="s">
        <v>11</v>
      </c>
      <c r="B14" s="64">
        <v>43101</v>
      </c>
      <c r="C14" s="65">
        <f>'IE1-16'!C26</f>
        <v>90.9</v>
      </c>
      <c r="F14" s="67">
        <v>43070</v>
      </c>
      <c r="G14">
        <v>90</v>
      </c>
      <c r="I14" t="s">
        <v>25</v>
      </c>
      <c r="J14">
        <f t="shared" si="0"/>
        <v>90</v>
      </c>
      <c r="K14" t="s">
        <v>25</v>
      </c>
      <c r="L14">
        <f t="shared" si="1"/>
        <v>0</v>
      </c>
    </row>
    <row r="15" spans="1:27" ht="25.5">
      <c r="A15" s="62" t="s">
        <v>11</v>
      </c>
      <c r="B15" s="64">
        <v>43132</v>
      </c>
      <c r="C15" s="65">
        <f>'IE1-16'!C27</f>
        <v>82.3</v>
      </c>
      <c r="F15" s="67">
        <v>43101</v>
      </c>
      <c r="G15">
        <v>91.8</v>
      </c>
    </row>
    <row r="16" spans="1:27" ht="25.5">
      <c r="A16" s="62" t="s">
        <v>11</v>
      </c>
      <c r="B16" s="64">
        <v>43160</v>
      </c>
      <c r="C16" s="65">
        <f>'IE1-16'!C28</f>
        <v>94.5</v>
      </c>
      <c r="F16" s="67">
        <v>43132</v>
      </c>
      <c r="G16">
        <v>80.2</v>
      </c>
    </row>
    <row r="17" spans="1:7" ht="25.5">
      <c r="A17" s="62" t="s">
        <v>11</v>
      </c>
      <c r="B17" s="64">
        <v>43191</v>
      </c>
      <c r="C17" s="65">
        <f>'IE1-16'!C29</f>
        <v>87.8</v>
      </c>
      <c r="F17" s="67">
        <v>43160</v>
      </c>
      <c r="G17">
        <v>90.4</v>
      </c>
    </row>
    <row r="18" spans="1:7" ht="25.5">
      <c r="A18" s="62" t="s">
        <v>11</v>
      </c>
      <c r="B18" s="64">
        <v>43221</v>
      </c>
      <c r="C18" s="65">
        <f>'IE1-16'!C30</f>
        <v>91.8</v>
      </c>
      <c r="F18" s="67">
        <v>43191</v>
      </c>
      <c r="G18">
        <v>89.8</v>
      </c>
    </row>
    <row r="19" spans="1:7" ht="25.5">
      <c r="A19" s="62" t="s">
        <v>11</v>
      </c>
      <c r="B19" s="64">
        <v>43252</v>
      </c>
      <c r="C19" s="65">
        <f>'IE1-16'!C31</f>
        <v>89.5</v>
      </c>
      <c r="F19" s="67">
        <v>43221</v>
      </c>
      <c r="G19">
        <v>86.5</v>
      </c>
    </row>
    <row r="20" spans="1:7" ht="25.5">
      <c r="A20" s="62" t="s">
        <v>11</v>
      </c>
      <c r="B20" s="64">
        <v>43282</v>
      </c>
      <c r="C20" s="65">
        <f>'IE1-16'!C32</f>
        <v>89</v>
      </c>
      <c r="F20" s="67">
        <v>43252</v>
      </c>
      <c r="G20">
        <v>92.2</v>
      </c>
    </row>
    <row r="21" spans="1:7" ht="25.5">
      <c r="A21" s="62" t="s">
        <v>11</v>
      </c>
      <c r="B21" s="64">
        <v>43313</v>
      </c>
      <c r="C21" s="65">
        <f>'IE1-16'!C33</f>
        <v>93.9</v>
      </c>
      <c r="F21" s="67">
        <v>43282</v>
      </c>
      <c r="G21">
        <v>94.3</v>
      </c>
    </row>
    <row r="22" spans="1:7" ht="25.5">
      <c r="A22" s="62" t="s">
        <v>11</v>
      </c>
      <c r="B22" s="64">
        <v>43344</v>
      </c>
      <c r="C22" s="65">
        <f>'IE1-16'!C34</f>
        <v>89.3</v>
      </c>
      <c r="F22" s="67">
        <v>43313</v>
      </c>
      <c r="G22">
        <v>102.5</v>
      </c>
    </row>
    <row r="23" spans="1:7" ht="25.5">
      <c r="A23" s="62" t="s">
        <v>12</v>
      </c>
      <c r="B23" s="64">
        <v>42736</v>
      </c>
      <c r="C23" s="65">
        <f>'IE1-16'!E13</f>
        <v>83</v>
      </c>
      <c r="F23" s="67">
        <v>43344</v>
      </c>
      <c r="G23">
        <v>91.6</v>
      </c>
    </row>
    <row r="24" spans="1:7" ht="25.5">
      <c r="A24" s="62" t="s">
        <v>12</v>
      </c>
      <c r="B24" s="64">
        <v>42767</v>
      </c>
      <c r="C24" s="65">
        <f>'IE1-16'!E14</f>
        <v>74.900000000000006</v>
      </c>
    </row>
    <row r="25" spans="1:7" ht="25.5">
      <c r="A25" s="62" t="s">
        <v>12</v>
      </c>
      <c r="B25" s="64">
        <v>42795</v>
      </c>
      <c r="C25" s="65">
        <f>'IE1-16'!E15</f>
        <v>84.8</v>
      </c>
    </row>
    <row r="26" spans="1:7" ht="25.5">
      <c r="A26" s="62" t="s">
        <v>12</v>
      </c>
      <c r="B26" s="64">
        <v>42826</v>
      </c>
      <c r="C26" s="65">
        <f>'IE1-16'!E16</f>
        <v>80.2</v>
      </c>
    </row>
    <row r="27" spans="1:7" ht="25.5">
      <c r="A27" s="62" t="s">
        <v>12</v>
      </c>
      <c r="B27" s="64">
        <v>42856</v>
      </c>
      <c r="C27" s="65">
        <f>'IE1-16'!E17</f>
        <v>85.6</v>
      </c>
    </row>
    <row r="28" spans="1:7" ht="25.5">
      <c r="A28" s="62" t="s">
        <v>12</v>
      </c>
      <c r="B28" s="64">
        <v>42887</v>
      </c>
      <c r="C28" s="65">
        <f>'IE1-16'!E18</f>
        <v>84.4</v>
      </c>
    </row>
    <row r="29" spans="1:7" ht="25.5">
      <c r="A29" s="62" t="s">
        <v>12</v>
      </c>
      <c r="B29" s="64">
        <v>42917</v>
      </c>
      <c r="C29" s="65">
        <f>'IE1-16'!E19</f>
        <v>86</v>
      </c>
    </row>
    <row r="30" spans="1:7" ht="25.5">
      <c r="A30" s="62" t="s">
        <v>12</v>
      </c>
      <c r="B30" s="64">
        <v>42948</v>
      </c>
      <c r="C30" s="65">
        <f>'IE1-16'!E20</f>
        <v>88.5</v>
      </c>
    </row>
    <row r="31" spans="1:7" ht="25.5">
      <c r="A31" s="62" t="s">
        <v>12</v>
      </c>
      <c r="B31" s="64">
        <v>42979</v>
      </c>
      <c r="C31" s="65">
        <f>'IE1-16'!E21</f>
        <v>86.1</v>
      </c>
    </row>
    <row r="32" spans="1:7" ht="25.5">
      <c r="A32" s="62" t="s">
        <v>12</v>
      </c>
      <c r="B32" s="64">
        <v>43009</v>
      </c>
      <c r="C32" s="65">
        <f>'IE1-16'!E22</f>
        <v>87.8</v>
      </c>
    </row>
    <row r="33" spans="1:3" ht="25.5">
      <c r="A33" s="62" t="s">
        <v>12</v>
      </c>
      <c r="B33" s="64">
        <v>43040</v>
      </c>
      <c r="C33" s="65">
        <f>'IE1-16'!E23</f>
        <v>92.6</v>
      </c>
    </row>
    <row r="34" spans="1:3" ht="25.5">
      <c r="A34" s="62" t="s">
        <v>12</v>
      </c>
      <c r="B34" s="64">
        <v>43070</v>
      </c>
      <c r="C34" s="65">
        <f>'IE1-16'!E24</f>
        <v>107.4</v>
      </c>
    </row>
    <row r="35" spans="1:3" ht="25.5">
      <c r="A35" s="62" t="s">
        <v>12</v>
      </c>
      <c r="B35" s="64">
        <v>43101</v>
      </c>
      <c r="C35" s="65">
        <f>'IE1-16'!E26</f>
        <v>88.3</v>
      </c>
    </row>
    <row r="36" spans="1:3" ht="25.5">
      <c r="A36" s="62" t="s">
        <v>12</v>
      </c>
      <c r="B36" s="64">
        <v>43132</v>
      </c>
      <c r="C36" s="65">
        <f>'IE1-16'!E27</f>
        <v>78.900000000000006</v>
      </c>
    </row>
    <row r="37" spans="1:3" ht="25.5">
      <c r="A37" s="62" t="s">
        <v>12</v>
      </c>
      <c r="B37" s="64">
        <v>43160</v>
      </c>
      <c r="C37" s="65">
        <f>'IE1-16'!E28</f>
        <v>92.3</v>
      </c>
    </row>
    <row r="38" spans="1:3" ht="25.5">
      <c r="A38" s="62" t="s">
        <v>12</v>
      </c>
      <c r="B38" s="64">
        <v>43191</v>
      </c>
      <c r="C38" s="65">
        <f>'IE1-16'!E29</f>
        <v>87.1</v>
      </c>
    </row>
    <row r="39" spans="1:3" ht="25.5">
      <c r="A39" s="62" t="s">
        <v>12</v>
      </c>
      <c r="B39" s="64">
        <v>43221</v>
      </c>
      <c r="C39" s="65">
        <f>'IE1-16'!E30</f>
        <v>87.4</v>
      </c>
    </row>
    <row r="40" spans="1:3" ht="25.5">
      <c r="A40" s="62" t="s">
        <v>12</v>
      </c>
      <c r="B40" s="64">
        <v>43252</v>
      </c>
      <c r="C40" s="65">
        <f>'IE1-16'!E31</f>
        <v>87.5</v>
      </c>
    </row>
    <row r="41" spans="1:3" ht="25.5">
      <c r="A41" s="62" t="s">
        <v>12</v>
      </c>
      <c r="B41" s="64">
        <v>43282</v>
      </c>
      <c r="C41" s="65">
        <f>'IE1-16'!E32</f>
        <v>88.5</v>
      </c>
    </row>
    <row r="42" spans="1:3" ht="25.5">
      <c r="A42" s="62" t="s">
        <v>12</v>
      </c>
      <c r="B42" s="64">
        <v>43313</v>
      </c>
      <c r="C42" s="65">
        <f>'IE1-16'!E33</f>
        <v>94.6</v>
      </c>
    </row>
    <row r="43" spans="1:3" ht="25.5">
      <c r="A43" s="62" t="s">
        <v>12</v>
      </c>
      <c r="B43" s="64">
        <v>43344</v>
      </c>
      <c r="C43" s="65">
        <f>'IE1-16'!E34</f>
        <v>88</v>
      </c>
    </row>
    <row r="44" spans="1:3" ht="63.75">
      <c r="A44" s="63" t="s">
        <v>13</v>
      </c>
      <c r="B44" s="64">
        <v>42736</v>
      </c>
      <c r="C44" s="65">
        <f>'IE1-16'!G13</f>
        <v>94.5</v>
      </c>
    </row>
    <row r="45" spans="1:3" ht="63.75">
      <c r="A45" s="63" t="s">
        <v>13</v>
      </c>
      <c r="B45" s="64">
        <v>42767</v>
      </c>
      <c r="C45" s="65">
        <f>'IE1-16'!G14</f>
        <v>90.7</v>
      </c>
    </row>
    <row r="46" spans="1:3" ht="63.75">
      <c r="A46" s="63" t="s">
        <v>13</v>
      </c>
      <c r="B46" s="64">
        <v>42795</v>
      </c>
      <c r="C46" s="65">
        <f>'IE1-16'!G15</f>
        <v>89.7</v>
      </c>
    </row>
    <row r="47" spans="1:3" ht="63.75">
      <c r="A47" s="63" t="s">
        <v>13</v>
      </c>
      <c r="B47" s="64">
        <v>42826</v>
      </c>
      <c r="C47" s="65">
        <f>'IE1-16'!G16</f>
        <v>94.9</v>
      </c>
    </row>
    <row r="48" spans="1:3" ht="63.75">
      <c r="A48" s="63" t="s">
        <v>13</v>
      </c>
      <c r="B48" s="64">
        <v>42856</v>
      </c>
      <c r="C48" s="65">
        <f>'IE1-16'!G17</f>
        <v>90.4</v>
      </c>
    </row>
    <row r="49" spans="1:3" ht="63.75">
      <c r="A49" s="63" t="s">
        <v>13</v>
      </c>
      <c r="B49" s="64">
        <v>42887</v>
      </c>
      <c r="C49" s="65">
        <f>'IE1-16'!G18</f>
        <v>90</v>
      </c>
    </row>
    <row r="50" spans="1:3" ht="63.75">
      <c r="A50" s="63" t="s">
        <v>13</v>
      </c>
      <c r="B50" s="64">
        <v>42917</v>
      </c>
      <c r="C50" s="65">
        <f>'IE1-16'!G19</f>
        <v>93.3</v>
      </c>
    </row>
    <row r="51" spans="1:3" ht="63.75">
      <c r="A51" s="63" t="s">
        <v>13</v>
      </c>
      <c r="B51" s="64">
        <v>42948</v>
      </c>
      <c r="C51" s="65">
        <f>'IE1-16'!G20</f>
        <v>94.8</v>
      </c>
    </row>
    <row r="52" spans="1:3" ht="63.75">
      <c r="A52" s="63" t="s">
        <v>13</v>
      </c>
      <c r="B52" s="64">
        <v>42979</v>
      </c>
      <c r="C52" s="65">
        <f>'IE1-16'!G21</f>
        <v>95.7</v>
      </c>
    </row>
    <row r="53" spans="1:3" ht="63.75">
      <c r="A53" s="63" t="s">
        <v>13</v>
      </c>
      <c r="B53" s="64">
        <v>43009</v>
      </c>
      <c r="C53" s="65">
        <f>'IE1-16'!G22</f>
        <v>96.5</v>
      </c>
    </row>
    <row r="54" spans="1:3" ht="63.75">
      <c r="A54" s="63" t="s">
        <v>13</v>
      </c>
      <c r="B54" s="64">
        <v>43040</v>
      </c>
      <c r="C54" s="65">
        <f>'IE1-16'!G23</f>
        <v>99.2</v>
      </c>
    </row>
    <row r="55" spans="1:3" ht="63.75">
      <c r="A55" s="63" t="s">
        <v>13</v>
      </c>
      <c r="B55" s="64">
        <v>43070</v>
      </c>
      <c r="C55" s="65">
        <f>'IE1-16'!G24</f>
        <v>120.9</v>
      </c>
    </row>
    <row r="56" spans="1:3" ht="63.75">
      <c r="A56" s="63" t="s">
        <v>13</v>
      </c>
      <c r="B56" s="64">
        <v>43101</v>
      </c>
      <c r="C56" s="65">
        <f>'IE1-16'!G26</f>
        <v>97.4</v>
      </c>
    </row>
    <row r="57" spans="1:3" ht="63.75">
      <c r="A57" s="63" t="s">
        <v>13</v>
      </c>
      <c r="B57" s="64">
        <v>43132</v>
      </c>
      <c r="C57" s="65">
        <f>'IE1-16'!G27</f>
        <v>92.5</v>
      </c>
    </row>
    <row r="58" spans="1:3" ht="63.75">
      <c r="A58" s="63" t="s">
        <v>13</v>
      </c>
      <c r="B58" s="64">
        <v>43160</v>
      </c>
      <c r="C58" s="65">
        <f>'IE1-16'!G28</f>
        <v>103.5</v>
      </c>
    </row>
    <row r="59" spans="1:3" ht="63.75">
      <c r="A59" s="63" t="s">
        <v>13</v>
      </c>
      <c r="B59" s="64">
        <v>43191</v>
      </c>
      <c r="C59" s="65">
        <f>'IE1-16'!G29</f>
        <v>94.9</v>
      </c>
    </row>
    <row r="60" spans="1:3" ht="63.75">
      <c r="A60" s="63" t="s">
        <v>13</v>
      </c>
      <c r="B60" s="64">
        <v>43221</v>
      </c>
      <c r="C60" s="65">
        <f>'IE1-16'!G30</f>
        <v>97.6</v>
      </c>
    </row>
    <row r="61" spans="1:3" ht="63.75">
      <c r="A61" s="63" t="s">
        <v>13</v>
      </c>
      <c r="B61" s="64">
        <v>43252</v>
      </c>
      <c r="C61" s="65">
        <f>'IE1-16'!G31</f>
        <v>93.7</v>
      </c>
    </row>
    <row r="62" spans="1:3" ht="63.75">
      <c r="A62" s="63" t="s">
        <v>13</v>
      </c>
      <c r="B62" s="64">
        <v>43282</v>
      </c>
      <c r="C62" s="65">
        <f>'IE1-16'!G32</f>
        <v>94.6</v>
      </c>
    </row>
    <row r="63" spans="1:3" ht="63.75">
      <c r="A63" s="63" t="s">
        <v>13</v>
      </c>
      <c r="B63" s="64">
        <v>43313</v>
      </c>
      <c r="C63" s="65">
        <f>'IE1-16'!G33</f>
        <v>100</v>
      </c>
    </row>
    <row r="64" spans="1:3" ht="63.75">
      <c r="A64" s="63" t="s">
        <v>13</v>
      </c>
      <c r="B64" s="64">
        <v>43344</v>
      </c>
      <c r="C64" s="65">
        <f>'IE1-16'!G34</f>
        <v>96.1</v>
      </c>
    </row>
    <row r="65" spans="1:3" ht="38.25">
      <c r="A65" s="62" t="s">
        <v>14</v>
      </c>
      <c r="B65" s="64">
        <v>42736</v>
      </c>
      <c r="C65" s="65">
        <f>'IE1-16'!I13</f>
        <v>81.900000000000006</v>
      </c>
    </row>
    <row r="66" spans="1:3" ht="38.25">
      <c r="A66" s="62" t="s">
        <v>14</v>
      </c>
      <c r="B66" s="64">
        <v>42767</v>
      </c>
      <c r="C66" s="65">
        <f>'IE1-16'!I14</f>
        <v>67.2</v>
      </c>
    </row>
    <row r="67" spans="1:3" ht="38.25">
      <c r="A67" s="62" t="s">
        <v>14</v>
      </c>
      <c r="B67" s="64">
        <v>42795</v>
      </c>
      <c r="C67" s="65">
        <f>'IE1-16'!I15</f>
        <v>83.1</v>
      </c>
    </row>
    <row r="68" spans="1:3" ht="38.25">
      <c r="A68" s="62" t="s">
        <v>14</v>
      </c>
      <c r="B68" s="64">
        <v>42826</v>
      </c>
      <c r="C68" s="65">
        <f>'IE1-16'!I16</f>
        <v>70.2</v>
      </c>
    </row>
    <row r="69" spans="1:3" ht="38.25">
      <c r="A69" s="62" t="s">
        <v>14</v>
      </c>
      <c r="B69" s="64">
        <v>42856</v>
      </c>
      <c r="C69" s="65">
        <f>'IE1-16'!I17</f>
        <v>84.7</v>
      </c>
    </row>
    <row r="70" spans="1:3" ht="38.25">
      <c r="A70" s="62" t="s">
        <v>14</v>
      </c>
      <c r="B70" s="64">
        <v>42887</v>
      </c>
      <c r="C70" s="65">
        <f>'IE1-16'!I18</f>
        <v>77.5</v>
      </c>
    </row>
    <row r="71" spans="1:3" ht="38.25">
      <c r="A71" s="62" t="s">
        <v>14</v>
      </c>
      <c r="B71" s="64">
        <v>42917</v>
      </c>
      <c r="C71" s="65">
        <f>'IE1-16'!I19</f>
        <v>80.2</v>
      </c>
    </row>
    <row r="72" spans="1:3" ht="38.25">
      <c r="A72" s="62" t="s">
        <v>14</v>
      </c>
      <c r="B72" s="64">
        <v>42948</v>
      </c>
      <c r="C72" s="65">
        <f>'IE1-16'!I20</f>
        <v>81.3</v>
      </c>
    </row>
    <row r="73" spans="1:3" ht="38.25">
      <c r="A73" s="62" t="s">
        <v>14</v>
      </c>
      <c r="B73" s="64">
        <v>42979</v>
      </c>
      <c r="C73" s="65">
        <f>'IE1-16'!I21</f>
        <v>76.599999999999994</v>
      </c>
    </row>
    <row r="74" spans="1:3" ht="38.25">
      <c r="A74" s="62" t="s">
        <v>14</v>
      </c>
      <c r="B74" s="64">
        <v>43009</v>
      </c>
      <c r="C74" s="65">
        <f>'IE1-16'!I22</f>
        <v>78.900000000000006</v>
      </c>
    </row>
    <row r="75" spans="1:3" ht="38.25">
      <c r="A75" s="62" t="s">
        <v>14</v>
      </c>
      <c r="B75" s="64">
        <v>43040</v>
      </c>
      <c r="C75" s="65">
        <f>'IE1-16'!I23</f>
        <v>99.4</v>
      </c>
    </row>
    <row r="76" spans="1:3" ht="38.25">
      <c r="A76" s="62" t="s">
        <v>14</v>
      </c>
      <c r="B76" s="64">
        <v>43070</v>
      </c>
      <c r="C76" s="65">
        <f>'IE1-16'!I24</f>
        <v>106.3</v>
      </c>
    </row>
    <row r="77" spans="1:3" ht="38.25">
      <c r="A77" s="62" t="s">
        <v>14</v>
      </c>
      <c r="B77" s="64">
        <v>43101</v>
      </c>
      <c r="C77" s="65">
        <f>'IE1-16'!I26</f>
        <v>86.1</v>
      </c>
    </row>
    <row r="78" spans="1:3" ht="38.25">
      <c r="A78" s="62" t="s">
        <v>14</v>
      </c>
      <c r="B78" s="64">
        <v>43132</v>
      </c>
      <c r="C78" s="65">
        <f>'IE1-16'!I27</f>
        <v>69.7</v>
      </c>
    </row>
    <row r="79" spans="1:3" ht="38.25">
      <c r="A79" s="62" t="s">
        <v>14</v>
      </c>
      <c r="B79" s="64">
        <v>43160</v>
      </c>
      <c r="C79" s="65">
        <f>'IE1-16'!I28</f>
        <v>80.5</v>
      </c>
    </row>
    <row r="80" spans="1:3" ht="38.25">
      <c r="A80" s="62" t="s">
        <v>14</v>
      </c>
      <c r="B80" s="64">
        <v>43191</v>
      </c>
      <c r="C80" s="65">
        <f>'IE1-16'!I29</f>
        <v>74.099999999999994</v>
      </c>
    </row>
    <row r="81" spans="1:3" ht="38.25">
      <c r="A81" s="62" t="s">
        <v>14</v>
      </c>
      <c r="B81" s="64">
        <v>43221</v>
      </c>
      <c r="C81" s="65">
        <f>'IE1-16'!I30</f>
        <v>78.900000000000006</v>
      </c>
    </row>
    <row r="82" spans="1:3" ht="38.25">
      <c r="A82" s="62" t="s">
        <v>14</v>
      </c>
      <c r="B82" s="64">
        <v>43252</v>
      </c>
      <c r="C82" s="65">
        <f>'IE1-16'!I31</f>
        <v>78.099999999999994</v>
      </c>
    </row>
    <row r="83" spans="1:3" ht="38.25">
      <c r="A83" s="62" t="s">
        <v>14</v>
      </c>
      <c r="B83" s="64">
        <v>43282</v>
      </c>
      <c r="C83" s="65">
        <f>'IE1-16'!I32</f>
        <v>74.7</v>
      </c>
    </row>
    <row r="84" spans="1:3" ht="38.25">
      <c r="A84" s="62" t="s">
        <v>14</v>
      </c>
      <c r="B84" s="64">
        <v>43313</v>
      </c>
      <c r="C84" s="65">
        <f>'IE1-16'!I33</f>
        <v>78.8</v>
      </c>
    </row>
    <row r="85" spans="1:3" ht="38.25">
      <c r="A85" s="62" t="s">
        <v>14</v>
      </c>
      <c r="B85" s="64">
        <v>43344</v>
      </c>
      <c r="C85" s="65">
        <f>'IE1-16'!I34</f>
        <v>74.900000000000006</v>
      </c>
    </row>
    <row r="86" spans="1:3" ht="38.25">
      <c r="A86" s="62" t="s">
        <v>15</v>
      </c>
      <c r="B86" s="64">
        <v>42736</v>
      </c>
      <c r="C86" s="65">
        <f>'IE1-16'!K13</f>
        <v>67.8</v>
      </c>
    </row>
    <row r="87" spans="1:3" ht="38.25">
      <c r="A87" s="62" t="s">
        <v>15</v>
      </c>
      <c r="B87" s="64">
        <v>42767</v>
      </c>
      <c r="C87" s="65">
        <f>'IE1-16'!K14</f>
        <v>57.4</v>
      </c>
    </row>
    <row r="88" spans="1:3" ht="38.25">
      <c r="A88" s="62" t="s">
        <v>15</v>
      </c>
      <c r="B88" s="64">
        <v>42795</v>
      </c>
      <c r="C88" s="65">
        <f>'IE1-16'!K15</f>
        <v>74.8</v>
      </c>
    </row>
    <row r="89" spans="1:3" ht="38.25">
      <c r="A89" s="62" t="s">
        <v>15</v>
      </c>
      <c r="B89" s="64">
        <v>42826</v>
      </c>
      <c r="C89" s="65">
        <f>'IE1-16'!K16</f>
        <v>61.7</v>
      </c>
    </row>
    <row r="90" spans="1:3" ht="38.25">
      <c r="A90" s="62" t="s">
        <v>15</v>
      </c>
      <c r="B90" s="64">
        <v>42856</v>
      </c>
      <c r="C90" s="65">
        <f>'IE1-16'!K17</f>
        <v>74.099999999999994</v>
      </c>
    </row>
    <row r="91" spans="1:3" ht="38.25">
      <c r="A91" s="62" t="s">
        <v>15</v>
      </c>
      <c r="B91" s="64">
        <v>42887</v>
      </c>
      <c r="C91" s="65">
        <f>'IE1-16'!K18</f>
        <v>72.8</v>
      </c>
    </row>
    <row r="92" spans="1:3" ht="38.25">
      <c r="A92" s="62" t="s">
        <v>15</v>
      </c>
      <c r="B92" s="64">
        <v>42917</v>
      </c>
      <c r="C92" s="65">
        <f>'IE1-16'!K19</f>
        <v>72.900000000000006</v>
      </c>
    </row>
    <row r="93" spans="1:3" ht="38.25">
      <c r="A93" s="62" t="s">
        <v>15</v>
      </c>
      <c r="B93" s="64">
        <v>42948</v>
      </c>
      <c r="C93" s="65">
        <f>'IE1-16'!K20</f>
        <v>80.8</v>
      </c>
    </row>
    <row r="94" spans="1:3" ht="38.25">
      <c r="A94" s="62" t="s">
        <v>15</v>
      </c>
      <c r="B94" s="64">
        <v>42979</v>
      </c>
      <c r="C94" s="65">
        <f>'IE1-16'!K21</f>
        <v>74.8</v>
      </c>
    </row>
    <row r="95" spans="1:3" ht="38.25">
      <c r="A95" s="62" t="s">
        <v>15</v>
      </c>
      <c r="B95" s="64">
        <v>43009</v>
      </c>
      <c r="C95" s="65">
        <f>'IE1-16'!K22</f>
        <v>76.400000000000006</v>
      </c>
    </row>
    <row r="96" spans="1:3" ht="38.25">
      <c r="A96" s="62" t="s">
        <v>15</v>
      </c>
      <c r="B96" s="64">
        <v>43040</v>
      </c>
      <c r="C96" s="65">
        <f>'IE1-16'!K23</f>
        <v>77.599999999999994</v>
      </c>
    </row>
    <row r="97" spans="1:3" ht="38.25">
      <c r="A97" s="62" t="s">
        <v>15</v>
      </c>
      <c r="B97" s="64">
        <v>43070</v>
      </c>
      <c r="C97" s="65">
        <f>'IE1-16'!K24</f>
        <v>80.2</v>
      </c>
    </row>
    <row r="98" spans="1:3" ht="38.25">
      <c r="A98" s="62" t="s">
        <v>15</v>
      </c>
      <c r="B98" s="64">
        <v>43101</v>
      </c>
      <c r="C98" s="65">
        <f>'IE1-16'!K26</f>
        <v>80</v>
      </c>
    </row>
    <row r="99" spans="1:3" ht="38.25">
      <c r="A99" s="62" t="s">
        <v>15</v>
      </c>
      <c r="B99" s="64">
        <v>43132</v>
      </c>
      <c r="C99" s="65">
        <f>'IE1-16'!K27</f>
        <v>68.900000000000006</v>
      </c>
    </row>
    <row r="100" spans="1:3" ht="38.25">
      <c r="A100" s="62" t="s">
        <v>15</v>
      </c>
      <c r="B100" s="64">
        <v>43160</v>
      </c>
      <c r="C100" s="65">
        <f>'IE1-16'!K28</f>
        <v>86.7</v>
      </c>
    </row>
    <row r="101" spans="1:3" ht="38.25">
      <c r="A101" s="62" t="s">
        <v>15</v>
      </c>
      <c r="B101" s="64">
        <v>43191</v>
      </c>
      <c r="C101" s="65">
        <f>'IE1-16'!K29</f>
        <v>84.1</v>
      </c>
    </row>
    <row r="102" spans="1:3" ht="38.25">
      <c r="A102" s="62" t="s">
        <v>15</v>
      </c>
      <c r="B102" s="64">
        <v>43221</v>
      </c>
      <c r="C102" s="65">
        <f>'IE1-16'!K30</f>
        <v>75.599999999999994</v>
      </c>
    </row>
    <row r="103" spans="1:3" ht="38.25">
      <c r="A103" s="62" t="s">
        <v>15</v>
      </c>
      <c r="B103" s="64">
        <v>43252</v>
      </c>
      <c r="C103" s="65">
        <f>'IE1-16'!K31</f>
        <v>80.3</v>
      </c>
    </row>
    <row r="104" spans="1:3" ht="38.25">
      <c r="A104" s="62" t="s">
        <v>15</v>
      </c>
      <c r="B104" s="64">
        <v>43282</v>
      </c>
      <c r="C104" s="65">
        <f>'IE1-16'!K32</f>
        <v>84.9</v>
      </c>
    </row>
    <row r="105" spans="1:3" ht="38.25">
      <c r="A105" s="62" t="s">
        <v>15</v>
      </c>
      <c r="B105" s="64">
        <v>43313</v>
      </c>
      <c r="C105" s="65">
        <f>'IE1-16'!K33</f>
        <v>93.6</v>
      </c>
    </row>
    <row r="106" spans="1:3" ht="38.25">
      <c r="A106" s="62" t="s">
        <v>15</v>
      </c>
      <c r="B106" s="64">
        <v>43344</v>
      </c>
      <c r="C106" s="65">
        <f>'IE1-16'!K34</f>
        <v>83.1</v>
      </c>
    </row>
    <row r="107" spans="1:3" ht="38.25">
      <c r="A107" s="62" t="s">
        <v>16</v>
      </c>
      <c r="B107" s="64">
        <v>42736</v>
      </c>
      <c r="C107" s="65">
        <f>'IE1-16'!M13</f>
        <v>85.5</v>
      </c>
    </row>
    <row r="108" spans="1:3" ht="38.25">
      <c r="A108" s="62" t="s">
        <v>16</v>
      </c>
      <c r="B108" s="64">
        <v>42767</v>
      </c>
      <c r="C108" s="65">
        <f>'IE1-16'!M14</f>
        <v>75.8</v>
      </c>
    </row>
    <row r="109" spans="1:3" ht="38.25">
      <c r="A109" s="62" t="s">
        <v>16</v>
      </c>
      <c r="B109" s="64">
        <v>42795</v>
      </c>
      <c r="C109" s="65">
        <f>'IE1-16'!M15</f>
        <v>91.7</v>
      </c>
    </row>
    <row r="110" spans="1:3" ht="38.25">
      <c r="A110" s="62" t="s">
        <v>16</v>
      </c>
      <c r="B110" s="64">
        <v>42826</v>
      </c>
      <c r="C110" s="65">
        <f>'IE1-16'!M16</f>
        <v>77.7</v>
      </c>
    </row>
    <row r="111" spans="1:3" ht="38.25">
      <c r="A111" s="62" t="s">
        <v>16</v>
      </c>
      <c r="B111" s="64">
        <v>42856</v>
      </c>
      <c r="C111" s="65">
        <f>'IE1-16'!M17</f>
        <v>88.1</v>
      </c>
    </row>
    <row r="112" spans="1:3" ht="38.25">
      <c r="A112" s="62" t="s">
        <v>16</v>
      </c>
      <c r="B112" s="64">
        <v>42887</v>
      </c>
      <c r="C112" s="65">
        <f>'IE1-16'!M18</f>
        <v>87.3</v>
      </c>
    </row>
    <row r="113" spans="1:3" ht="38.25">
      <c r="A113" s="62" t="s">
        <v>16</v>
      </c>
      <c r="B113" s="64">
        <v>42917</v>
      </c>
      <c r="C113" s="65">
        <f>'IE1-16'!M19</f>
        <v>92.4</v>
      </c>
    </row>
    <row r="114" spans="1:3" ht="38.25">
      <c r="A114" s="62" t="s">
        <v>16</v>
      </c>
      <c r="B114" s="64">
        <v>42948</v>
      </c>
      <c r="C114" s="65">
        <f>'IE1-16'!M20</f>
        <v>96.8</v>
      </c>
    </row>
    <row r="115" spans="1:3" ht="38.25">
      <c r="A115" s="62" t="s">
        <v>16</v>
      </c>
      <c r="B115" s="64">
        <v>42979</v>
      </c>
      <c r="C115" s="65">
        <f>'IE1-16'!M21</f>
        <v>93.1</v>
      </c>
    </row>
    <row r="116" spans="1:3" ht="38.25">
      <c r="A116" s="62" t="s">
        <v>16</v>
      </c>
      <c r="B116" s="64">
        <v>43009</v>
      </c>
      <c r="C116" s="65">
        <f>'IE1-16'!M22</f>
        <v>95.4</v>
      </c>
    </row>
    <row r="117" spans="1:3" ht="38.25">
      <c r="A117" s="62" t="s">
        <v>16</v>
      </c>
      <c r="B117" s="64">
        <v>43040</v>
      </c>
      <c r="C117" s="65">
        <f>'IE1-16'!M23</f>
        <v>98.2</v>
      </c>
    </row>
    <row r="118" spans="1:3" ht="38.25">
      <c r="A118" s="62" t="s">
        <v>16</v>
      </c>
      <c r="B118" s="64">
        <v>43070</v>
      </c>
      <c r="C118" s="65">
        <f>'IE1-16'!M24</f>
        <v>90</v>
      </c>
    </row>
    <row r="119" spans="1:3" ht="38.25">
      <c r="A119" s="62" t="s">
        <v>16</v>
      </c>
      <c r="B119" s="64">
        <v>43101</v>
      </c>
      <c r="C119" s="65">
        <f>'IE1-16'!M26</f>
        <v>91.8</v>
      </c>
    </row>
    <row r="120" spans="1:3" ht="38.25">
      <c r="A120" s="62" t="s">
        <v>16</v>
      </c>
      <c r="B120" s="64">
        <v>43132</v>
      </c>
      <c r="C120" s="65">
        <f>'IE1-16'!M27</f>
        <v>80.2</v>
      </c>
    </row>
    <row r="121" spans="1:3" ht="38.25">
      <c r="A121" s="62" t="s">
        <v>16</v>
      </c>
      <c r="B121" s="64">
        <v>43160</v>
      </c>
      <c r="C121" s="65">
        <f>'IE1-16'!M28</f>
        <v>90.4</v>
      </c>
    </row>
    <row r="122" spans="1:3" ht="38.25">
      <c r="A122" s="62" t="s">
        <v>16</v>
      </c>
      <c r="B122" s="64">
        <v>43191</v>
      </c>
      <c r="C122" s="65">
        <f>'IE1-16'!M29</f>
        <v>89.8</v>
      </c>
    </row>
    <row r="123" spans="1:3" ht="38.25">
      <c r="A123" s="62" t="s">
        <v>16</v>
      </c>
      <c r="B123" s="64">
        <v>43221</v>
      </c>
      <c r="C123" s="65">
        <f>'IE1-16'!M30</f>
        <v>86.5</v>
      </c>
    </row>
    <row r="124" spans="1:3" ht="38.25">
      <c r="A124" s="62" t="s">
        <v>16</v>
      </c>
      <c r="B124" s="64">
        <v>43252</v>
      </c>
      <c r="C124" s="65">
        <f>'IE1-16'!M31</f>
        <v>92.2</v>
      </c>
    </row>
    <row r="125" spans="1:3" ht="38.25">
      <c r="A125" s="62" t="s">
        <v>16</v>
      </c>
      <c r="B125" s="64">
        <v>43282</v>
      </c>
      <c r="C125" s="65">
        <f>'IE1-16'!M32</f>
        <v>94.3</v>
      </c>
    </row>
    <row r="126" spans="1:3" ht="38.25">
      <c r="A126" s="62" t="s">
        <v>16</v>
      </c>
      <c r="B126" s="64">
        <v>43313</v>
      </c>
      <c r="C126" s="65">
        <f>'IE1-16'!M33</f>
        <v>102.5</v>
      </c>
    </row>
    <row r="127" spans="1:3" ht="38.25">
      <c r="A127" s="62" t="s">
        <v>16</v>
      </c>
      <c r="B127" s="64">
        <v>43344</v>
      </c>
      <c r="C127" s="65">
        <f>'IE1-16'!M34</f>
        <v>91.6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82"/>
  <dimension ref="A1:N78"/>
  <sheetViews>
    <sheetView showGridLines="0" zoomScaleNormal="100" workbookViewId="0">
      <selection activeCell="A38" sqref="A38"/>
    </sheetView>
  </sheetViews>
  <sheetFormatPr defaultColWidth="9.140625" defaultRowHeight="12.75"/>
  <cols>
    <col min="1" max="1" width="4.7109375" style="44" customWidth="1"/>
    <col min="2" max="2" width="6.5703125" style="44" customWidth="1"/>
    <col min="3" max="3" width="6.42578125" style="44" customWidth="1"/>
    <col min="4" max="4" width="6.28515625" style="44" customWidth="1"/>
    <col min="5" max="5" width="6.42578125" style="44" customWidth="1"/>
    <col min="6" max="6" width="6.5703125" style="44" customWidth="1"/>
    <col min="7" max="7" width="6.42578125" style="44" customWidth="1"/>
    <col min="8" max="8" width="7.7109375" style="44" customWidth="1"/>
    <col min="9" max="9" width="6.42578125" style="44" customWidth="1"/>
    <col min="10" max="10" width="6.7109375" style="44" customWidth="1"/>
    <col min="11" max="11" width="6.42578125" style="44" customWidth="1"/>
    <col min="12" max="12" width="6.7109375" style="44" customWidth="1"/>
    <col min="13" max="13" width="6.42578125" style="44" customWidth="1"/>
    <col min="14" max="14" width="6.28515625" style="44" customWidth="1"/>
    <col min="15" max="15" width="11.42578125" style="5" customWidth="1"/>
    <col min="16" max="16384" width="9.140625" style="5"/>
  </cols>
  <sheetData>
    <row r="1" spans="1:14" s="1" customFormat="1" ht="12.75" customHeight="1">
      <c r="A1" s="1" t="s">
        <v>26</v>
      </c>
      <c r="N1" s="60" t="s">
        <v>27</v>
      </c>
    </row>
    <row r="2" spans="1:14" ht="21" customHeight="1">
      <c r="A2" s="2" t="s">
        <v>28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1:14" ht="16.5" customHeight="1">
      <c r="A3" s="6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7"/>
    </row>
    <row r="4" spans="1:14" ht="13.5" customHeight="1">
      <c r="A4" s="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7"/>
    </row>
    <row r="5" spans="1:14" ht="12.75" customHeight="1">
      <c r="A5" s="9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0" t="s">
        <v>29</v>
      </c>
    </row>
    <row r="6" spans="1:14" ht="12.75" customHeight="1">
      <c r="A6" s="11" t="s">
        <v>30</v>
      </c>
      <c r="B6" s="12"/>
      <c r="C6" s="13" t="s">
        <v>31</v>
      </c>
      <c r="D6" s="14"/>
      <c r="E6" s="13" t="s">
        <v>31</v>
      </c>
      <c r="F6" s="14"/>
      <c r="G6" s="12" t="s">
        <v>32</v>
      </c>
      <c r="H6" s="14"/>
      <c r="I6" s="12" t="s">
        <v>33</v>
      </c>
      <c r="J6" s="14"/>
      <c r="K6" s="13" t="s">
        <v>34</v>
      </c>
      <c r="L6" s="14"/>
      <c r="M6" s="13" t="s">
        <v>35</v>
      </c>
      <c r="N6" s="15"/>
    </row>
    <row r="7" spans="1:14" ht="12.75" customHeight="1">
      <c r="A7" s="16"/>
      <c r="B7" s="17"/>
      <c r="C7" s="18" t="s">
        <v>36</v>
      </c>
      <c r="D7" s="19"/>
      <c r="E7" s="18" t="s">
        <v>37</v>
      </c>
      <c r="F7" s="19"/>
      <c r="G7" s="18" t="s">
        <v>38</v>
      </c>
      <c r="H7" s="19"/>
      <c r="I7" s="18" t="s">
        <v>39</v>
      </c>
      <c r="J7" s="19"/>
      <c r="K7" s="18" t="s">
        <v>40</v>
      </c>
      <c r="L7" s="19"/>
      <c r="M7" s="18" t="s">
        <v>41</v>
      </c>
      <c r="N7" s="20"/>
    </row>
    <row r="8" spans="1:14" ht="12.75" customHeight="1">
      <c r="A8" s="16"/>
      <c r="B8" s="17"/>
      <c r="C8" s="18" t="s">
        <v>42</v>
      </c>
      <c r="D8" s="19"/>
      <c r="E8" s="18"/>
      <c r="F8" s="19"/>
      <c r="G8" s="18" t="s">
        <v>43</v>
      </c>
      <c r="H8" s="19"/>
      <c r="I8" s="18" t="s">
        <v>44</v>
      </c>
      <c r="J8" s="19"/>
      <c r="K8" s="18" t="s">
        <v>45</v>
      </c>
      <c r="L8" s="19"/>
      <c r="M8" s="18"/>
      <c r="N8" s="20"/>
    </row>
    <row r="9" spans="1:14" ht="12.75" customHeight="1">
      <c r="A9" s="21"/>
      <c r="B9" s="1"/>
      <c r="C9" s="22"/>
      <c r="D9" s="23"/>
      <c r="E9" s="22"/>
      <c r="F9" s="23"/>
      <c r="G9" s="22" t="s">
        <v>46</v>
      </c>
      <c r="H9" s="23"/>
      <c r="I9" s="24"/>
      <c r="J9" s="25"/>
      <c r="K9" s="22"/>
      <c r="L9" s="23"/>
      <c r="M9" s="24"/>
      <c r="N9" s="26"/>
    </row>
    <row r="10" spans="1:14" ht="12.75" customHeight="1">
      <c r="A10" s="21"/>
      <c r="B10" s="27"/>
      <c r="C10" s="13" t="s">
        <v>47</v>
      </c>
      <c r="D10" s="13" t="s">
        <v>48</v>
      </c>
      <c r="E10" s="13" t="s">
        <v>47</v>
      </c>
      <c r="F10" s="13" t="s">
        <v>48</v>
      </c>
      <c r="G10" s="13" t="s">
        <v>47</v>
      </c>
      <c r="H10" s="13" t="s">
        <v>48</v>
      </c>
      <c r="I10" s="13" t="s">
        <v>47</v>
      </c>
      <c r="J10" s="13" t="s">
        <v>48</v>
      </c>
      <c r="K10" s="13" t="s">
        <v>47</v>
      </c>
      <c r="L10" s="13" t="s">
        <v>48</v>
      </c>
      <c r="M10" s="13" t="s">
        <v>47</v>
      </c>
      <c r="N10" s="28" t="s">
        <v>48</v>
      </c>
    </row>
    <row r="11" spans="1:14" ht="12.75" customHeight="1">
      <c r="A11" s="29"/>
      <c r="B11" s="30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31"/>
    </row>
    <row r="12" spans="1:14" ht="12.75" customHeight="1">
      <c r="A12" s="21"/>
      <c r="B12" s="1"/>
      <c r="C12" s="32"/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4"/>
    </row>
    <row r="13" spans="1:14" ht="12.75" customHeight="1">
      <c r="A13" s="35">
        <v>2017</v>
      </c>
      <c r="B13" s="1" t="s">
        <v>49</v>
      </c>
      <c r="C13" s="36">
        <v>88.1</v>
      </c>
      <c r="D13" s="36">
        <v>91</v>
      </c>
      <c r="E13" s="37">
        <v>83</v>
      </c>
      <c r="F13" s="37">
        <v>85.3</v>
      </c>
      <c r="G13" s="37">
        <v>94.5</v>
      </c>
      <c r="H13" s="37">
        <v>97.9</v>
      </c>
      <c r="I13" s="37">
        <v>81.900000000000006</v>
      </c>
      <c r="J13" s="37">
        <v>77.5</v>
      </c>
      <c r="K13" s="37">
        <v>67.8</v>
      </c>
      <c r="L13" s="37">
        <v>69.400000000000006</v>
      </c>
      <c r="M13" s="37">
        <v>85.5</v>
      </c>
      <c r="N13" s="38">
        <v>86.4</v>
      </c>
    </row>
    <row r="14" spans="1:14" ht="12.75" customHeight="1">
      <c r="A14" s="35"/>
      <c r="B14" s="1" t="s">
        <v>50</v>
      </c>
      <c r="C14" s="36">
        <v>81.099999999999994</v>
      </c>
      <c r="D14" s="36">
        <v>91.3</v>
      </c>
      <c r="E14" s="37">
        <v>74.900000000000006</v>
      </c>
      <c r="F14" s="37">
        <v>85.1</v>
      </c>
      <c r="G14" s="37">
        <v>90.7</v>
      </c>
      <c r="H14" s="37">
        <v>97.3</v>
      </c>
      <c r="I14" s="37">
        <v>67.2</v>
      </c>
      <c r="J14" s="37">
        <v>78.3</v>
      </c>
      <c r="K14" s="37">
        <v>57.4</v>
      </c>
      <c r="L14" s="37">
        <v>68.7</v>
      </c>
      <c r="M14" s="37">
        <v>75.8</v>
      </c>
      <c r="N14" s="38">
        <v>85.9</v>
      </c>
    </row>
    <row r="15" spans="1:14" ht="12.75" customHeight="1">
      <c r="A15" s="35"/>
      <c r="B15" s="1" t="s">
        <v>51</v>
      </c>
      <c r="C15" s="36">
        <v>87.5</v>
      </c>
      <c r="D15" s="36">
        <v>89.6</v>
      </c>
      <c r="E15" s="37">
        <v>84.8</v>
      </c>
      <c r="F15" s="37">
        <v>83.8</v>
      </c>
      <c r="G15" s="37">
        <v>89.7</v>
      </c>
      <c r="H15" s="37">
        <v>91.6</v>
      </c>
      <c r="I15" s="37">
        <v>83.1</v>
      </c>
      <c r="J15" s="37">
        <v>81.7</v>
      </c>
      <c r="K15" s="37">
        <v>74.8</v>
      </c>
      <c r="L15" s="37">
        <v>68.2</v>
      </c>
      <c r="M15" s="37">
        <v>91.7</v>
      </c>
      <c r="N15" s="38">
        <v>87</v>
      </c>
    </row>
    <row r="16" spans="1:14" ht="12.75" customHeight="1">
      <c r="A16" s="35"/>
      <c r="B16" s="1" t="s">
        <v>52</v>
      </c>
      <c r="C16" s="36">
        <v>87.3</v>
      </c>
      <c r="D16" s="36">
        <v>90.9</v>
      </c>
      <c r="E16" s="37">
        <v>80.2</v>
      </c>
      <c r="F16" s="37">
        <v>85.2</v>
      </c>
      <c r="G16" s="37">
        <v>94.9</v>
      </c>
      <c r="H16" s="37">
        <v>93</v>
      </c>
      <c r="I16" s="37">
        <v>70.2</v>
      </c>
      <c r="J16" s="37">
        <v>80.7</v>
      </c>
      <c r="K16" s="37">
        <v>61.7</v>
      </c>
      <c r="L16" s="37">
        <v>68.8</v>
      </c>
      <c r="M16" s="37">
        <v>77.7</v>
      </c>
      <c r="N16" s="38">
        <v>86.8</v>
      </c>
    </row>
    <row r="17" spans="1:14" ht="12.75" customHeight="1">
      <c r="A17" s="35"/>
      <c r="B17" s="1" t="s">
        <v>53</v>
      </c>
      <c r="C17" s="36">
        <v>89.4</v>
      </c>
      <c r="D17" s="36">
        <v>91.3</v>
      </c>
      <c r="E17" s="37">
        <v>85.6</v>
      </c>
      <c r="F17" s="37">
        <v>85.8</v>
      </c>
      <c r="G17" s="37">
        <v>90.4</v>
      </c>
      <c r="H17" s="37">
        <v>94.3</v>
      </c>
      <c r="I17" s="37">
        <v>84.7</v>
      </c>
      <c r="J17" s="37">
        <v>83.8</v>
      </c>
      <c r="K17" s="37">
        <v>74.099999999999994</v>
      </c>
      <c r="L17" s="37">
        <v>70.7</v>
      </c>
      <c r="M17" s="37">
        <v>88.1</v>
      </c>
      <c r="N17" s="38">
        <v>86.9</v>
      </c>
    </row>
    <row r="18" spans="1:14" ht="12.75" customHeight="1">
      <c r="A18" s="35"/>
      <c r="B18" s="1" t="s">
        <v>54</v>
      </c>
      <c r="C18" s="36">
        <v>88.2</v>
      </c>
      <c r="D18" s="36">
        <v>92.8</v>
      </c>
      <c r="E18" s="37">
        <v>84.4</v>
      </c>
      <c r="F18" s="37">
        <v>87.5</v>
      </c>
      <c r="G18" s="37">
        <v>90</v>
      </c>
      <c r="H18" s="37">
        <v>95.1</v>
      </c>
      <c r="I18" s="37">
        <v>77.5</v>
      </c>
      <c r="J18" s="37">
        <v>84</v>
      </c>
      <c r="K18" s="37">
        <v>72.8</v>
      </c>
      <c r="L18" s="37">
        <v>74.599999999999994</v>
      </c>
      <c r="M18" s="37">
        <v>87.3</v>
      </c>
      <c r="N18" s="38">
        <v>88</v>
      </c>
    </row>
    <row r="19" spans="1:14" ht="12.75" customHeight="1">
      <c r="A19" s="35"/>
      <c r="B19" s="1" t="s">
        <v>55</v>
      </c>
      <c r="C19" s="36">
        <v>89.9</v>
      </c>
      <c r="D19" s="36">
        <v>92.5</v>
      </c>
      <c r="E19" s="37">
        <v>86</v>
      </c>
      <c r="F19" s="37">
        <v>88</v>
      </c>
      <c r="G19" s="37">
        <v>93.3</v>
      </c>
      <c r="H19" s="37">
        <v>95.7</v>
      </c>
      <c r="I19" s="37">
        <v>80.2</v>
      </c>
      <c r="J19" s="37">
        <v>85</v>
      </c>
      <c r="K19" s="37">
        <v>72.900000000000006</v>
      </c>
      <c r="L19" s="37">
        <v>73.900000000000006</v>
      </c>
      <c r="M19" s="37">
        <v>92.4</v>
      </c>
      <c r="N19" s="38">
        <v>90.9</v>
      </c>
    </row>
    <row r="20" spans="1:14" ht="12.75" customHeight="1">
      <c r="A20" s="35"/>
      <c r="B20" s="1" t="s">
        <v>56</v>
      </c>
      <c r="C20" s="36">
        <v>90.2</v>
      </c>
      <c r="D20" s="36">
        <v>91.7</v>
      </c>
      <c r="E20" s="37">
        <v>88.5</v>
      </c>
      <c r="F20" s="37">
        <v>87.8</v>
      </c>
      <c r="G20" s="37">
        <v>94.8</v>
      </c>
      <c r="H20" s="37">
        <v>95.7</v>
      </c>
      <c r="I20" s="37">
        <v>81.3</v>
      </c>
      <c r="J20" s="37">
        <v>85.2</v>
      </c>
      <c r="K20" s="37">
        <v>80.8</v>
      </c>
      <c r="L20" s="37">
        <v>75.400000000000006</v>
      </c>
      <c r="M20" s="37">
        <v>96.8</v>
      </c>
      <c r="N20" s="38">
        <v>90</v>
      </c>
    </row>
    <row r="21" spans="1:14" ht="12.75" customHeight="1">
      <c r="A21" s="35"/>
      <c r="B21" s="1" t="s">
        <v>57</v>
      </c>
      <c r="C21" s="36">
        <v>89.2</v>
      </c>
      <c r="D21" s="36">
        <v>92.4</v>
      </c>
      <c r="E21" s="37">
        <v>86.1</v>
      </c>
      <c r="F21" s="37">
        <v>88.5</v>
      </c>
      <c r="G21" s="37">
        <v>95.7</v>
      </c>
      <c r="H21" s="37">
        <v>97.5</v>
      </c>
      <c r="I21" s="37">
        <v>76.599999999999994</v>
      </c>
      <c r="J21" s="37">
        <v>83.4</v>
      </c>
      <c r="K21" s="37">
        <v>74.8</v>
      </c>
      <c r="L21" s="37">
        <v>76.2</v>
      </c>
      <c r="M21" s="37">
        <v>93.1</v>
      </c>
      <c r="N21" s="38">
        <v>92.7</v>
      </c>
    </row>
    <row r="22" spans="1:14" ht="12.75" customHeight="1">
      <c r="A22" s="35"/>
      <c r="B22" s="1" t="s">
        <v>58</v>
      </c>
      <c r="C22" s="36">
        <v>90.9</v>
      </c>
      <c r="D22" s="36">
        <v>91.8</v>
      </c>
      <c r="E22" s="37">
        <v>87.8</v>
      </c>
      <c r="F22" s="37">
        <v>87.5</v>
      </c>
      <c r="G22" s="37">
        <v>96.5</v>
      </c>
      <c r="H22" s="37">
        <v>97.2</v>
      </c>
      <c r="I22" s="37">
        <v>78.900000000000006</v>
      </c>
      <c r="J22" s="37">
        <v>81.900000000000006</v>
      </c>
      <c r="K22" s="37">
        <v>76.400000000000006</v>
      </c>
      <c r="L22" s="37">
        <v>75.099999999999994</v>
      </c>
      <c r="M22" s="37">
        <v>95.4</v>
      </c>
      <c r="N22" s="38">
        <v>91.9</v>
      </c>
    </row>
    <row r="23" spans="1:14" ht="12.75" customHeight="1">
      <c r="A23" s="35"/>
      <c r="B23" s="1" t="s">
        <v>59</v>
      </c>
      <c r="C23" s="36">
        <v>97.3</v>
      </c>
      <c r="D23" s="36">
        <v>92.6</v>
      </c>
      <c r="E23" s="37">
        <v>92.6</v>
      </c>
      <c r="F23" s="37">
        <v>89.4</v>
      </c>
      <c r="G23" s="37">
        <v>99.2</v>
      </c>
      <c r="H23" s="37">
        <v>98.4</v>
      </c>
      <c r="I23" s="37">
        <v>99.4</v>
      </c>
      <c r="J23" s="37">
        <v>85.1</v>
      </c>
      <c r="K23" s="37">
        <v>77.599999999999994</v>
      </c>
      <c r="L23" s="37">
        <v>75.2</v>
      </c>
      <c r="M23" s="37">
        <v>98.2</v>
      </c>
      <c r="N23" s="38">
        <v>92.3</v>
      </c>
    </row>
    <row r="24" spans="1:14" ht="12.75" customHeight="1">
      <c r="A24" s="35"/>
      <c r="B24" s="1" t="s">
        <v>60</v>
      </c>
      <c r="C24" s="36">
        <v>119.5</v>
      </c>
      <c r="D24" s="36">
        <v>92.1</v>
      </c>
      <c r="E24" s="37">
        <v>107.4</v>
      </c>
      <c r="F24" s="37">
        <v>88.9</v>
      </c>
      <c r="G24" s="37">
        <v>120.9</v>
      </c>
      <c r="H24" s="37">
        <v>97.7</v>
      </c>
      <c r="I24" s="37">
        <v>106.3</v>
      </c>
      <c r="J24" s="37">
        <v>82.1</v>
      </c>
      <c r="K24" s="37">
        <v>80.2</v>
      </c>
      <c r="L24" s="37">
        <v>76.099999999999994</v>
      </c>
      <c r="M24" s="37">
        <v>90</v>
      </c>
      <c r="N24" s="38">
        <v>93.6</v>
      </c>
    </row>
    <row r="25" spans="1:14" ht="12.75" customHeight="1">
      <c r="A25" s="35"/>
      <c r="B25" s="1"/>
      <c r="C25" s="36"/>
      <c r="D25" s="36"/>
      <c r="E25" s="37"/>
      <c r="F25" s="37"/>
      <c r="G25" s="37"/>
      <c r="H25" s="37"/>
      <c r="I25" s="37"/>
      <c r="J25" s="37"/>
      <c r="K25" s="37"/>
      <c r="L25" s="37"/>
      <c r="M25" s="37"/>
      <c r="N25" s="38"/>
    </row>
    <row r="26" spans="1:14" ht="12.75" customHeight="1">
      <c r="A26" s="35">
        <v>2018</v>
      </c>
      <c r="B26" s="1" t="s">
        <v>49</v>
      </c>
      <c r="C26" s="36">
        <v>90.9</v>
      </c>
      <c r="D26" s="36">
        <v>92.8</v>
      </c>
      <c r="E26" s="37">
        <v>88.3</v>
      </c>
      <c r="F26" s="37">
        <v>89.3</v>
      </c>
      <c r="G26" s="37">
        <v>97.4</v>
      </c>
      <c r="H26" s="37">
        <v>100.1</v>
      </c>
      <c r="I26" s="37">
        <v>86.1</v>
      </c>
      <c r="J26" s="37">
        <v>80.400000000000006</v>
      </c>
      <c r="K26" s="37">
        <v>80</v>
      </c>
      <c r="L26" s="37">
        <v>79.599999999999994</v>
      </c>
      <c r="M26" s="37">
        <v>91.8</v>
      </c>
      <c r="N26" s="38">
        <v>90.9</v>
      </c>
    </row>
    <row r="27" spans="1:14" ht="12.75" customHeight="1">
      <c r="A27" s="35"/>
      <c r="B27" s="1" t="s">
        <v>50</v>
      </c>
      <c r="C27" s="36">
        <v>82.3</v>
      </c>
      <c r="D27" s="36">
        <v>92.8</v>
      </c>
      <c r="E27" s="37">
        <v>78.900000000000006</v>
      </c>
      <c r="F27" s="37">
        <v>89.4</v>
      </c>
      <c r="G27" s="37">
        <v>92.5</v>
      </c>
      <c r="H27" s="37">
        <v>99.2</v>
      </c>
      <c r="I27" s="37">
        <v>69.7</v>
      </c>
      <c r="J27" s="37">
        <v>81.3</v>
      </c>
      <c r="K27" s="37">
        <v>68.900000000000006</v>
      </c>
      <c r="L27" s="37">
        <v>82</v>
      </c>
      <c r="M27" s="37">
        <v>80.2</v>
      </c>
      <c r="N27" s="38">
        <v>91.4</v>
      </c>
    </row>
    <row r="28" spans="1:14" ht="12.75" customHeight="1">
      <c r="A28" s="35"/>
      <c r="B28" s="1" t="s">
        <v>51</v>
      </c>
      <c r="C28" s="36">
        <v>94.5</v>
      </c>
      <c r="D28" s="36">
        <v>93.6</v>
      </c>
      <c r="E28" s="37">
        <v>92.3</v>
      </c>
      <c r="F28" s="37">
        <v>91</v>
      </c>
      <c r="G28" s="37">
        <v>103.5</v>
      </c>
      <c r="H28" s="37">
        <v>99.2</v>
      </c>
      <c r="I28" s="37">
        <v>80.5</v>
      </c>
      <c r="J28" s="37">
        <v>81.2</v>
      </c>
      <c r="K28" s="37">
        <v>86.7</v>
      </c>
      <c r="L28" s="37">
        <v>84.8</v>
      </c>
      <c r="M28" s="37">
        <v>90.4</v>
      </c>
      <c r="N28" s="38">
        <v>91.7</v>
      </c>
    </row>
    <row r="29" spans="1:14" ht="12.75" customHeight="1">
      <c r="A29" s="35"/>
      <c r="B29" s="1" t="s">
        <v>52</v>
      </c>
      <c r="C29" s="36">
        <v>87.8</v>
      </c>
      <c r="D29" s="36">
        <v>94.6</v>
      </c>
      <c r="E29" s="37">
        <v>87.1</v>
      </c>
      <c r="F29" s="37">
        <v>92.5</v>
      </c>
      <c r="G29" s="37">
        <v>94.9</v>
      </c>
      <c r="H29" s="37">
        <v>100</v>
      </c>
      <c r="I29" s="37">
        <v>74.099999999999994</v>
      </c>
      <c r="J29" s="37">
        <v>81.900000000000006</v>
      </c>
      <c r="K29" s="37">
        <v>84.1</v>
      </c>
      <c r="L29" s="37">
        <v>86.3</v>
      </c>
      <c r="M29" s="37">
        <v>89.8</v>
      </c>
      <c r="N29" s="38">
        <v>93.4</v>
      </c>
    </row>
    <row r="30" spans="1:14" ht="12.75" customHeight="1">
      <c r="A30" s="35"/>
      <c r="B30" s="1" t="s">
        <v>53</v>
      </c>
      <c r="C30" s="36">
        <v>91.8</v>
      </c>
      <c r="D30" s="36">
        <v>93.5</v>
      </c>
      <c r="E30" s="37">
        <v>87.4</v>
      </c>
      <c r="F30" s="37">
        <v>88</v>
      </c>
      <c r="G30" s="37">
        <v>97.6</v>
      </c>
      <c r="H30" s="37">
        <v>101</v>
      </c>
      <c r="I30" s="37">
        <v>78.900000000000006</v>
      </c>
      <c r="J30" s="37">
        <v>79.5</v>
      </c>
      <c r="K30" s="37">
        <v>75.599999999999994</v>
      </c>
      <c r="L30" s="37">
        <v>72.599999999999994</v>
      </c>
      <c r="M30" s="37">
        <v>86.5</v>
      </c>
      <c r="N30" s="38">
        <v>84.9</v>
      </c>
    </row>
    <row r="31" spans="1:14" ht="12.75" customHeight="1">
      <c r="A31" s="35"/>
      <c r="B31" s="1" t="s">
        <v>54</v>
      </c>
      <c r="C31" s="36">
        <v>89.5</v>
      </c>
      <c r="D31" s="36">
        <v>93.3</v>
      </c>
      <c r="E31" s="37">
        <v>87.5</v>
      </c>
      <c r="F31" s="37">
        <v>90.3</v>
      </c>
      <c r="G31" s="37">
        <v>93.7</v>
      </c>
      <c r="H31" s="37">
        <v>97.4</v>
      </c>
      <c r="I31" s="37">
        <v>78.099999999999994</v>
      </c>
      <c r="J31" s="37">
        <v>83.2</v>
      </c>
      <c r="K31" s="37">
        <v>80.3</v>
      </c>
      <c r="L31" s="37">
        <v>84.4</v>
      </c>
      <c r="M31" s="37">
        <v>92.2</v>
      </c>
      <c r="N31" s="38">
        <v>94.6</v>
      </c>
    </row>
    <row r="32" spans="1:14" ht="12.75" customHeight="1">
      <c r="A32" s="35"/>
      <c r="B32" s="1" t="s">
        <v>55</v>
      </c>
      <c r="C32" s="36">
        <v>89</v>
      </c>
      <c r="D32" s="36">
        <v>92.9</v>
      </c>
      <c r="E32" s="37">
        <v>88.5</v>
      </c>
      <c r="F32" s="37">
        <v>90.1</v>
      </c>
      <c r="G32" s="37">
        <v>94.6</v>
      </c>
      <c r="H32" s="37">
        <v>99.2</v>
      </c>
      <c r="I32" s="37">
        <v>74.7</v>
      </c>
      <c r="J32" s="37">
        <v>80</v>
      </c>
      <c r="K32" s="37">
        <v>84.9</v>
      </c>
      <c r="L32" s="37">
        <v>83.1</v>
      </c>
      <c r="M32" s="37">
        <v>94.3</v>
      </c>
      <c r="N32" s="38">
        <v>91.9</v>
      </c>
    </row>
    <row r="33" spans="1:14" ht="12.75" customHeight="1">
      <c r="A33" s="35"/>
      <c r="B33" s="1" t="s">
        <v>56</v>
      </c>
      <c r="C33" s="36">
        <v>93.9</v>
      </c>
      <c r="D33" s="36">
        <v>94.8</v>
      </c>
      <c r="E33" s="37">
        <v>94.6</v>
      </c>
      <c r="F33" s="37">
        <v>93.9</v>
      </c>
      <c r="G33" s="37">
        <v>100</v>
      </c>
      <c r="H33" s="37">
        <v>99.9</v>
      </c>
      <c r="I33" s="37">
        <v>78.8</v>
      </c>
      <c r="J33" s="37">
        <v>81.7</v>
      </c>
      <c r="K33" s="37">
        <v>93.6</v>
      </c>
      <c r="L33" s="37">
        <v>87.7</v>
      </c>
      <c r="M33" s="37">
        <v>102.5</v>
      </c>
      <c r="N33" s="38">
        <v>95</v>
      </c>
    </row>
    <row r="34" spans="1:14" ht="12.75" customHeight="1">
      <c r="A34" s="35"/>
      <c r="B34" s="1" t="s">
        <v>57</v>
      </c>
      <c r="C34" s="36">
        <v>89.3</v>
      </c>
      <c r="D34" s="36">
        <v>93.6</v>
      </c>
      <c r="E34" s="37">
        <v>88</v>
      </c>
      <c r="F34" s="37">
        <v>92.5</v>
      </c>
      <c r="G34" s="37">
        <v>96.1</v>
      </c>
      <c r="H34" s="37">
        <v>98.7</v>
      </c>
      <c r="I34" s="37">
        <v>74.900000000000006</v>
      </c>
      <c r="J34" s="37">
        <v>83.3</v>
      </c>
      <c r="K34" s="37">
        <v>83.1</v>
      </c>
      <c r="L34" s="37">
        <v>87.6</v>
      </c>
      <c r="M34" s="37">
        <v>91.6</v>
      </c>
      <c r="N34" s="38">
        <v>93.4</v>
      </c>
    </row>
    <row r="35" spans="1:14" ht="12.75" customHeight="1">
      <c r="A35" s="39"/>
      <c r="B35" s="40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2"/>
    </row>
    <row r="36" spans="1:14" ht="12.75" customHeight="1">
      <c r="A36" s="43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6"/>
    </row>
    <row r="37" spans="1:14" ht="12.75" customHeight="1">
      <c r="A37" s="21" t="s">
        <v>61</v>
      </c>
      <c r="C37" s="47">
        <v>-4.8988285410010768</v>
      </c>
      <c r="D37" s="48">
        <v>-1.2658227848101333</v>
      </c>
      <c r="E37" s="48">
        <v>-6.9767441860465018</v>
      </c>
      <c r="F37" s="48">
        <v>-1.4909478168264156</v>
      </c>
      <c r="G37" s="48">
        <v>-3.9000000000000035</v>
      </c>
      <c r="H37" s="48">
        <v>-1.2012012012012074</v>
      </c>
      <c r="I37" s="48">
        <v>-4.9492385786801929</v>
      </c>
      <c r="J37" s="48">
        <v>1.9583843329253225</v>
      </c>
      <c r="K37" s="48">
        <v>-11.217948717948723</v>
      </c>
      <c r="L37" s="48">
        <v>-0.11402508551882073</v>
      </c>
      <c r="M37" s="48">
        <v>-10.634146341463424</v>
      </c>
      <c r="N37" s="49">
        <v>-1.684210526315788</v>
      </c>
    </row>
    <row r="38" spans="1:14" ht="12.75" customHeight="1">
      <c r="A38" s="21" t="s">
        <v>62</v>
      </c>
      <c r="C38" s="47">
        <v>0.11210762331836932</v>
      </c>
      <c r="D38" s="48">
        <v>1.298701298701288</v>
      </c>
      <c r="E38" s="48">
        <v>2.2067363530778206</v>
      </c>
      <c r="F38" s="48">
        <v>4.5197740112994378</v>
      </c>
      <c r="G38" s="48">
        <v>0.41797283176592259</v>
      </c>
      <c r="H38" s="48">
        <v>1.2307692307692353</v>
      </c>
      <c r="I38" s="48">
        <v>-2.2193211488250486</v>
      </c>
      <c r="J38" s="48">
        <v>-0.11990407673861947</v>
      </c>
      <c r="K38" s="48">
        <v>11.096256684491967</v>
      </c>
      <c r="L38" s="48">
        <v>14.960629921259837</v>
      </c>
      <c r="M38" s="48">
        <v>-1.6111707841031109</v>
      </c>
      <c r="N38" s="49">
        <v>0.75512405609492461</v>
      </c>
    </row>
    <row r="39" spans="1:14" ht="12.75" customHeight="1">
      <c r="A39" s="21" t="s">
        <v>63</v>
      </c>
      <c r="C39" s="47">
        <v>4.1019955654101992</v>
      </c>
      <c r="D39" s="48">
        <v>3.3805888767720838</v>
      </c>
      <c r="E39" s="48">
        <v>6.892655367231626</v>
      </c>
      <c r="F39" s="48">
        <v>6.9476082004555906</v>
      </c>
      <c r="G39" s="48">
        <v>5.4852320675105481</v>
      </c>
      <c r="H39" s="48">
        <v>4.3887147335423204</v>
      </c>
      <c r="I39" s="48">
        <v>-3.0750307503075058</v>
      </c>
      <c r="J39" s="48">
        <v>-4.1079812206572752</v>
      </c>
      <c r="K39" s="48">
        <v>15.841584158415834</v>
      </c>
      <c r="L39" s="48">
        <v>16.312997347480106</v>
      </c>
      <c r="M39" s="48">
        <v>5.8884297520661155</v>
      </c>
      <c r="N39" s="49">
        <v>5.555555555555558</v>
      </c>
    </row>
    <row r="40" spans="1:14" ht="12.75" customHeight="1">
      <c r="A40" s="21" t="s">
        <v>64</v>
      </c>
      <c r="C40" s="47">
        <v>-1.0011123470522909</v>
      </c>
      <c r="D40" s="48">
        <v>0.43243243243242802</v>
      </c>
      <c r="E40" s="48">
        <v>2.9069767441860517</v>
      </c>
      <c r="F40" s="48">
        <v>2.3863636363636198</v>
      </c>
      <c r="G40" s="48">
        <v>1.3933547695605508</v>
      </c>
      <c r="H40" s="48">
        <v>3.6572622779519337</v>
      </c>
      <c r="I40" s="48">
        <v>-6.8578553615960107</v>
      </c>
      <c r="J40" s="48">
        <v>-5.8823529411764719</v>
      </c>
      <c r="K40" s="48">
        <v>16.460905349794231</v>
      </c>
      <c r="L40" s="48">
        <v>12.449255751014876</v>
      </c>
      <c r="M40" s="48">
        <v>2.0562770562770449</v>
      </c>
      <c r="N40" s="49">
        <v>1.1001100110010986</v>
      </c>
    </row>
    <row r="41" spans="1:14" ht="12.75" customHeight="1">
      <c r="A41" s="21" t="s">
        <v>65</v>
      </c>
      <c r="C41" s="47">
        <v>2.2885320520925179</v>
      </c>
      <c r="D41" s="48">
        <v>2.2343655130540041</v>
      </c>
      <c r="E41" s="48">
        <v>5.1891174518911676</v>
      </c>
      <c r="F41" s="48">
        <v>5.1480051480051525</v>
      </c>
      <c r="G41" s="48">
        <v>4.3525179856115148</v>
      </c>
      <c r="H41" s="48">
        <v>4.2652371518471011</v>
      </c>
      <c r="I41" s="48">
        <v>-0.98192685356484066</v>
      </c>
      <c r="J41" s="48">
        <v>-0.95997836668469949</v>
      </c>
      <c r="K41" s="48">
        <v>15.711819180662424</v>
      </c>
      <c r="L41" s="48">
        <v>15.822882799194925</v>
      </c>
      <c r="M41" s="48">
        <v>3.9193302891933124</v>
      </c>
      <c r="N41" s="49">
        <v>4.1026931789579502</v>
      </c>
    </row>
    <row r="42" spans="1:14" ht="12.75" customHeight="1">
      <c r="A42" s="21" t="s">
        <v>66</v>
      </c>
      <c r="C42" s="50">
        <v>2.7984902881340368</v>
      </c>
      <c r="D42" s="51">
        <v>2.8792199429675147</v>
      </c>
      <c r="E42" s="51">
        <v>5.8385579937304088</v>
      </c>
      <c r="F42" s="51">
        <v>5.9283897476032132</v>
      </c>
      <c r="G42" s="51">
        <v>4.3887423043095897</v>
      </c>
      <c r="H42" s="51">
        <v>4.4946785117424559</v>
      </c>
      <c r="I42" s="51">
        <v>2.2848200312989064</v>
      </c>
      <c r="J42" s="51">
        <v>2.1011025587684751</v>
      </c>
      <c r="K42" s="51">
        <v>14.148061104582865</v>
      </c>
      <c r="L42" s="51">
        <v>14.471984024433215</v>
      </c>
      <c r="M42" s="51">
        <v>6.3241106719367446</v>
      </c>
      <c r="N42" s="52">
        <v>6.5060240963855653</v>
      </c>
    </row>
    <row r="43" spans="1:14" ht="12.75" customHeight="1">
      <c r="A43" s="21"/>
      <c r="B43" s="53"/>
      <c r="C43" s="54"/>
      <c r="E43" s="45"/>
      <c r="F43" s="45"/>
      <c r="G43" s="45"/>
      <c r="H43" s="45"/>
      <c r="I43" s="45"/>
      <c r="J43" s="45"/>
      <c r="K43" s="45"/>
      <c r="L43" s="45"/>
      <c r="M43" s="45"/>
      <c r="N43" s="55"/>
    </row>
    <row r="44" spans="1:14">
      <c r="A44" s="56" t="s">
        <v>67</v>
      </c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</row>
    <row r="45" spans="1:14" ht="9" customHeight="1">
      <c r="A45" s="1"/>
    </row>
    <row r="46" spans="1:14" ht="9" customHeight="1">
      <c r="A46" s="58" t="s">
        <v>68</v>
      </c>
    </row>
    <row r="47" spans="1:14" ht="9" customHeight="1">
      <c r="A47" s="1"/>
    </row>
    <row r="48" spans="1:14" ht="9" customHeight="1"/>
    <row r="49" spans="1:14" ht="9" customHeight="1"/>
    <row r="50" spans="1:14" ht="9" customHeight="1">
      <c r="A50" s="5"/>
      <c r="E50" s="59"/>
      <c r="F50" s="59"/>
    </row>
    <row r="51" spans="1:14" ht="9" customHeight="1">
      <c r="A51" s="5"/>
      <c r="B51" s="5"/>
      <c r="C51" s="5"/>
      <c r="D51" s="5"/>
      <c r="E51" s="59"/>
      <c r="F51" s="59"/>
      <c r="G51" s="5"/>
      <c r="H51" s="5"/>
      <c r="I51" s="5"/>
      <c r="J51" s="5"/>
      <c r="K51" s="5"/>
      <c r="L51" s="5"/>
      <c r="M51" s="5"/>
      <c r="N51" s="5"/>
    </row>
    <row r="52" spans="1:14">
      <c r="E52" s="59"/>
      <c r="F52" s="59"/>
    </row>
    <row r="53" spans="1:14">
      <c r="E53" s="59"/>
      <c r="F53" s="59"/>
    </row>
    <row r="54" spans="1:14">
      <c r="E54" s="59"/>
      <c r="F54" s="59"/>
    </row>
    <row r="55" spans="1:14">
      <c r="A55" s="5"/>
      <c r="B55" s="5"/>
      <c r="C55" s="5"/>
      <c r="D55" s="5"/>
      <c r="E55" s="59"/>
      <c r="F55" s="59"/>
      <c r="G55" s="5"/>
      <c r="H55" s="5"/>
      <c r="I55" s="5"/>
      <c r="J55" s="5"/>
      <c r="K55" s="5"/>
      <c r="L55" s="5"/>
      <c r="M55" s="5"/>
      <c r="N55" s="5"/>
    </row>
    <row r="56" spans="1:1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1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</sheetData>
  <pageMargins left="0.6692913385826772" right="0.6692913385826772" top="0.98425196850393704" bottom="0.98425196850393704" header="0.55118110236220474" footer="0.55118110236220474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Henrique Maia Lima</dc:creator>
  <cp:keywords/>
  <dc:description/>
  <cp:lastModifiedBy/>
  <cp:revision/>
  <dcterms:created xsi:type="dcterms:W3CDTF">2018-11-14T12:46:02Z</dcterms:created>
  <dcterms:modified xsi:type="dcterms:W3CDTF">2022-08-04T18:06:10Z</dcterms:modified>
  <cp:category/>
  <cp:contentStatus/>
</cp:coreProperties>
</file>