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wert\Documents\"/>
    </mc:Choice>
  </mc:AlternateContent>
  <xr:revisionPtr revIDLastSave="0" documentId="13_ncr:1_{C80E3133-E135-44EE-B016-DD5D90EA9FEC}" xr6:coauthVersionLast="47" xr6:coauthVersionMax="47" xr10:uidLastSave="{00000000-0000-0000-0000-000000000000}"/>
  <bookViews>
    <workbookView xWindow="-120" yWindow="-120" windowWidth="20730" windowHeight="11760" tabRatio="0" xr2:uid="{A0056CCB-ECD3-4834-88B6-27B5AE4EBE72}"/>
  </bookViews>
  <sheets>
    <sheet name="Painel_Financeiro" sheetId="9" r:id="rId1"/>
    <sheet name="Base_de_Dados" sheetId="2" r:id="rId2"/>
    <sheet name="Gráficos" sheetId="10" r:id="rId3"/>
    <sheet name="Auxiliar2" sheetId="1" r:id="rId4"/>
  </sheets>
  <definedNames>
    <definedName name="_xlnm._FilterDatabase" localSheetId="3" hidden="1">Auxiliar2!$A$2:$B$2</definedName>
    <definedName name="_xlnm._FilterDatabase" localSheetId="1" hidden="1">Base_de_Dados!$A$1:$G$552</definedName>
    <definedName name="_xlchart.v1.0" hidden="1">Gráficos!$D$4:$D$11</definedName>
    <definedName name="_xlchart.v1.1" hidden="1">Gráficos!$E$4:$E$11</definedName>
    <definedName name="SegmentaçãodeDados_Mês2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0" l="1"/>
  <c r="D26" i="10"/>
  <c r="D27" i="10"/>
  <c r="D28" i="10"/>
  <c r="D29" i="10"/>
  <c r="D30" i="10"/>
  <c r="D31" i="10"/>
  <c r="D32" i="10"/>
  <c r="D33" i="10"/>
  <c r="D34" i="10"/>
  <c r="D35" i="10"/>
  <c r="D24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2" i="2"/>
  <c r="L12" i="2"/>
  <c r="L13" i="2" s="1"/>
  <c r="L4" i="2"/>
  <c r="L5" i="2"/>
  <c r="L6" i="2"/>
  <c r="L7" i="2"/>
  <c r="L8" i="2"/>
  <c r="L9" i="2" s="1"/>
  <c r="L10" i="2" s="1"/>
  <c r="L11" i="2" s="1"/>
  <c r="L3" i="2"/>
  <c r="E8" i="10"/>
  <c r="E9" i="10"/>
  <c r="E10" i="10"/>
  <c r="E7" i="10"/>
  <c r="D10" i="10"/>
  <c r="D8" i="10"/>
  <c r="D9" i="10"/>
  <c r="D7" i="10"/>
  <c r="E5" i="10"/>
  <c r="E4" i="10"/>
  <c r="D5" i="10"/>
  <c r="D4" i="10"/>
  <c r="E13" i="10" l="1"/>
  <c r="F13" i="10" s="1"/>
  <c r="E6" i="10"/>
  <c r="E11" i="10" s="1"/>
  <c r="F11" i="10" s="1"/>
  <c r="F10" i="10"/>
  <c r="F9" i="10"/>
  <c r="F7" i="10"/>
  <c r="F8" i="10"/>
  <c r="F4" i="10"/>
  <c r="F5" i="10"/>
  <c r="F6" i="10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2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2" i="2"/>
  <c r="G2" i="2" l="1"/>
  <c r="C3" i="1" l="1"/>
  <c r="C4" i="1"/>
  <c r="C5" i="1"/>
  <c r="C6" i="1"/>
  <c r="C7" i="1"/>
  <c r="C14" i="1"/>
</calcChain>
</file>

<file path=xl/sharedStrings.xml><?xml version="1.0" encoding="utf-8"?>
<sst xmlns="http://schemas.openxmlformats.org/spreadsheetml/2006/main" count="1197" uniqueCount="58">
  <si>
    <t>Contas</t>
  </si>
  <si>
    <t>Grupo</t>
  </si>
  <si>
    <t>Fornecedor</t>
  </si>
  <si>
    <t>Valor</t>
  </si>
  <si>
    <t>Faturamento</t>
  </si>
  <si>
    <t>Sapato Confort</t>
  </si>
  <si>
    <t>Mercadorias</t>
  </si>
  <si>
    <t>CMV</t>
  </si>
  <si>
    <t>My Calça</t>
  </si>
  <si>
    <t>Comissões</t>
  </si>
  <si>
    <t>Desp. Vendas</t>
  </si>
  <si>
    <t>Ana Vestidos</t>
  </si>
  <si>
    <t>Salários Venda</t>
  </si>
  <si>
    <t>Sapataria PE</t>
  </si>
  <si>
    <t>Salários ADM</t>
  </si>
  <si>
    <t>Desp. ADM</t>
  </si>
  <si>
    <t>M.E. Confecções</t>
  </si>
  <si>
    <t>Telefone</t>
  </si>
  <si>
    <t>Claro/NET</t>
  </si>
  <si>
    <t>Desp. Geral</t>
  </si>
  <si>
    <t>Camisetamania</t>
  </si>
  <si>
    <t>Material de Escritório</t>
  </si>
  <si>
    <t>Papelaria Recife</t>
  </si>
  <si>
    <t>Desp. Financeira</t>
  </si>
  <si>
    <t>Assessoria Contábil</t>
  </si>
  <si>
    <t>MDE Contabilidade</t>
  </si>
  <si>
    <t>Aluguel</t>
  </si>
  <si>
    <t>ABC Imóveis</t>
  </si>
  <si>
    <t>Energia</t>
  </si>
  <si>
    <t>Celpe</t>
  </si>
  <si>
    <t>Água/Esgoto</t>
  </si>
  <si>
    <t>Compesa</t>
  </si>
  <si>
    <t>Impostos</t>
  </si>
  <si>
    <t>Juros Passivos/Tarifas</t>
  </si>
  <si>
    <t>Banco Juros Baixo</t>
  </si>
  <si>
    <t>Data</t>
  </si>
  <si>
    <t>Conta</t>
  </si>
  <si>
    <t>Mês</t>
  </si>
  <si>
    <t>Gastos</t>
  </si>
  <si>
    <t>Tipo</t>
  </si>
  <si>
    <t>Rótulos de Linha</t>
  </si>
  <si>
    <t>Total Geral</t>
  </si>
  <si>
    <t>Soma de Valor</t>
  </si>
  <si>
    <t>Margem</t>
  </si>
  <si>
    <t>Result. Líquido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</si>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</sst>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4" fontId="0" fillId="0" borderId="1" xfId="0" applyNumberFormat="1" applyBorder="1"/>
    <xf numFmtId="0" fontId="0" fillId="0" borderId="1" xfId="0" applyFill="1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ill="1" applyBorder="1"/>
    <xf numFmtId="0" fontId="0" fillId="0" borderId="0" xfId="0" applyBorder="1"/>
    <xf numFmtId="0" fontId="4" fillId="0" borderId="0" xfId="0" applyFont="1" applyBorder="1"/>
    <xf numFmtId="4" fontId="4" fillId="0" borderId="0" xfId="0" applyNumberFormat="1" applyFont="1" applyBorder="1"/>
    <xf numFmtId="164" fontId="4" fillId="0" borderId="0" xfId="1" applyNumberFormat="1" applyFont="1" applyBorder="1"/>
    <xf numFmtId="0" fontId="4" fillId="2" borderId="0" xfId="0" applyFont="1" applyFill="1" applyBorder="1"/>
    <xf numFmtId="4" fontId="4" fillId="2" borderId="0" xfId="0" applyNumberFormat="1" applyFont="1" applyFill="1" applyBorder="1"/>
    <xf numFmtId="164" fontId="4" fillId="2" borderId="0" xfId="1" applyNumberFormat="1" applyFont="1" applyFill="1" applyBorder="1"/>
    <xf numFmtId="0" fontId="3" fillId="0" borderId="0" xfId="0" applyFont="1" applyBorder="1"/>
    <xf numFmtId="4" fontId="3" fillId="0" borderId="0" xfId="0" applyNumberFormat="1" applyFont="1" applyBorder="1"/>
    <xf numFmtId="164" fontId="3" fillId="0" borderId="0" xfId="1" applyNumberFormat="1" applyFont="1" applyBorder="1"/>
    <xf numFmtId="0" fontId="3" fillId="2" borderId="0" xfId="0" applyFont="1" applyFill="1" applyBorder="1"/>
    <xf numFmtId="4" fontId="3" fillId="2" borderId="0" xfId="0" applyNumberFormat="1" applyFont="1" applyFill="1" applyBorder="1"/>
    <xf numFmtId="164" fontId="3" fillId="2" borderId="0" xfId="1" applyNumberFormat="1" applyFont="1" applyFill="1" applyBorder="1"/>
  </cellXfs>
  <cellStyles count="2">
    <cellStyle name="Normal" xfId="0" builtinId="0"/>
    <cellStyle name="Porcentagem" xfId="1" builtinId="5"/>
  </cellStyles>
  <dxfs count="4">
    <dxf>
      <numFmt numFmtId="4" formatCode="#,##0.00"/>
    </dxf>
    <dxf>
      <numFmt numFmtId="4" formatCode="#,##0.00"/>
    </dxf>
    <dxf>
      <numFmt numFmtId="4" formatCode="#,##0.00"/>
    </dxf>
    <dxf>
      <font>
        <sz val="9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3" xr9:uid="{579946EC-329C-43B3-9ACD-CF22D82697F0}">
      <tableStyleElement type="wholeTable" dxfId="3"/>
    </tableStyle>
  </tableStyles>
  <colors>
    <mruColors>
      <color rgb="FF6087CE"/>
    </mruColors>
  </colors>
  <extLst>
    <ext xmlns:x14="http://schemas.microsoft.com/office/spreadsheetml/2009/9/main" uri="{46F421CA-312F-682f-3DD2-61675219B42D}">
      <x14:dxfs count="2">
        <dxf>
          <font>
            <color theme="1" tint="0.499984740745262"/>
          </font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 tint="0.499984740745262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[Dashboard_de_Finanças.xlsx]Gráficos!Tabela dinâmica4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dkDnDiag">
            <a:fgClr>
              <a:srgbClr val="4472C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numFmt formatCode="&quot;R$&quot;\ #,\ &quot;mil&quot;" sourceLinked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72236034538581"/>
          <c:y val="7.8974339840660643E-2"/>
          <c:w val="0.54249063485022986"/>
          <c:h val="0.842051320318678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Gráficos!$B$14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dkDnDiag">
              <a:fgClr>
                <a:srgbClr val="4472C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&quot;R$&quot;\ #,\ &quot;mil&quot;" sourceLinked="0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Gráficos!$A$15:$A$20</c:f>
              <c:strCache>
                <c:ptCount val="6"/>
                <c:pt idx="0">
                  <c:v>M.E. Confecções</c:v>
                </c:pt>
                <c:pt idx="1">
                  <c:v>My Calça</c:v>
                </c:pt>
                <c:pt idx="2">
                  <c:v>Camisetamania</c:v>
                </c:pt>
                <c:pt idx="3">
                  <c:v>Sapataria PE</c:v>
                </c:pt>
                <c:pt idx="4">
                  <c:v>Sapato Confort</c:v>
                </c:pt>
                <c:pt idx="5">
                  <c:v>Ana Vestidos</c:v>
                </c:pt>
              </c:strCache>
            </c:strRef>
          </c:cat>
          <c:val>
            <c:numRef>
              <c:f>Gráficos!$B$15:$B$20</c:f>
              <c:numCache>
                <c:formatCode>#,##0.00</c:formatCode>
                <c:ptCount val="6"/>
                <c:pt idx="0">
                  <c:v>864</c:v>
                </c:pt>
                <c:pt idx="1">
                  <c:v>994</c:v>
                </c:pt>
                <c:pt idx="2">
                  <c:v>1485</c:v>
                </c:pt>
                <c:pt idx="3">
                  <c:v>1775</c:v>
                </c:pt>
                <c:pt idx="4">
                  <c:v>3608</c:v>
                </c:pt>
                <c:pt idx="5">
                  <c:v>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2-42E9-AA6E-AAACE6FB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51749824"/>
        <c:axId val="1251750240"/>
      </c:barChart>
      <c:catAx>
        <c:axId val="125174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1750240"/>
        <c:crosses val="autoZero"/>
        <c:auto val="1"/>
        <c:lblAlgn val="ctr"/>
        <c:lblOffset val="100"/>
        <c:noMultiLvlLbl val="0"/>
      </c:catAx>
      <c:valAx>
        <c:axId val="125175024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12517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941007910697E-3"/>
          <c:y val="4.6200678632571983E-2"/>
          <c:w val="0.97976735983647811"/>
          <c:h val="0.92701553636430545"/>
        </c:manualLayout>
      </c:layout>
      <c:areaChart>
        <c:grouping val="standard"/>
        <c:varyColors val="0"/>
        <c:ser>
          <c:idx val="0"/>
          <c:order val="0"/>
          <c:tx>
            <c:strRef>
              <c:f>Gráficos!$B$23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Gráficos!$A$24:$A$35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Gráficos!$B$24:$B$35</c:f>
              <c:numCache>
                <c:formatCode>#,##0.00</c:formatCode>
                <c:ptCount val="12"/>
                <c:pt idx="0">
                  <c:v>37256</c:v>
                </c:pt>
                <c:pt idx="1">
                  <c:v>48929</c:v>
                </c:pt>
                <c:pt idx="2">
                  <c:v>58496</c:v>
                </c:pt>
                <c:pt idx="3">
                  <c:v>59200</c:v>
                </c:pt>
                <c:pt idx="4">
                  <c:v>35262</c:v>
                </c:pt>
                <c:pt idx="5">
                  <c:v>56351</c:v>
                </c:pt>
                <c:pt idx="6">
                  <c:v>54162</c:v>
                </c:pt>
                <c:pt idx="7">
                  <c:v>61643</c:v>
                </c:pt>
                <c:pt idx="8">
                  <c:v>46682</c:v>
                </c:pt>
                <c:pt idx="9">
                  <c:v>36237</c:v>
                </c:pt>
                <c:pt idx="10">
                  <c:v>29094</c:v>
                </c:pt>
                <c:pt idx="11">
                  <c:v>34836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F-45AF-85B2-C06FD4392DF6}"/>
            </c:ext>
          </c:extLst>
        </c:ser>
        <c:ser>
          <c:idx val="2"/>
          <c:order val="2"/>
          <c:tx>
            <c:v>Result. Líquido</c:v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Gráficos!$D$24:$D$35</c:f>
              <c:numCache>
                <c:formatCode>#,##0.00</c:formatCode>
                <c:ptCount val="12"/>
                <c:pt idx="0">
                  <c:v>9387</c:v>
                </c:pt>
                <c:pt idx="1">
                  <c:v>22279</c:v>
                </c:pt>
                <c:pt idx="2">
                  <c:v>30918</c:v>
                </c:pt>
                <c:pt idx="3">
                  <c:v>33016</c:v>
                </c:pt>
                <c:pt idx="4">
                  <c:v>5004</c:v>
                </c:pt>
                <c:pt idx="5">
                  <c:v>26494</c:v>
                </c:pt>
                <c:pt idx="6">
                  <c:v>13573</c:v>
                </c:pt>
                <c:pt idx="7">
                  <c:v>30207</c:v>
                </c:pt>
                <c:pt idx="8">
                  <c:v>17883</c:v>
                </c:pt>
                <c:pt idx="9">
                  <c:v>9079</c:v>
                </c:pt>
                <c:pt idx="10">
                  <c:v>-671</c:v>
                </c:pt>
                <c:pt idx="11">
                  <c:v>6610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F-45AF-85B2-C06FD439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122832"/>
        <c:axId val="1609129072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&quot;R$&quot;\ #,\ &quot;mil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Gráficos!$A$24:$A$35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Gráficos!$B$24:$B$35</c:f>
              <c:numCache>
                <c:formatCode>#,##0.00</c:formatCode>
                <c:ptCount val="12"/>
                <c:pt idx="0">
                  <c:v>37256</c:v>
                </c:pt>
                <c:pt idx="1">
                  <c:v>48929</c:v>
                </c:pt>
                <c:pt idx="2">
                  <c:v>58496</c:v>
                </c:pt>
                <c:pt idx="3">
                  <c:v>59200</c:v>
                </c:pt>
                <c:pt idx="4">
                  <c:v>35262</c:v>
                </c:pt>
                <c:pt idx="5">
                  <c:v>56351</c:v>
                </c:pt>
                <c:pt idx="6">
                  <c:v>54162</c:v>
                </c:pt>
                <c:pt idx="7">
                  <c:v>61643</c:v>
                </c:pt>
                <c:pt idx="8">
                  <c:v>46682</c:v>
                </c:pt>
                <c:pt idx="9">
                  <c:v>36237</c:v>
                </c:pt>
                <c:pt idx="10">
                  <c:v>29094</c:v>
                </c:pt>
                <c:pt idx="11">
                  <c:v>34836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F-45AF-85B2-C06FD4392DF6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&quot;R$&quot;\ #,\ &quot;mil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Gráficos!$D$24:$D$35</c:f>
              <c:numCache>
                <c:formatCode>#,##0.00</c:formatCode>
                <c:ptCount val="12"/>
                <c:pt idx="0">
                  <c:v>9387</c:v>
                </c:pt>
                <c:pt idx="1">
                  <c:v>22279</c:v>
                </c:pt>
                <c:pt idx="2">
                  <c:v>30918</c:v>
                </c:pt>
                <c:pt idx="3">
                  <c:v>33016</c:v>
                </c:pt>
                <c:pt idx="4">
                  <c:v>5004</c:v>
                </c:pt>
                <c:pt idx="5">
                  <c:v>26494</c:v>
                </c:pt>
                <c:pt idx="6">
                  <c:v>13573</c:v>
                </c:pt>
                <c:pt idx="7">
                  <c:v>30207</c:v>
                </c:pt>
                <c:pt idx="8">
                  <c:v>17883</c:v>
                </c:pt>
                <c:pt idx="9">
                  <c:v>9079</c:v>
                </c:pt>
                <c:pt idx="10">
                  <c:v>-671</c:v>
                </c:pt>
                <c:pt idx="11">
                  <c:v>6610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F-45AF-85B2-C06FD439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122832"/>
        <c:axId val="1609129072"/>
      </c:lineChart>
      <c:catAx>
        <c:axId val="160912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129072"/>
        <c:crosses val="autoZero"/>
        <c:auto val="1"/>
        <c:lblAlgn val="ctr"/>
        <c:lblOffset val="100"/>
        <c:noMultiLvlLbl val="0"/>
      </c:catAx>
      <c:valAx>
        <c:axId val="160912907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6091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3783950963726941"/>
          <c:y val="4.0527400561807085E-2"/>
          <c:w val="0.22286843505504828"/>
          <c:h val="0.12722223673306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51317E9D-86FF-4DF4-B0F1-0B402E1A126C}">
          <cx:spPr>
            <a:pattFill prst="dkDnDiag">
              <a:fgClr>
                <a:schemeClr val="accent1"/>
              </a:fgClr>
              <a:bgClr>
                <a:schemeClr val="bg1"/>
              </a:bgClr>
            </a:pattFill>
          </cx:spPr>
          <cx:dataPt idx="0">
            <cx:spPr>
              <a:solidFill>
                <a:srgbClr val="4472C4"/>
              </a:solidFill>
            </cx:spPr>
          </cx:dataPt>
          <cx:dataPt idx="2">
            <cx:spPr>
              <a:solidFill>
                <a:srgbClr val="4472C4"/>
              </a:solidFill>
            </cx:spPr>
          </cx:dataPt>
          <cx:dataPt idx="7">
            <cx:spPr>
              <a:solidFill>
                <a:srgbClr val="4472C4"/>
              </a:solidFill>
            </cx:spPr>
          </cx:dataPt>
          <cx:dataLabels pos="outEnd">
            <cx:numFmt formatCode="R$ #. &quot;mil&quot;" sourceLinked="0"/>
            <cx:spPr>
              <a:solidFill>
                <a:schemeClr val="lt1"/>
              </a:solidFill>
              <a:ln w="12700" cap="flat" cmpd="sng" algn="ctr">
                <a:noFill/>
                <a:prstDash val="solid"/>
                <a:miter lim="800000"/>
              </a:ln>
              <a:effectLst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pt-BR" sz="1100" b="1" i="0" u="none" strike="noStrik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 sz="11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1.emf"/><Relationship Id="rId1" Type="http://schemas.microsoft.com/office/2014/relationships/chartEx" Target="../charts/chartEx1.xml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50347</xdr:colOff>
      <xdr:row>0</xdr:row>
      <xdr:rowOff>68035</xdr:rowOff>
    </xdr:from>
    <xdr:to>
      <xdr:col>20</xdr:col>
      <xdr:colOff>573118</xdr:colOff>
      <xdr:row>14</xdr:row>
      <xdr:rowOff>115661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2594C3A-1EBC-4511-9C73-F5C6DDAA3830}"/>
            </a:ext>
          </a:extLst>
        </xdr:cNvPr>
        <xdr:cNvSpPr/>
      </xdr:nvSpPr>
      <xdr:spPr>
        <a:xfrm>
          <a:off x="50347" y="68035"/>
          <a:ext cx="12769200" cy="2714626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50347</xdr:colOff>
      <xdr:row>0</xdr:row>
      <xdr:rowOff>68035</xdr:rowOff>
    </xdr:from>
    <xdr:to>
      <xdr:col>20</xdr:col>
      <xdr:colOff>574221</xdr:colOff>
      <xdr:row>34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6FB0FD1-75A4-4677-92B8-67898B0A364D}"/>
            </a:ext>
          </a:extLst>
        </xdr:cNvPr>
        <xdr:cNvSpPr/>
      </xdr:nvSpPr>
      <xdr:spPr>
        <a:xfrm>
          <a:off x="50347" y="68035"/>
          <a:ext cx="12770303" cy="640896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285756</xdr:colOff>
      <xdr:row>5</xdr:row>
      <xdr:rowOff>152400</xdr:rowOff>
    </xdr:from>
    <xdr:to>
      <xdr:col>6</xdr:col>
      <xdr:colOff>464148</xdr:colOff>
      <xdr:row>9</xdr:row>
      <xdr:rowOff>103200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7E68DD3D-69F9-49E2-B530-C131F86A566C}"/>
            </a:ext>
          </a:extLst>
        </xdr:cNvPr>
        <xdr:cNvSpPr/>
      </xdr:nvSpPr>
      <xdr:spPr>
        <a:xfrm>
          <a:off x="898077" y="1104900"/>
          <a:ext cx="3240000" cy="7128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281668</xdr:colOff>
      <xdr:row>0</xdr:row>
      <xdr:rowOff>176892</xdr:rowOff>
    </xdr:from>
    <xdr:ext cx="3834576" cy="71846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E749E2C-11BB-442D-961B-822207088421}"/>
            </a:ext>
          </a:extLst>
        </xdr:cNvPr>
        <xdr:cNvSpPr txBox="1"/>
      </xdr:nvSpPr>
      <xdr:spPr>
        <a:xfrm>
          <a:off x="893989" y="176892"/>
          <a:ext cx="3834576" cy="71846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4000" b="1">
              <a:solidFill>
                <a:schemeClr val="bg1"/>
              </a:solidFill>
            </a:rPr>
            <a:t>Painel Financeiro</a:t>
          </a:r>
        </a:p>
      </xdr:txBody>
    </xdr:sp>
    <xdr:clientData/>
  </xdr:oneCellAnchor>
  <xdr:twoCellAnchor>
    <xdr:from>
      <xdr:col>1</xdr:col>
      <xdr:colOff>193222</xdr:colOff>
      <xdr:row>10</xdr:row>
      <xdr:rowOff>68036</xdr:rowOff>
    </xdr:from>
    <xdr:to>
      <xdr:col>14</xdr:col>
      <xdr:colOff>545306</xdr:colOff>
      <xdr:row>21</xdr:row>
      <xdr:rowOff>114583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D9A43A6-85A8-4926-9B41-81B4748A374C}"/>
            </a:ext>
          </a:extLst>
        </xdr:cNvPr>
        <xdr:cNvSpPr/>
      </xdr:nvSpPr>
      <xdr:spPr>
        <a:xfrm>
          <a:off x="805543" y="1973036"/>
          <a:ext cx="8312263" cy="2142047"/>
        </a:xfrm>
        <a:prstGeom prst="roundRect">
          <a:avLst>
            <a:gd name="adj" fmla="val 107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193222</xdr:colOff>
      <xdr:row>10</xdr:row>
      <xdr:rowOff>68036</xdr:rowOff>
    </xdr:from>
    <xdr:to>
      <xdr:col>14</xdr:col>
      <xdr:colOff>545306</xdr:colOff>
      <xdr:row>12</xdr:row>
      <xdr:rowOff>119036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6D5EA15D-4A6F-4739-B311-4D9B378507BE}"/>
            </a:ext>
          </a:extLst>
        </xdr:cNvPr>
        <xdr:cNvSpPr/>
      </xdr:nvSpPr>
      <xdr:spPr>
        <a:xfrm>
          <a:off x="805543" y="1973036"/>
          <a:ext cx="8312263" cy="432000"/>
        </a:xfrm>
        <a:prstGeom prst="round2Same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159206</xdr:colOff>
      <xdr:row>5</xdr:row>
      <xdr:rowOff>152400</xdr:rowOff>
    </xdr:from>
    <xdr:to>
      <xdr:col>13</xdr:col>
      <xdr:colOff>337598</xdr:colOff>
      <xdr:row>9</xdr:row>
      <xdr:rowOff>103200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E308719D-E066-4C99-8437-20A1FD6D6A5C}"/>
            </a:ext>
          </a:extLst>
        </xdr:cNvPr>
        <xdr:cNvSpPr/>
      </xdr:nvSpPr>
      <xdr:spPr>
        <a:xfrm>
          <a:off x="5057777" y="1104900"/>
          <a:ext cx="3240000" cy="7128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32656</xdr:colOff>
      <xdr:row>5</xdr:row>
      <xdr:rowOff>152400</xdr:rowOff>
    </xdr:from>
    <xdr:to>
      <xdr:col>20</xdr:col>
      <xdr:colOff>211048</xdr:colOff>
      <xdr:row>9</xdr:row>
      <xdr:rowOff>103200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BA67522-196D-451A-9076-41B675C21821}"/>
            </a:ext>
          </a:extLst>
        </xdr:cNvPr>
        <xdr:cNvSpPr/>
      </xdr:nvSpPr>
      <xdr:spPr>
        <a:xfrm>
          <a:off x="9217477" y="1104900"/>
          <a:ext cx="3240000" cy="7128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340178</xdr:colOff>
      <xdr:row>5</xdr:row>
      <xdr:rowOff>122465</xdr:rowOff>
    </xdr:from>
    <xdr:ext cx="1158330" cy="311496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3BE0ECB6-2A22-40BD-B3C0-EA301E177568}"/>
            </a:ext>
          </a:extLst>
        </xdr:cNvPr>
        <xdr:cNvSpPr txBox="1"/>
      </xdr:nvSpPr>
      <xdr:spPr>
        <a:xfrm>
          <a:off x="952499" y="1074965"/>
          <a:ext cx="1158330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chemeClr val="tx1">
                  <a:lumMod val="50000"/>
                  <a:lumOff val="50000"/>
                </a:schemeClr>
              </a:solidFill>
            </a:rPr>
            <a:t>Faturamento</a:t>
          </a:r>
        </a:p>
      </xdr:txBody>
    </xdr:sp>
    <xdr:clientData/>
  </xdr:oneCellAnchor>
  <xdr:oneCellAnchor>
    <xdr:from>
      <xdr:col>8</xdr:col>
      <xdr:colOff>217713</xdr:colOff>
      <xdr:row>5</xdr:row>
      <xdr:rowOff>122465</xdr:rowOff>
    </xdr:from>
    <xdr:ext cx="689676" cy="311496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64E2E9A6-AB20-4B4E-864D-BF99B4934914}"/>
            </a:ext>
          </a:extLst>
        </xdr:cNvPr>
        <xdr:cNvSpPr txBox="1"/>
      </xdr:nvSpPr>
      <xdr:spPr>
        <a:xfrm>
          <a:off x="5116284" y="1074965"/>
          <a:ext cx="689676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chemeClr val="tx1">
                  <a:lumMod val="50000"/>
                  <a:lumOff val="50000"/>
                </a:schemeClr>
              </a:solidFill>
            </a:rPr>
            <a:t>Gastos</a:t>
          </a:r>
        </a:p>
      </xdr:txBody>
    </xdr:sp>
    <xdr:clientData/>
  </xdr:oneCellAnchor>
  <xdr:oneCellAnchor>
    <xdr:from>
      <xdr:col>15</xdr:col>
      <xdr:colOff>108846</xdr:colOff>
      <xdr:row>5</xdr:row>
      <xdr:rowOff>122465</xdr:rowOff>
    </xdr:from>
    <xdr:ext cx="1522340" cy="311496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1B4ADF0-2CE5-47A2-9C89-42A8EFA02B29}"/>
            </a:ext>
          </a:extLst>
        </xdr:cNvPr>
        <xdr:cNvSpPr txBox="1"/>
      </xdr:nvSpPr>
      <xdr:spPr>
        <a:xfrm>
          <a:off x="9293667" y="1074965"/>
          <a:ext cx="1522340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chemeClr val="tx1">
                  <a:lumMod val="50000"/>
                  <a:lumOff val="50000"/>
                </a:schemeClr>
              </a:solidFill>
            </a:rPr>
            <a:t>Resultado Líquido</a:t>
          </a:r>
        </a:p>
      </xdr:txBody>
    </xdr:sp>
    <xdr:clientData/>
  </xdr:oneCellAnchor>
  <xdr:twoCellAnchor>
    <xdr:from>
      <xdr:col>1</xdr:col>
      <xdr:colOff>285750</xdr:colOff>
      <xdr:row>5</xdr:row>
      <xdr:rowOff>68034</xdr:rowOff>
    </xdr:from>
    <xdr:to>
      <xdr:col>20</xdr:col>
      <xdr:colOff>245686</xdr:colOff>
      <xdr:row>5</xdr:row>
      <xdr:rowOff>68034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050DDFDD-3BE1-4D69-BC36-256B714F5C71}"/>
            </a:ext>
          </a:extLst>
        </xdr:cNvPr>
        <xdr:cNvCxnSpPr/>
      </xdr:nvCxnSpPr>
      <xdr:spPr>
        <a:xfrm>
          <a:off x="898071" y="1020534"/>
          <a:ext cx="11594044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190499</xdr:colOff>
      <xdr:row>10</xdr:row>
      <xdr:rowOff>54429</xdr:rowOff>
    </xdr:from>
    <xdr:ext cx="1655133" cy="405432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5B7AB0FE-A5E9-4836-9CD8-D094DC6021AB}"/>
            </a:ext>
          </a:extLst>
        </xdr:cNvPr>
        <xdr:cNvSpPr txBox="1"/>
      </xdr:nvSpPr>
      <xdr:spPr>
        <a:xfrm>
          <a:off x="3864428" y="1959429"/>
          <a:ext cx="1655133" cy="4054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solidFill>
                <a:schemeClr val="bg1"/>
              </a:solidFill>
            </a:rPr>
            <a:t>DRE Gerencial</a:t>
          </a:r>
        </a:p>
      </xdr:txBody>
    </xdr:sp>
    <xdr:clientData/>
  </xdr:oneCellAnchor>
  <xdr:twoCellAnchor>
    <xdr:from>
      <xdr:col>15</xdr:col>
      <xdr:colOff>332016</xdr:colOff>
      <xdr:row>10</xdr:row>
      <xdr:rowOff>68036</xdr:rowOff>
    </xdr:from>
    <xdr:to>
      <xdr:col>20</xdr:col>
      <xdr:colOff>220436</xdr:colOff>
      <xdr:row>21</xdr:row>
      <xdr:rowOff>114583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A3774C64-B7A2-48D3-B198-61ECDCE7529F}"/>
            </a:ext>
          </a:extLst>
        </xdr:cNvPr>
        <xdr:cNvSpPr/>
      </xdr:nvSpPr>
      <xdr:spPr>
        <a:xfrm>
          <a:off x="9516837" y="1973036"/>
          <a:ext cx="2950028" cy="2142047"/>
        </a:xfrm>
        <a:prstGeom prst="roundRect">
          <a:avLst>
            <a:gd name="adj" fmla="val 107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332016</xdr:colOff>
      <xdr:row>10</xdr:row>
      <xdr:rowOff>68036</xdr:rowOff>
    </xdr:from>
    <xdr:to>
      <xdr:col>20</xdr:col>
      <xdr:colOff>220436</xdr:colOff>
      <xdr:row>12</xdr:row>
      <xdr:rowOff>119036</xdr:rowOff>
    </xdr:to>
    <xdr:sp macro="" textlink="">
      <xdr:nvSpPr>
        <xdr:cNvPr id="19" name="Retângulo: Cantos Superiores Arredondados 18">
          <a:extLst>
            <a:ext uri="{FF2B5EF4-FFF2-40B4-BE49-F238E27FC236}">
              <a16:creationId xmlns:a16="http://schemas.microsoft.com/office/drawing/2014/main" id="{A0C2D4CB-9B78-4899-9503-F3AEE1F8B875}"/>
            </a:ext>
          </a:extLst>
        </xdr:cNvPr>
        <xdr:cNvSpPr/>
      </xdr:nvSpPr>
      <xdr:spPr>
        <a:xfrm>
          <a:off x="9516837" y="1973036"/>
          <a:ext cx="2950028" cy="432000"/>
        </a:xfrm>
        <a:prstGeom prst="round2Same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16</xdr:col>
      <xdr:colOff>315686</xdr:colOff>
      <xdr:row>10</xdr:row>
      <xdr:rowOff>54429</xdr:rowOff>
    </xdr:from>
    <xdr:ext cx="1896417" cy="405432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C41DA513-5473-451B-AA5D-2F4CB420D4EF}"/>
            </a:ext>
          </a:extLst>
        </xdr:cNvPr>
        <xdr:cNvSpPr txBox="1"/>
      </xdr:nvSpPr>
      <xdr:spPr>
        <a:xfrm>
          <a:off x="10112829" y="1959429"/>
          <a:ext cx="1896417" cy="4054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solidFill>
                <a:schemeClr val="bg1"/>
              </a:solidFill>
            </a:rPr>
            <a:t>DRE Gerencial %</a:t>
          </a:r>
        </a:p>
      </xdr:txBody>
    </xdr:sp>
    <xdr:clientData/>
  </xdr:oneCellAnchor>
  <xdr:twoCellAnchor>
    <xdr:from>
      <xdr:col>1</xdr:col>
      <xdr:colOff>193222</xdr:colOff>
      <xdr:row>22</xdr:row>
      <xdr:rowOff>16331</xdr:rowOff>
    </xdr:from>
    <xdr:to>
      <xdr:col>14</xdr:col>
      <xdr:colOff>545306</xdr:colOff>
      <xdr:row>33</xdr:row>
      <xdr:rowOff>62878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7E0B4954-03EA-4ED9-9FF7-F5E51FFC5400}"/>
            </a:ext>
          </a:extLst>
        </xdr:cNvPr>
        <xdr:cNvSpPr/>
      </xdr:nvSpPr>
      <xdr:spPr>
        <a:xfrm>
          <a:off x="805543" y="4207331"/>
          <a:ext cx="8312263" cy="2142047"/>
        </a:xfrm>
        <a:prstGeom prst="roundRect">
          <a:avLst>
            <a:gd name="adj" fmla="val 107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193222</xdr:colOff>
      <xdr:row>22</xdr:row>
      <xdr:rowOff>16331</xdr:rowOff>
    </xdr:from>
    <xdr:to>
      <xdr:col>14</xdr:col>
      <xdr:colOff>545306</xdr:colOff>
      <xdr:row>24</xdr:row>
      <xdr:rowOff>67331</xdr:rowOff>
    </xdr:to>
    <xdr:sp macro="" textlink="">
      <xdr:nvSpPr>
        <xdr:cNvPr id="22" name="Retângulo: Cantos Superiores Arredondados 21">
          <a:extLst>
            <a:ext uri="{FF2B5EF4-FFF2-40B4-BE49-F238E27FC236}">
              <a16:creationId xmlns:a16="http://schemas.microsoft.com/office/drawing/2014/main" id="{C530FA72-9700-4FC9-BD49-D1B18DFFFB02}"/>
            </a:ext>
          </a:extLst>
        </xdr:cNvPr>
        <xdr:cNvSpPr/>
      </xdr:nvSpPr>
      <xdr:spPr>
        <a:xfrm>
          <a:off x="805543" y="4207331"/>
          <a:ext cx="8312263" cy="432000"/>
        </a:xfrm>
        <a:prstGeom prst="round2Same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234041</xdr:colOff>
      <xdr:row>22</xdr:row>
      <xdr:rowOff>2724</xdr:rowOff>
    </xdr:from>
    <xdr:ext cx="3457293" cy="405432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4F69A0F0-B10D-4F97-9E9A-A247C6207B0A}"/>
            </a:ext>
          </a:extLst>
        </xdr:cNvPr>
        <xdr:cNvSpPr txBox="1"/>
      </xdr:nvSpPr>
      <xdr:spPr>
        <a:xfrm>
          <a:off x="3295648" y="4193724"/>
          <a:ext cx="3457293" cy="4054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solidFill>
                <a:schemeClr val="bg1"/>
              </a:solidFill>
            </a:rPr>
            <a:t>Faturamento x Gastos (Mensal)</a:t>
          </a:r>
        </a:p>
      </xdr:txBody>
    </xdr:sp>
    <xdr:clientData/>
  </xdr:oneCellAnchor>
  <xdr:twoCellAnchor>
    <xdr:from>
      <xdr:col>15</xdr:col>
      <xdr:colOff>332016</xdr:colOff>
      <xdr:row>22</xdr:row>
      <xdr:rowOff>16331</xdr:rowOff>
    </xdr:from>
    <xdr:to>
      <xdr:col>20</xdr:col>
      <xdr:colOff>220436</xdr:colOff>
      <xdr:row>33</xdr:row>
      <xdr:rowOff>62878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2FAF16CD-D3EB-4F77-960A-1F2E63077072}"/>
            </a:ext>
          </a:extLst>
        </xdr:cNvPr>
        <xdr:cNvSpPr/>
      </xdr:nvSpPr>
      <xdr:spPr>
        <a:xfrm>
          <a:off x="9516837" y="4207331"/>
          <a:ext cx="2950028" cy="2142047"/>
        </a:xfrm>
        <a:prstGeom prst="roundRect">
          <a:avLst>
            <a:gd name="adj" fmla="val 107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332016</xdr:colOff>
      <xdr:row>22</xdr:row>
      <xdr:rowOff>16331</xdr:rowOff>
    </xdr:from>
    <xdr:to>
      <xdr:col>20</xdr:col>
      <xdr:colOff>220436</xdr:colOff>
      <xdr:row>24</xdr:row>
      <xdr:rowOff>67331</xdr:rowOff>
    </xdr:to>
    <xdr:sp macro="" textlink="">
      <xdr:nvSpPr>
        <xdr:cNvPr id="27" name="Retângulo: Cantos Superiores Arredondados 26">
          <a:extLst>
            <a:ext uri="{FF2B5EF4-FFF2-40B4-BE49-F238E27FC236}">
              <a16:creationId xmlns:a16="http://schemas.microsoft.com/office/drawing/2014/main" id="{DFB7C71C-1F6D-4226-A933-E2BB99A4D8F6}"/>
            </a:ext>
          </a:extLst>
        </xdr:cNvPr>
        <xdr:cNvSpPr/>
      </xdr:nvSpPr>
      <xdr:spPr>
        <a:xfrm>
          <a:off x="9516837" y="4207331"/>
          <a:ext cx="2950028" cy="432000"/>
        </a:xfrm>
        <a:prstGeom prst="round2Same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16</xdr:col>
      <xdr:colOff>32660</xdr:colOff>
      <xdr:row>22</xdr:row>
      <xdr:rowOff>2724</xdr:rowOff>
    </xdr:from>
    <xdr:ext cx="2344744" cy="405432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6D6C23AD-73EE-4F60-AAC8-3EDB052F9A25}"/>
            </a:ext>
          </a:extLst>
        </xdr:cNvPr>
        <xdr:cNvSpPr txBox="1"/>
      </xdr:nvSpPr>
      <xdr:spPr>
        <a:xfrm>
          <a:off x="9829803" y="4193724"/>
          <a:ext cx="2344744" cy="4054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solidFill>
                <a:schemeClr val="bg1"/>
              </a:solidFill>
            </a:rPr>
            <a:t>Composição do CMV</a:t>
          </a:r>
        </a:p>
      </xdr:txBody>
    </xdr:sp>
    <xdr:clientData/>
  </xdr:oneCellAnchor>
  <xdr:twoCellAnchor>
    <xdr:from>
      <xdr:col>1</xdr:col>
      <xdr:colOff>193220</xdr:colOff>
      <xdr:row>13</xdr:row>
      <xdr:rowOff>40820</xdr:rowOff>
    </xdr:from>
    <xdr:to>
      <xdr:col>14</xdr:col>
      <xdr:colOff>438149</xdr:colOff>
      <xdr:row>20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Gráfico 28">
              <a:extLst>
                <a:ext uri="{FF2B5EF4-FFF2-40B4-BE49-F238E27FC236}">
                  <a16:creationId xmlns:a16="http://schemas.microsoft.com/office/drawing/2014/main" id="{50C04793-4D5E-4547-9B9D-847A9904A5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820" y="2517320"/>
              <a:ext cx="8169729" cy="1483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534762</xdr:colOff>
          <xdr:row>12</xdr:row>
          <xdr:rowOff>163285</xdr:rowOff>
        </xdr:from>
        <xdr:to>
          <xdr:col>20</xdr:col>
          <xdr:colOff>80734</xdr:colOff>
          <xdr:row>21</xdr:row>
          <xdr:rowOff>62592</xdr:rowOff>
        </xdr:to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A1478C0F-CD2C-48DE-A258-D696D7BAF3E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os!$D$4:$F$11" spid="_x0000_s924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719583" y="2449285"/>
              <a:ext cx="2607580" cy="161380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11</xdr:col>
      <xdr:colOff>59872</xdr:colOff>
      <xdr:row>0</xdr:row>
      <xdr:rowOff>122465</xdr:rowOff>
    </xdr:from>
    <xdr:to>
      <xdr:col>20</xdr:col>
      <xdr:colOff>250371</xdr:colOff>
      <xdr:row>5</xdr:row>
      <xdr:rowOff>1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38D77699-1774-4828-B9E3-4B1491887CC3}"/>
            </a:ext>
          </a:extLst>
        </xdr:cNvPr>
        <xdr:cNvSpPr/>
      </xdr:nvSpPr>
      <xdr:spPr>
        <a:xfrm>
          <a:off x="6765472" y="122465"/>
          <a:ext cx="5676899" cy="830036"/>
        </a:xfrm>
        <a:prstGeom prst="roundRect">
          <a:avLst/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159204</xdr:colOff>
      <xdr:row>0</xdr:row>
      <xdr:rowOff>176893</xdr:rowOff>
    </xdr:from>
    <xdr:to>
      <xdr:col>20</xdr:col>
      <xdr:colOff>63953</xdr:colOff>
      <xdr:row>4</xdr:row>
      <xdr:rowOff>163286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Mês2">
              <a:extLst>
                <a:ext uri="{FF2B5EF4-FFF2-40B4-BE49-F238E27FC236}">
                  <a16:creationId xmlns:a16="http://schemas.microsoft.com/office/drawing/2014/main" id="{16D74341-79AD-4F85-932E-3A28A9D0A7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4404" y="176893"/>
              <a:ext cx="4781549" cy="748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15</xdr:col>
      <xdr:colOff>413658</xdr:colOff>
      <xdr:row>24</xdr:row>
      <xdr:rowOff>2</xdr:rowOff>
    </xdr:from>
    <xdr:to>
      <xdr:col>20</xdr:col>
      <xdr:colOff>190499</xdr:colOff>
      <xdr:row>33</xdr:row>
      <xdr:rowOff>54431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A6943C58-CE1F-45AD-BADA-89FA1F65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98991</xdr:colOff>
      <xdr:row>5</xdr:row>
      <xdr:rowOff>114298</xdr:rowOff>
    </xdr:from>
    <xdr:ext cx="1438279" cy="468013"/>
    <xdr:sp macro="" textlink="Gráficos!E4">
      <xdr:nvSpPr>
        <xdr:cNvPr id="36" name="CaixaDeTexto 35">
          <a:extLst>
            <a:ext uri="{FF2B5EF4-FFF2-40B4-BE49-F238E27FC236}">
              <a16:creationId xmlns:a16="http://schemas.microsoft.com/office/drawing/2014/main" id="{30A3381D-BA43-4868-A6D7-C994503511FD}"/>
            </a:ext>
          </a:extLst>
        </xdr:cNvPr>
        <xdr:cNvSpPr txBox="1"/>
      </xdr:nvSpPr>
      <xdr:spPr>
        <a:xfrm>
          <a:off x="2527866" y="1066798"/>
          <a:ext cx="1438279" cy="46801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92AA1E3-BC26-44E5-A76A-15267874FE89}" type="TxLink">
            <a:rPr lang="en-US" sz="2400" b="1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37.256,00</a:t>
          </a:fld>
          <a:endParaRPr lang="pt-BR" sz="4800" b="1">
            <a:solidFill>
              <a:schemeClr val="accent1"/>
            </a:solidFill>
          </a:endParaRPr>
        </a:p>
      </xdr:txBody>
    </xdr:sp>
    <xdr:clientData/>
  </xdr:oneCellAnchor>
  <xdr:oneCellAnchor>
    <xdr:from>
      <xdr:col>5</xdr:col>
      <xdr:colOff>166005</xdr:colOff>
      <xdr:row>7</xdr:row>
      <xdr:rowOff>87087</xdr:rowOff>
    </xdr:from>
    <xdr:ext cx="725776" cy="311496"/>
    <xdr:sp macro="" textlink="Gráficos!F4">
      <xdr:nvSpPr>
        <xdr:cNvPr id="37" name="CaixaDeTexto 36">
          <a:extLst>
            <a:ext uri="{FF2B5EF4-FFF2-40B4-BE49-F238E27FC236}">
              <a16:creationId xmlns:a16="http://schemas.microsoft.com/office/drawing/2014/main" id="{1645A023-6B80-4A8A-9B7F-73BC2ADFFDDE}"/>
            </a:ext>
          </a:extLst>
        </xdr:cNvPr>
        <xdr:cNvSpPr txBox="1"/>
      </xdr:nvSpPr>
      <xdr:spPr>
        <a:xfrm>
          <a:off x="3202099" y="1420587"/>
          <a:ext cx="725776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B3F94B6-5F7C-4B3E-A619-827FABBB9597}" type="TxLink">
            <a:rPr lang="en-US" sz="1400" b="1" i="0" u="none" strike="noStrike">
              <a:solidFill>
                <a:srgbClr val="808080"/>
              </a:solidFill>
              <a:latin typeface="Calibri"/>
              <a:cs typeface="Calibri"/>
            </a:rPr>
            <a:pPr/>
            <a:t>100,0%</a:t>
          </a:fld>
          <a:endParaRPr lang="pt-BR" sz="16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10</xdr:col>
      <xdr:colOff>494618</xdr:colOff>
      <xdr:row>5</xdr:row>
      <xdr:rowOff>114298</xdr:rowOff>
    </xdr:from>
    <xdr:ext cx="1431226" cy="468013"/>
    <xdr:sp macro="" textlink="Gráficos!E13">
      <xdr:nvSpPr>
        <xdr:cNvPr id="38" name="CaixaDeTexto 37">
          <a:extLst>
            <a:ext uri="{FF2B5EF4-FFF2-40B4-BE49-F238E27FC236}">
              <a16:creationId xmlns:a16="http://schemas.microsoft.com/office/drawing/2014/main" id="{D0096380-EE19-4A80-A2FE-84B9AEBFB8BB}"/>
            </a:ext>
          </a:extLst>
        </xdr:cNvPr>
        <xdr:cNvSpPr txBox="1"/>
      </xdr:nvSpPr>
      <xdr:spPr>
        <a:xfrm>
          <a:off x="6566806" y="1066798"/>
          <a:ext cx="1431226" cy="46801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B376FCB-486A-410C-9550-4E33293C74B2}" type="TxLink">
            <a:rPr lang="en-US" sz="2400" b="1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27.869,00</a:t>
          </a:fld>
          <a:endParaRPr lang="pt-BR" sz="8800" b="1">
            <a:solidFill>
              <a:schemeClr val="accent1"/>
            </a:solidFill>
          </a:endParaRPr>
        </a:p>
      </xdr:txBody>
    </xdr:sp>
    <xdr:clientData/>
  </xdr:oneCellAnchor>
  <xdr:oneCellAnchor>
    <xdr:from>
      <xdr:col>11</xdr:col>
      <xdr:colOff>580340</xdr:colOff>
      <xdr:row>7</xdr:row>
      <xdr:rowOff>87087</xdr:rowOff>
    </xdr:from>
    <xdr:ext cx="630814" cy="311496"/>
    <xdr:sp macro="" textlink="Gráficos!F13">
      <xdr:nvSpPr>
        <xdr:cNvPr id="39" name="CaixaDeTexto 38">
          <a:extLst>
            <a:ext uri="{FF2B5EF4-FFF2-40B4-BE49-F238E27FC236}">
              <a16:creationId xmlns:a16="http://schemas.microsoft.com/office/drawing/2014/main" id="{713DCAD2-A3D0-4163-BF3D-1B346F9F724C}"/>
            </a:ext>
          </a:extLst>
        </xdr:cNvPr>
        <xdr:cNvSpPr txBox="1"/>
      </xdr:nvSpPr>
      <xdr:spPr>
        <a:xfrm>
          <a:off x="7259746" y="1420587"/>
          <a:ext cx="630814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CCE2405-89F8-4CF0-A8DB-D1353EEC9D72}" type="TxLink">
            <a:rPr lang="en-US" sz="1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/>
            <a:t>74,8%</a:t>
          </a:fld>
          <a:endParaRPr lang="pt-BR" sz="20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17</xdr:col>
      <xdr:colOff>457200</xdr:colOff>
      <xdr:row>5</xdr:row>
      <xdr:rowOff>114298</xdr:rowOff>
    </xdr:from>
    <xdr:ext cx="1523999" cy="468013"/>
    <xdr:sp macro="" textlink="Gráficos!E11">
      <xdr:nvSpPr>
        <xdr:cNvPr id="40" name="CaixaDeTexto 39">
          <a:extLst>
            <a:ext uri="{FF2B5EF4-FFF2-40B4-BE49-F238E27FC236}">
              <a16:creationId xmlns:a16="http://schemas.microsoft.com/office/drawing/2014/main" id="{558911C8-06C4-438E-9DF2-B05BA651A609}"/>
            </a:ext>
          </a:extLst>
        </xdr:cNvPr>
        <xdr:cNvSpPr txBox="1"/>
      </xdr:nvSpPr>
      <xdr:spPr>
        <a:xfrm>
          <a:off x="10820400" y="1066798"/>
          <a:ext cx="1523999" cy="46801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36EF86-CD00-48E6-919B-5C089637B97C}" type="TxLink">
            <a:rPr lang="en-US" sz="2400" b="1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9.387,00</a:t>
          </a:fld>
          <a:endParaRPr lang="pt-BR" sz="23900" b="1">
            <a:solidFill>
              <a:schemeClr val="accent1"/>
            </a:solidFill>
          </a:endParaRPr>
        </a:p>
      </xdr:txBody>
    </xdr:sp>
    <xdr:clientData/>
  </xdr:oneCellAnchor>
  <xdr:oneCellAnchor>
    <xdr:from>
      <xdr:col>18</xdr:col>
      <xdr:colOff>552449</xdr:colOff>
      <xdr:row>7</xdr:row>
      <xdr:rowOff>87087</xdr:rowOff>
    </xdr:from>
    <xdr:ext cx="634789" cy="311496"/>
    <xdr:sp macro="" textlink="Gráficos!F11">
      <xdr:nvSpPr>
        <xdr:cNvPr id="41" name="CaixaDeTexto 40">
          <a:extLst>
            <a:ext uri="{FF2B5EF4-FFF2-40B4-BE49-F238E27FC236}">
              <a16:creationId xmlns:a16="http://schemas.microsoft.com/office/drawing/2014/main" id="{E964A476-3485-48EE-A81D-9118F8652D27}"/>
            </a:ext>
          </a:extLst>
        </xdr:cNvPr>
        <xdr:cNvSpPr txBox="1"/>
      </xdr:nvSpPr>
      <xdr:spPr>
        <a:xfrm>
          <a:off x="11574235" y="1420587"/>
          <a:ext cx="634789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994C52-281D-40CE-A2BA-954179D6DCA1}" type="TxLink">
            <a:rPr lang="en-US" sz="1400" b="1" i="0" u="none" strike="noStrike">
              <a:solidFill>
                <a:srgbClr val="808080"/>
              </a:solidFill>
              <a:latin typeface="Calibri"/>
              <a:cs typeface="Calibri"/>
            </a:rPr>
            <a:pPr/>
            <a:t>25,2%</a:t>
          </a:fld>
          <a:endParaRPr lang="pt-BR" sz="28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1</xdr:col>
      <xdr:colOff>193221</xdr:colOff>
      <xdr:row>24</xdr:row>
      <xdr:rowOff>57151</xdr:rowOff>
    </xdr:from>
    <xdr:to>
      <xdr:col>14</xdr:col>
      <xdr:colOff>571499</xdr:colOff>
      <xdr:row>33</xdr:row>
      <xdr:rowOff>27215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63E17A43-4D81-4589-9D95-365AF58CC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258536</xdr:colOff>
      <xdr:row>6</xdr:row>
      <xdr:rowOff>136071</xdr:rowOff>
    </xdr:from>
    <xdr:to>
      <xdr:col>9</xdr:col>
      <xdr:colOff>220435</xdr:colOff>
      <xdr:row>9</xdr:row>
      <xdr:rowOff>138792</xdr:rowOff>
    </xdr:to>
    <xdr:pic>
      <xdr:nvPicPr>
        <xdr:cNvPr id="47" name="Gráfico 46" descr="Carteira estrutura de tópicos">
          <a:extLst>
            <a:ext uri="{FF2B5EF4-FFF2-40B4-BE49-F238E27FC236}">
              <a16:creationId xmlns:a16="http://schemas.microsoft.com/office/drawing/2014/main" id="{FE5C68F2-B0E0-4232-88F8-DB4DA9B9C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157107" y="1279071"/>
          <a:ext cx="574221" cy="574221"/>
        </a:xfrm>
        <a:prstGeom prst="rect">
          <a:avLst/>
        </a:prstGeom>
      </xdr:spPr>
    </xdr:pic>
    <xdr:clientData/>
  </xdr:twoCellAnchor>
  <xdr:twoCellAnchor editAs="oneCell">
    <xdr:from>
      <xdr:col>15</xdr:col>
      <xdr:colOff>530677</xdr:colOff>
      <xdr:row>6</xdr:row>
      <xdr:rowOff>138792</xdr:rowOff>
    </xdr:from>
    <xdr:to>
      <xdr:col>16</xdr:col>
      <xdr:colOff>503462</xdr:colOff>
      <xdr:row>9</xdr:row>
      <xdr:rowOff>152399</xdr:rowOff>
    </xdr:to>
    <xdr:pic>
      <xdr:nvPicPr>
        <xdr:cNvPr id="49" name="Gráfico 48" descr="Moedas estrutura de tópicos">
          <a:extLst>
            <a:ext uri="{FF2B5EF4-FFF2-40B4-BE49-F238E27FC236}">
              <a16:creationId xmlns:a16="http://schemas.microsoft.com/office/drawing/2014/main" id="{3B30EA0F-9E22-4AE2-AED8-70D944B56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715498" y="1281792"/>
          <a:ext cx="585107" cy="585107"/>
        </a:xfrm>
        <a:prstGeom prst="rect">
          <a:avLst/>
        </a:prstGeom>
      </xdr:spPr>
    </xdr:pic>
    <xdr:clientData/>
  </xdr:twoCellAnchor>
  <xdr:oneCellAnchor>
    <xdr:from>
      <xdr:col>11</xdr:col>
      <xdr:colOff>356504</xdr:colOff>
      <xdr:row>1</xdr:row>
      <xdr:rowOff>29936</xdr:rowOff>
    </xdr:from>
    <xdr:ext cx="466987" cy="280205"/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4C3C64D2-5E5B-4EA0-AC0E-1C94C99F88F4}"/>
            </a:ext>
          </a:extLst>
        </xdr:cNvPr>
        <xdr:cNvSpPr txBox="1"/>
      </xdr:nvSpPr>
      <xdr:spPr>
        <a:xfrm>
          <a:off x="7092040" y="220436"/>
          <a:ext cx="466987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solidFill>
                <a:schemeClr val="bg1"/>
              </a:solidFill>
            </a:rPr>
            <a:t>MÊS</a:t>
          </a:r>
        </a:p>
      </xdr:txBody>
    </xdr:sp>
    <xdr:clientData/>
  </xdr:oneCellAnchor>
  <xdr:twoCellAnchor editAs="oneCell">
    <xdr:from>
      <xdr:col>1</xdr:col>
      <xdr:colOff>419099</xdr:colOff>
      <xdr:row>6</xdr:row>
      <xdr:rowOff>180974</xdr:rowOff>
    </xdr:from>
    <xdr:to>
      <xdr:col>2</xdr:col>
      <xdr:colOff>409574</xdr:colOff>
      <xdr:row>9</xdr:row>
      <xdr:rowOff>76199</xdr:rowOff>
    </xdr:to>
    <xdr:pic>
      <xdr:nvPicPr>
        <xdr:cNvPr id="59" name="Gráfico 58" descr="Sinal com preenchimento sólido">
          <a:extLst>
            <a:ext uri="{FF2B5EF4-FFF2-40B4-BE49-F238E27FC236}">
              <a16:creationId xmlns:a16="http://schemas.microsoft.com/office/drawing/2014/main" id="{C78F2D55-7595-4556-B139-520EC398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28699" y="1323974"/>
          <a:ext cx="600075" cy="466725"/>
        </a:xfrm>
        <a:prstGeom prst="rect">
          <a:avLst/>
        </a:prstGeom>
      </xdr:spPr>
    </xdr:pic>
    <xdr:clientData/>
  </xdr:twoCellAnchor>
  <xdr:oneCellAnchor>
    <xdr:from>
      <xdr:col>15</xdr:col>
      <xdr:colOff>285750</xdr:colOff>
      <xdr:row>34</xdr:row>
      <xdr:rowOff>19050</xdr:rowOff>
    </xdr:from>
    <xdr:ext cx="3224344" cy="311496"/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51FBB729-1C5D-48C4-A995-7F2D2B4BC3BE}"/>
            </a:ext>
          </a:extLst>
        </xdr:cNvPr>
        <xdr:cNvSpPr txBox="1"/>
      </xdr:nvSpPr>
      <xdr:spPr>
        <a:xfrm>
          <a:off x="9429750" y="6496050"/>
          <a:ext cx="3224344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chemeClr val="tx1">
                  <a:lumMod val="50000"/>
                  <a:lumOff val="50000"/>
                </a:schemeClr>
              </a:solidFill>
            </a:rPr>
            <a:t>Desenvolvido por Eu Excel | Ewerto Silva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werton Silva" refreshedDate="44434.640127430554" createdVersion="7" refreshedVersion="7" minRefreshableVersion="3" recordCount="551" xr:uid="{C95DE816-3BA4-42B9-8C90-8DE5F53F4D0A}">
  <cacheSource type="worksheet">
    <worksheetSource ref="A1:H552" sheet="Base_de_Dados"/>
  </cacheSource>
  <cacheFields count="8">
    <cacheField name="Data" numFmtId="14">
      <sharedItems containsSemiMixedTypes="0" containsNonDate="0" containsDate="1" containsString="0" minDate="2019-01-01T00:00:00" maxDate="2020-01-01T00:00:00"/>
    </cacheField>
    <cacheField name="Fornecedor" numFmtId="0">
      <sharedItems count="18">
        <s v="M.E. Confecções"/>
        <s v="Sapato Confort"/>
        <s v="Ana Vestidos"/>
        <s v="Sapataria PE"/>
        <s v="Camisetamania"/>
        <s v="Faturamento"/>
        <s v="My Calça"/>
        <s v="Comissões"/>
        <s v="Salários Venda"/>
        <s v="Salários ADM"/>
        <s v="Claro/NET"/>
        <s v="Papelaria Recife"/>
        <s v="MDE Contabilidade"/>
        <s v="ABC Imóveis"/>
        <s v="Celpe"/>
        <s v="Compesa"/>
        <s v="Impostos"/>
        <s v="Banco Juros Baixo"/>
      </sharedItems>
    </cacheField>
    <cacheField name="Valor" numFmtId="4">
      <sharedItems containsSemiMixedTypes="0" containsString="0" containsNumber="1" containsInteger="1" minValue="110" maxValue="5956"/>
    </cacheField>
    <cacheField name="Conta" numFmtId="0">
      <sharedItems count="13">
        <s v="Mercadorias"/>
        <s v="Faturamento"/>
        <s v="Comissões"/>
        <s v="Salários Venda"/>
        <s v="Salários ADM"/>
        <s v="Telefone"/>
        <s v="Material de Escritório"/>
        <s v="Assessoria Contábil"/>
        <s v="Aluguel"/>
        <s v="Energia"/>
        <s v="Água/Esgoto"/>
        <s v="Impostos"/>
        <s v="Juros Passivos/Tarifas"/>
      </sharedItems>
    </cacheField>
    <cacheField name="Grupo" numFmtId="0">
      <sharedItems count="6">
        <s v="CMV"/>
        <s v="Faturamento"/>
        <s v="Desp. Vendas"/>
        <s v="Desp. ADM"/>
        <s v="Desp. Geral"/>
        <s v="Desp. Financeira"/>
      </sharedItems>
    </cacheField>
    <cacheField name="Mês" numFmtId="0">
      <sharedItems containsSemiMixedTypes="0" containsString="0" containsNumber="1" containsInteger="1" minValue="1" maxValue="12"/>
    </cacheField>
    <cacheField name="Tipo" numFmtId="0">
      <sharedItems count="2">
        <s v="Gastos"/>
        <s v="Faturamento"/>
      </sharedItems>
    </cacheField>
    <cacheField name="Mês2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</cacheFields>
  <extLst>
    <ext xmlns:x14="http://schemas.microsoft.com/office/spreadsheetml/2009/9/main" uri="{725AE2AE-9491-48be-B2B4-4EB974FC3084}">
      <x14:pivotCacheDefinition pivotCacheId="4701385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d v="2019-01-01T00:00:00"/>
    <x v="0"/>
    <n v="864"/>
    <x v="0"/>
    <x v="0"/>
    <n v="1"/>
    <x v="0"/>
    <x v="0"/>
  </r>
  <r>
    <d v="2019-01-01T00:00:00"/>
    <x v="1"/>
    <n v="1048"/>
    <x v="0"/>
    <x v="0"/>
    <n v="1"/>
    <x v="0"/>
    <x v="0"/>
  </r>
  <r>
    <d v="2019-01-03T00:00:00"/>
    <x v="2"/>
    <n v="317"/>
    <x v="0"/>
    <x v="0"/>
    <n v="1"/>
    <x v="0"/>
    <x v="0"/>
  </r>
  <r>
    <d v="2019-01-04T00:00:00"/>
    <x v="3"/>
    <n v="288"/>
    <x v="0"/>
    <x v="0"/>
    <n v="1"/>
    <x v="0"/>
    <x v="0"/>
  </r>
  <r>
    <d v="2019-01-04T00:00:00"/>
    <x v="4"/>
    <n v="846"/>
    <x v="0"/>
    <x v="0"/>
    <n v="1"/>
    <x v="0"/>
    <x v="0"/>
  </r>
  <r>
    <d v="2019-01-04T00:00:00"/>
    <x v="4"/>
    <n v="639"/>
    <x v="0"/>
    <x v="0"/>
    <n v="1"/>
    <x v="0"/>
    <x v="0"/>
  </r>
  <r>
    <d v="2019-01-04T00:00:00"/>
    <x v="5"/>
    <n v="2374"/>
    <x v="1"/>
    <x v="1"/>
    <n v="1"/>
    <x v="1"/>
    <x v="0"/>
  </r>
  <r>
    <d v="2019-01-04T00:00:00"/>
    <x v="5"/>
    <n v="4247"/>
    <x v="1"/>
    <x v="1"/>
    <n v="1"/>
    <x v="1"/>
    <x v="0"/>
  </r>
  <r>
    <d v="2019-01-05T00:00:00"/>
    <x v="6"/>
    <n v="452"/>
    <x v="0"/>
    <x v="0"/>
    <n v="1"/>
    <x v="0"/>
    <x v="0"/>
  </r>
  <r>
    <d v="2019-01-06T00:00:00"/>
    <x v="6"/>
    <n v="173"/>
    <x v="0"/>
    <x v="0"/>
    <n v="1"/>
    <x v="0"/>
    <x v="0"/>
  </r>
  <r>
    <d v="2019-01-06T00:00:00"/>
    <x v="2"/>
    <n v="552"/>
    <x v="0"/>
    <x v="0"/>
    <n v="1"/>
    <x v="0"/>
    <x v="0"/>
  </r>
  <r>
    <d v="2019-01-06T00:00:00"/>
    <x v="5"/>
    <n v="3653"/>
    <x v="1"/>
    <x v="1"/>
    <n v="1"/>
    <x v="1"/>
    <x v="0"/>
  </r>
  <r>
    <d v="2019-01-08T00:00:00"/>
    <x v="2"/>
    <n v="711"/>
    <x v="0"/>
    <x v="0"/>
    <n v="1"/>
    <x v="0"/>
    <x v="0"/>
  </r>
  <r>
    <d v="2019-01-11T00:00:00"/>
    <x v="2"/>
    <n v="378"/>
    <x v="0"/>
    <x v="0"/>
    <n v="1"/>
    <x v="0"/>
    <x v="0"/>
  </r>
  <r>
    <d v="2019-01-13T00:00:00"/>
    <x v="2"/>
    <n v="899"/>
    <x v="0"/>
    <x v="0"/>
    <n v="1"/>
    <x v="0"/>
    <x v="0"/>
  </r>
  <r>
    <d v="2019-01-13T00:00:00"/>
    <x v="5"/>
    <n v="3250"/>
    <x v="1"/>
    <x v="1"/>
    <n v="1"/>
    <x v="1"/>
    <x v="0"/>
  </r>
  <r>
    <d v="2019-01-16T00:00:00"/>
    <x v="1"/>
    <n v="593"/>
    <x v="0"/>
    <x v="0"/>
    <n v="1"/>
    <x v="0"/>
    <x v="0"/>
  </r>
  <r>
    <d v="2019-01-16T00:00:00"/>
    <x v="5"/>
    <n v="2675"/>
    <x v="1"/>
    <x v="1"/>
    <n v="1"/>
    <x v="1"/>
    <x v="0"/>
  </r>
  <r>
    <d v="2019-01-18T00:00:00"/>
    <x v="5"/>
    <n v="3305"/>
    <x v="1"/>
    <x v="1"/>
    <n v="1"/>
    <x v="1"/>
    <x v="0"/>
  </r>
  <r>
    <d v="2019-01-19T00:00:00"/>
    <x v="6"/>
    <n v="369"/>
    <x v="0"/>
    <x v="0"/>
    <n v="1"/>
    <x v="0"/>
    <x v="0"/>
  </r>
  <r>
    <d v="2019-01-21T00:00:00"/>
    <x v="2"/>
    <n v="786"/>
    <x v="0"/>
    <x v="0"/>
    <n v="1"/>
    <x v="0"/>
    <x v="0"/>
  </r>
  <r>
    <d v="2019-01-21T00:00:00"/>
    <x v="1"/>
    <n v="1396"/>
    <x v="0"/>
    <x v="0"/>
    <n v="1"/>
    <x v="0"/>
    <x v="0"/>
  </r>
  <r>
    <d v="2019-01-22T00:00:00"/>
    <x v="5"/>
    <n v="1816"/>
    <x v="1"/>
    <x v="1"/>
    <n v="1"/>
    <x v="1"/>
    <x v="0"/>
  </r>
  <r>
    <d v="2019-01-25T00:00:00"/>
    <x v="5"/>
    <n v="2772"/>
    <x v="1"/>
    <x v="1"/>
    <n v="1"/>
    <x v="1"/>
    <x v="0"/>
  </r>
  <r>
    <d v="2019-01-26T00:00:00"/>
    <x v="1"/>
    <n v="571"/>
    <x v="0"/>
    <x v="0"/>
    <n v="1"/>
    <x v="0"/>
    <x v="0"/>
  </r>
  <r>
    <d v="2019-01-26T00:00:00"/>
    <x v="5"/>
    <n v="5252"/>
    <x v="1"/>
    <x v="1"/>
    <n v="1"/>
    <x v="1"/>
    <x v="0"/>
  </r>
  <r>
    <d v="2019-01-27T00:00:00"/>
    <x v="3"/>
    <n v="1487"/>
    <x v="0"/>
    <x v="0"/>
    <n v="1"/>
    <x v="0"/>
    <x v="0"/>
  </r>
  <r>
    <d v="2019-01-28T00:00:00"/>
    <x v="5"/>
    <n v="3755"/>
    <x v="1"/>
    <x v="1"/>
    <n v="1"/>
    <x v="1"/>
    <x v="0"/>
  </r>
  <r>
    <d v="2019-01-31T00:00:00"/>
    <x v="5"/>
    <n v="4157"/>
    <x v="1"/>
    <x v="1"/>
    <n v="1"/>
    <x v="1"/>
    <x v="0"/>
  </r>
  <r>
    <d v="2019-01-31T00:00:00"/>
    <x v="7"/>
    <n v="1500"/>
    <x v="2"/>
    <x v="2"/>
    <n v="1"/>
    <x v="0"/>
    <x v="0"/>
  </r>
  <r>
    <d v="2019-01-31T00:00:00"/>
    <x v="8"/>
    <n v="3500"/>
    <x v="3"/>
    <x v="2"/>
    <n v="1"/>
    <x v="0"/>
    <x v="0"/>
  </r>
  <r>
    <d v="2019-01-31T00:00:00"/>
    <x v="9"/>
    <n v="3000"/>
    <x v="4"/>
    <x v="3"/>
    <n v="1"/>
    <x v="0"/>
    <x v="0"/>
  </r>
  <r>
    <d v="2019-01-31T00:00:00"/>
    <x v="10"/>
    <n v="300"/>
    <x v="5"/>
    <x v="3"/>
    <n v="1"/>
    <x v="0"/>
    <x v="0"/>
  </r>
  <r>
    <d v="2019-01-31T00:00:00"/>
    <x v="11"/>
    <n v="200"/>
    <x v="6"/>
    <x v="3"/>
    <n v="1"/>
    <x v="0"/>
    <x v="0"/>
  </r>
  <r>
    <d v="2019-01-31T00:00:00"/>
    <x v="12"/>
    <n v="1100"/>
    <x v="7"/>
    <x v="3"/>
    <n v="1"/>
    <x v="0"/>
    <x v="0"/>
  </r>
  <r>
    <d v="2019-01-31T00:00:00"/>
    <x v="13"/>
    <n v="2500"/>
    <x v="8"/>
    <x v="4"/>
    <n v="1"/>
    <x v="0"/>
    <x v="0"/>
  </r>
  <r>
    <d v="2019-01-31T00:00:00"/>
    <x v="14"/>
    <n v="600"/>
    <x v="9"/>
    <x v="4"/>
    <n v="1"/>
    <x v="0"/>
    <x v="0"/>
  </r>
  <r>
    <d v="2019-01-31T00:00:00"/>
    <x v="15"/>
    <n v="150"/>
    <x v="10"/>
    <x v="4"/>
    <n v="1"/>
    <x v="0"/>
    <x v="0"/>
  </r>
  <r>
    <d v="2019-01-31T00:00:00"/>
    <x v="16"/>
    <n v="2200"/>
    <x v="11"/>
    <x v="4"/>
    <n v="1"/>
    <x v="0"/>
    <x v="0"/>
  </r>
  <r>
    <d v="2019-01-31T00:00:00"/>
    <x v="17"/>
    <n v="450"/>
    <x v="12"/>
    <x v="5"/>
    <n v="1"/>
    <x v="0"/>
    <x v="0"/>
  </r>
  <r>
    <d v="2019-02-01T00:00:00"/>
    <x v="5"/>
    <n v="2283"/>
    <x v="1"/>
    <x v="1"/>
    <n v="2"/>
    <x v="1"/>
    <x v="1"/>
  </r>
  <r>
    <d v="2019-02-02T00:00:00"/>
    <x v="0"/>
    <n v="690"/>
    <x v="0"/>
    <x v="0"/>
    <n v="2"/>
    <x v="0"/>
    <x v="1"/>
  </r>
  <r>
    <d v="2019-02-05T00:00:00"/>
    <x v="3"/>
    <n v="158"/>
    <x v="0"/>
    <x v="0"/>
    <n v="2"/>
    <x v="0"/>
    <x v="1"/>
  </r>
  <r>
    <d v="2019-02-05T00:00:00"/>
    <x v="4"/>
    <n v="573"/>
    <x v="0"/>
    <x v="0"/>
    <n v="2"/>
    <x v="0"/>
    <x v="1"/>
  </r>
  <r>
    <d v="2019-02-05T00:00:00"/>
    <x v="5"/>
    <n v="4448"/>
    <x v="1"/>
    <x v="1"/>
    <n v="2"/>
    <x v="1"/>
    <x v="1"/>
  </r>
  <r>
    <d v="2019-02-05T00:00:00"/>
    <x v="5"/>
    <n v="1462"/>
    <x v="1"/>
    <x v="1"/>
    <n v="2"/>
    <x v="1"/>
    <x v="1"/>
  </r>
  <r>
    <d v="2019-02-07T00:00:00"/>
    <x v="0"/>
    <n v="334"/>
    <x v="0"/>
    <x v="0"/>
    <n v="2"/>
    <x v="0"/>
    <x v="1"/>
  </r>
  <r>
    <d v="2019-02-08T00:00:00"/>
    <x v="0"/>
    <n v="342"/>
    <x v="0"/>
    <x v="0"/>
    <n v="2"/>
    <x v="0"/>
    <x v="1"/>
  </r>
  <r>
    <d v="2019-02-09T00:00:00"/>
    <x v="5"/>
    <n v="431"/>
    <x v="1"/>
    <x v="1"/>
    <n v="2"/>
    <x v="1"/>
    <x v="1"/>
  </r>
  <r>
    <d v="2019-02-09T00:00:00"/>
    <x v="5"/>
    <n v="2095"/>
    <x v="1"/>
    <x v="1"/>
    <n v="2"/>
    <x v="1"/>
    <x v="1"/>
  </r>
  <r>
    <d v="2019-02-10T00:00:00"/>
    <x v="2"/>
    <n v="647"/>
    <x v="0"/>
    <x v="0"/>
    <n v="2"/>
    <x v="0"/>
    <x v="1"/>
  </r>
  <r>
    <d v="2019-02-10T00:00:00"/>
    <x v="4"/>
    <n v="224"/>
    <x v="0"/>
    <x v="0"/>
    <n v="2"/>
    <x v="0"/>
    <x v="1"/>
  </r>
  <r>
    <d v="2019-02-12T00:00:00"/>
    <x v="5"/>
    <n v="2363"/>
    <x v="1"/>
    <x v="1"/>
    <n v="2"/>
    <x v="1"/>
    <x v="1"/>
  </r>
  <r>
    <d v="2019-02-13T00:00:00"/>
    <x v="0"/>
    <n v="677"/>
    <x v="0"/>
    <x v="0"/>
    <n v="2"/>
    <x v="0"/>
    <x v="1"/>
  </r>
  <r>
    <d v="2019-02-16T00:00:00"/>
    <x v="4"/>
    <n v="738"/>
    <x v="0"/>
    <x v="0"/>
    <n v="2"/>
    <x v="0"/>
    <x v="1"/>
  </r>
  <r>
    <d v="2019-02-16T00:00:00"/>
    <x v="5"/>
    <n v="2114"/>
    <x v="1"/>
    <x v="1"/>
    <n v="2"/>
    <x v="1"/>
    <x v="1"/>
  </r>
  <r>
    <d v="2019-02-17T00:00:00"/>
    <x v="1"/>
    <n v="981"/>
    <x v="0"/>
    <x v="0"/>
    <n v="2"/>
    <x v="0"/>
    <x v="1"/>
  </r>
  <r>
    <d v="2019-02-17T00:00:00"/>
    <x v="5"/>
    <n v="2296"/>
    <x v="1"/>
    <x v="1"/>
    <n v="2"/>
    <x v="1"/>
    <x v="1"/>
  </r>
  <r>
    <d v="2019-02-17T00:00:00"/>
    <x v="5"/>
    <n v="4515"/>
    <x v="1"/>
    <x v="1"/>
    <n v="2"/>
    <x v="1"/>
    <x v="1"/>
  </r>
  <r>
    <d v="2019-02-18T00:00:00"/>
    <x v="0"/>
    <n v="131"/>
    <x v="0"/>
    <x v="0"/>
    <n v="2"/>
    <x v="0"/>
    <x v="1"/>
  </r>
  <r>
    <d v="2019-02-20T00:00:00"/>
    <x v="0"/>
    <n v="1316"/>
    <x v="0"/>
    <x v="0"/>
    <n v="2"/>
    <x v="0"/>
    <x v="1"/>
  </r>
  <r>
    <d v="2019-02-20T00:00:00"/>
    <x v="5"/>
    <n v="5177"/>
    <x v="1"/>
    <x v="1"/>
    <n v="2"/>
    <x v="1"/>
    <x v="1"/>
  </r>
  <r>
    <d v="2019-02-20T00:00:00"/>
    <x v="5"/>
    <n v="1238"/>
    <x v="1"/>
    <x v="1"/>
    <n v="2"/>
    <x v="1"/>
    <x v="1"/>
  </r>
  <r>
    <d v="2019-02-21T00:00:00"/>
    <x v="4"/>
    <n v="770"/>
    <x v="0"/>
    <x v="0"/>
    <n v="2"/>
    <x v="0"/>
    <x v="1"/>
  </r>
  <r>
    <d v="2019-02-21T00:00:00"/>
    <x v="5"/>
    <n v="4364"/>
    <x v="1"/>
    <x v="1"/>
    <n v="2"/>
    <x v="1"/>
    <x v="1"/>
  </r>
  <r>
    <d v="2019-02-22T00:00:00"/>
    <x v="5"/>
    <n v="3979"/>
    <x v="1"/>
    <x v="1"/>
    <n v="2"/>
    <x v="1"/>
    <x v="1"/>
  </r>
  <r>
    <d v="2019-02-23T00:00:00"/>
    <x v="2"/>
    <n v="811"/>
    <x v="0"/>
    <x v="0"/>
    <n v="2"/>
    <x v="0"/>
    <x v="1"/>
  </r>
  <r>
    <d v="2019-02-23T00:00:00"/>
    <x v="5"/>
    <n v="3089"/>
    <x v="1"/>
    <x v="1"/>
    <n v="2"/>
    <x v="1"/>
    <x v="1"/>
  </r>
  <r>
    <d v="2019-02-24T00:00:00"/>
    <x v="2"/>
    <n v="1019"/>
    <x v="0"/>
    <x v="0"/>
    <n v="2"/>
    <x v="0"/>
    <x v="1"/>
  </r>
  <r>
    <d v="2019-02-24T00:00:00"/>
    <x v="6"/>
    <n v="580"/>
    <x v="0"/>
    <x v="0"/>
    <n v="2"/>
    <x v="0"/>
    <x v="1"/>
  </r>
  <r>
    <d v="2019-02-25T00:00:00"/>
    <x v="2"/>
    <n v="792"/>
    <x v="0"/>
    <x v="0"/>
    <n v="2"/>
    <x v="0"/>
    <x v="1"/>
  </r>
  <r>
    <d v="2019-02-25T00:00:00"/>
    <x v="3"/>
    <n v="134"/>
    <x v="0"/>
    <x v="0"/>
    <n v="2"/>
    <x v="0"/>
    <x v="1"/>
  </r>
  <r>
    <d v="2019-02-28T00:00:00"/>
    <x v="3"/>
    <n v="733"/>
    <x v="0"/>
    <x v="0"/>
    <n v="2"/>
    <x v="0"/>
    <x v="1"/>
  </r>
  <r>
    <d v="2019-02-28T00:00:00"/>
    <x v="5"/>
    <n v="4516"/>
    <x v="1"/>
    <x v="1"/>
    <n v="2"/>
    <x v="1"/>
    <x v="1"/>
  </r>
  <r>
    <d v="2019-02-28T00:00:00"/>
    <x v="5"/>
    <n v="797"/>
    <x v="1"/>
    <x v="1"/>
    <n v="2"/>
    <x v="1"/>
    <x v="1"/>
  </r>
  <r>
    <d v="2019-02-28T00:00:00"/>
    <x v="5"/>
    <n v="3762"/>
    <x v="1"/>
    <x v="1"/>
    <n v="2"/>
    <x v="1"/>
    <x v="1"/>
  </r>
  <r>
    <d v="2019-02-28T00:00:00"/>
    <x v="7"/>
    <n v="1200"/>
    <x v="2"/>
    <x v="2"/>
    <n v="2"/>
    <x v="0"/>
    <x v="1"/>
  </r>
  <r>
    <d v="2019-02-28T00:00:00"/>
    <x v="8"/>
    <n v="3500"/>
    <x v="3"/>
    <x v="2"/>
    <n v="2"/>
    <x v="0"/>
    <x v="1"/>
  </r>
  <r>
    <d v="2019-02-28T00:00:00"/>
    <x v="9"/>
    <n v="3000"/>
    <x v="4"/>
    <x v="3"/>
    <n v="2"/>
    <x v="0"/>
    <x v="1"/>
  </r>
  <r>
    <d v="2019-02-28T00:00:00"/>
    <x v="10"/>
    <n v="200"/>
    <x v="5"/>
    <x v="3"/>
    <n v="2"/>
    <x v="0"/>
    <x v="1"/>
  </r>
  <r>
    <d v="2019-02-28T00:00:00"/>
    <x v="11"/>
    <n v="200"/>
    <x v="6"/>
    <x v="3"/>
    <n v="2"/>
    <x v="0"/>
    <x v="1"/>
  </r>
  <r>
    <d v="2019-02-28T00:00:00"/>
    <x v="12"/>
    <n v="1100"/>
    <x v="7"/>
    <x v="3"/>
    <n v="2"/>
    <x v="0"/>
    <x v="1"/>
  </r>
  <r>
    <d v="2019-02-28T00:00:00"/>
    <x v="13"/>
    <n v="2500"/>
    <x v="8"/>
    <x v="4"/>
    <n v="2"/>
    <x v="0"/>
    <x v="1"/>
  </r>
  <r>
    <d v="2019-02-28T00:00:00"/>
    <x v="14"/>
    <n v="650"/>
    <x v="9"/>
    <x v="4"/>
    <n v="2"/>
    <x v="0"/>
    <x v="1"/>
  </r>
  <r>
    <d v="2019-02-28T00:00:00"/>
    <x v="15"/>
    <n v="150"/>
    <x v="10"/>
    <x v="4"/>
    <n v="2"/>
    <x v="0"/>
    <x v="1"/>
  </r>
  <r>
    <d v="2019-02-28T00:00:00"/>
    <x v="16"/>
    <n v="2000"/>
    <x v="11"/>
    <x v="4"/>
    <n v="2"/>
    <x v="0"/>
    <x v="1"/>
  </r>
  <r>
    <d v="2019-02-28T00:00:00"/>
    <x v="17"/>
    <n v="500"/>
    <x v="12"/>
    <x v="5"/>
    <n v="2"/>
    <x v="0"/>
    <x v="1"/>
  </r>
  <r>
    <d v="2019-03-01T00:00:00"/>
    <x v="5"/>
    <n v="707"/>
    <x v="1"/>
    <x v="1"/>
    <n v="3"/>
    <x v="1"/>
    <x v="2"/>
  </r>
  <r>
    <d v="2019-03-02T00:00:00"/>
    <x v="6"/>
    <n v="200"/>
    <x v="0"/>
    <x v="0"/>
    <n v="3"/>
    <x v="0"/>
    <x v="2"/>
  </r>
  <r>
    <d v="2019-03-02T00:00:00"/>
    <x v="5"/>
    <n v="1650"/>
    <x v="1"/>
    <x v="1"/>
    <n v="3"/>
    <x v="1"/>
    <x v="2"/>
  </r>
  <r>
    <d v="2019-03-03T00:00:00"/>
    <x v="1"/>
    <n v="996"/>
    <x v="0"/>
    <x v="0"/>
    <n v="3"/>
    <x v="0"/>
    <x v="2"/>
  </r>
  <r>
    <d v="2019-03-05T00:00:00"/>
    <x v="0"/>
    <n v="1339"/>
    <x v="0"/>
    <x v="0"/>
    <n v="3"/>
    <x v="0"/>
    <x v="2"/>
  </r>
  <r>
    <d v="2019-03-05T00:00:00"/>
    <x v="5"/>
    <n v="4375"/>
    <x v="1"/>
    <x v="1"/>
    <n v="3"/>
    <x v="1"/>
    <x v="2"/>
  </r>
  <r>
    <d v="2019-03-06T00:00:00"/>
    <x v="5"/>
    <n v="3183"/>
    <x v="1"/>
    <x v="1"/>
    <n v="3"/>
    <x v="1"/>
    <x v="2"/>
  </r>
  <r>
    <d v="2019-03-06T00:00:00"/>
    <x v="5"/>
    <n v="2727"/>
    <x v="1"/>
    <x v="1"/>
    <n v="3"/>
    <x v="1"/>
    <x v="2"/>
  </r>
  <r>
    <d v="2019-03-08T00:00:00"/>
    <x v="4"/>
    <n v="799"/>
    <x v="0"/>
    <x v="0"/>
    <n v="3"/>
    <x v="0"/>
    <x v="2"/>
  </r>
  <r>
    <d v="2019-03-08T00:00:00"/>
    <x v="5"/>
    <n v="5698"/>
    <x v="1"/>
    <x v="1"/>
    <n v="3"/>
    <x v="1"/>
    <x v="2"/>
  </r>
  <r>
    <d v="2019-03-13T00:00:00"/>
    <x v="1"/>
    <n v="309"/>
    <x v="0"/>
    <x v="0"/>
    <n v="3"/>
    <x v="0"/>
    <x v="2"/>
  </r>
  <r>
    <d v="2019-03-13T00:00:00"/>
    <x v="0"/>
    <n v="502"/>
    <x v="0"/>
    <x v="0"/>
    <n v="3"/>
    <x v="0"/>
    <x v="2"/>
  </r>
  <r>
    <d v="2019-03-15T00:00:00"/>
    <x v="3"/>
    <n v="735"/>
    <x v="0"/>
    <x v="0"/>
    <n v="3"/>
    <x v="0"/>
    <x v="2"/>
  </r>
  <r>
    <d v="2019-03-15T00:00:00"/>
    <x v="3"/>
    <n v="854"/>
    <x v="0"/>
    <x v="0"/>
    <n v="3"/>
    <x v="0"/>
    <x v="2"/>
  </r>
  <r>
    <d v="2019-03-15T00:00:00"/>
    <x v="5"/>
    <n v="2504"/>
    <x v="1"/>
    <x v="1"/>
    <n v="3"/>
    <x v="1"/>
    <x v="2"/>
  </r>
  <r>
    <d v="2019-03-16T00:00:00"/>
    <x v="0"/>
    <n v="675"/>
    <x v="0"/>
    <x v="0"/>
    <n v="3"/>
    <x v="0"/>
    <x v="2"/>
  </r>
  <r>
    <d v="2019-03-16T00:00:00"/>
    <x v="5"/>
    <n v="5548"/>
    <x v="1"/>
    <x v="1"/>
    <n v="3"/>
    <x v="1"/>
    <x v="2"/>
  </r>
  <r>
    <d v="2019-03-18T00:00:00"/>
    <x v="5"/>
    <n v="3510"/>
    <x v="1"/>
    <x v="1"/>
    <n v="3"/>
    <x v="1"/>
    <x v="2"/>
  </r>
  <r>
    <d v="2019-03-18T00:00:00"/>
    <x v="5"/>
    <n v="5565"/>
    <x v="1"/>
    <x v="1"/>
    <n v="3"/>
    <x v="1"/>
    <x v="2"/>
  </r>
  <r>
    <d v="2019-03-21T00:00:00"/>
    <x v="5"/>
    <n v="3021"/>
    <x v="1"/>
    <x v="1"/>
    <n v="3"/>
    <x v="1"/>
    <x v="2"/>
  </r>
  <r>
    <d v="2019-03-22T00:00:00"/>
    <x v="6"/>
    <n v="257"/>
    <x v="0"/>
    <x v="0"/>
    <n v="3"/>
    <x v="0"/>
    <x v="2"/>
  </r>
  <r>
    <d v="2019-03-22T00:00:00"/>
    <x v="5"/>
    <n v="5525"/>
    <x v="1"/>
    <x v="1"/>
    <n v="3"/>
    <x v="1"/>
    <x v="2"/>
  </r>
  <r>
    <d v="2019-03-24T00:00:00"/>
    <x v="1"/>
    <n v="814"/>
    <x v="0"/>
    <x v="0"/>
    <n v="3"/>
    <x v="0"/>
    <x v="2"/>
  </r>
  <r>
    <d v="2019-03-24T00:00:00"/>
    <x v="4"/>
    <n v="408"/>
    <x v="0"/>
    <x v="0"/>
    <n v="3"/>
    <x v="0"/>
    <x v="2"/>
  </r>
  <r>
    <d v="2019-03-25T00:00:00"/>
    <x v="5"/>
    <n v="1300"/>
    <x v="1"/>
    <x v="1"/>
    <n v="3"/>
    <x v="1"/>
    <x v="2"/>
  </r>
  <r>
    <d v="2019-03-28T00:00:00"/>
    <x v="3"/>
    <n v="918"/>
    <x v="0"/>
    <x v="0"/>
    <n v="3"/>
    <x v="0"/>
    <x v="2"/>
  </r>
  <r>
    <d v="2019-03-28T00:00:00"/>
    <x v="3"/>
    <n v="562"/>
    <x v="0"/>
    <x v="0"/>
    <n v="3"/>
    <x v="0"/>
    <x v="2"/>
  </r>
  <r>
    <d v="2019-03-28T00:00:00"/>
    <x v="5"/>
    <n v="2983"/>
    <x v="1"/>
    <x v="1"/>
    <n v="3"/>
    <x v="1"/>
    <x v="2"/>
  </r>
  <r>
    <d v="2019-03-29T00:00:00"/>
    <x v="5"/>
    <n v="2852"/>
    <x v="1"/>
    <x v="1"/>
    <n v="3"/>
    <x v="1"/>
    <x v="2"/>
  </r>
  <r>
    <d v="2019-03-29T00:00:00"/>
    <x v="5"/>
    <n v="4032"/>
    <x v="1"/>
    <x v="1"/>
    <n v="3"/>
    <x v="1"/>
    <x v="2"/>
  </r>
  <r>
    <d v="2019-03-30T00:00:00"/>
    <x v="3"/>
    <n v="835"/>
    <x v="0"/>
    <x v="0"/>
    <n v="3"/>
    <x v="0"/>
    <x v="2"/>
  </r>
  <r>
    <d v="2019-03-30T00:00:00"/>
    <x v="0"/>
    <n v="279"/>
    <x v="0"/>
    <x v="0"/>
    <n v="3"/>
    <x v="0"/>
    <x v="2"/>
  </r>
  <r>
    <d v="2019-03-30T00:00:00"/>
    <x v="5"/>
    <n v="3316"/>
    <x v="1"/>
    <x v="1"/>
    <n v="3"/>
    <x v="1"/>
    <x v="2"/>
  </r>
  <r>
    <d v="2019-03-31T00:00:00"/>
    <x v="2"/>
    <n v="417"/>
    <x v="0"/>
    <x v="0"/>
    <n v="3"/>
    <x v="0"/>
    <x v="2"/>
  </r>
  <r>
    <d v="2019-03-31T00:00:00"/>
    <x v="1"/>
    <n v="1359"/>
    <x v="0"/>
    <x v="0"/>
    <n v="3"/>
    <x v="0"/>
    <x v="2"/>
  </r>
  <r>
    <d v="2019-03-31T00:00:00"/>
    <x v="7"/>
    <n v="1300"/>
    <x v="2"/>
    <x v="2"/>
    <n v="3"/>
    <x v="0"/>
    <x v="2"/>
  </r>
  <r>
    <d v="2019-03-31T00:00:00"/>
    <x v="8"/>
    <n v="3500"/>
    <x v="3"/>
    <x v="2"/>
    <n v="3"/>
    <x v="0"/>
    <x v="2"/>
  </r>
  <r>
    <d v="2019-03-31T00:00:00"/>
    <x v="9"/>
    <n v="3000"/>
    <x v="4"/>
    <x v="3"/>
    <n v="3"/>
    <x v="0"/>
    <x v="2"/>
  </r>
  <r>
    <d v="2019-03-31T00:00:00"/>
    <x v="10"/>
    <n v="250"/>
    <x v="5"/>
    <x v="3"/>
    <n v="3"/>
    <x v="0"/>
    <x v="2"/>
  </r>
  <r>
    <d v="2019-03-31T00:00:00"/>
    <x v="11"/>
    <n v="200"/>
    <x v="6"/>
    <x v="3"/>
    <n v="3"/>
    <x v="0"/>
    <x v="2"/>
  </r>
  <r>
    <d v="2019-03-31T00:00:00"/>
    <x v="12"/>
    <n v="1100"/>
    <x v="7"/>
    <x v="3"/>
    <n v="3"/>
    <x v="0"/>
    <x v="2"/>
  </r>
  <r>
    <d v="2019-03-31T00:00:00"/>
    <x v="13"/>
    <n v="2500"/>
    <x v="8"/>
    <x v="4"/>
    <n v="3"/>
    <x v="0"/>
    <x v="2"/>
  </r>
  <r>
    <d v="2019-03-31T00:00:00"/>
    <x v="14"/>
    <n v="700"/>
    <x v="9"/>
    <x v="4"/>
    <n v="3"/>
    <x v="0"/>
    <x v="2"/>
  </r>
  <r>
    <d v="2019-03-31T00:00:00"/>
    <x v="15"/>
    <n v="150"/>
    <x v="10"/>
    <x v="4"/>
    <n v="3"/>
    <x v="0"/>
    <x v="2"/>
  </r>
  <r>
    <d v="2019-03-31T00:00:00"/>
    <x v="16"/>
    <n v="2100"/>
    <x v="11"/>
    <x v="4"/>
    <n v="3"/>
    <x v="0"/>
    <x v="2"/>
  </r>
  <r>
    <d v="2019-03-31T00:00:00"/>
    <x v="17"/>
    <n v="520"/>
    <x v="12"/>
    <x v="5"/>
    <n v="3"/>
    <x v="0"/>
    <x v="2"/>
  </r>
  <r>
    <d v="2019-04-01T00:00:00"/>
    <x v="5"/>
    <n v="2403"/>
    <x v="1"/>
    <x v="1"/>
    <n v="4"/>
    <x v="1"/>
    <x v="3"/>
  </r>
  <r>
    <d v="2019-04-02T00:00:00"/>
    <x v="5"/>
    <n v="5377"/>
    <x v="1"/>
    <x v="1"/>
    <n v="4"/>
    <x v="1"/>
    <x v="3"/>
  </r>
  <r>
    <d v="2019-04-04T00:00:00"/>
    <x v="5"/>
    <n v="2667"/>
    <x v="1"/>
    <x v="1"/>
    <n v="4"/>
    <x v="1"/>
    <x v="3"/>
  </r>
  <r>
    <d v="2019-04-06T00:00:00"/>
    <x v="4"/>
    <n v="768"/>
    <x v="0"/>
    <x v="0"/>
    <n v="4"/>
    <x v="0"/>
    <x v="3"/>
  </r>
  <r>
    <d v="2019-04-06T00:00:00"/>
    <x v="5"/>
    <n v="2178"/>
    <x v="1"/>
    <x v="1"/>
    <n v="4"/>
    <x v="1"/>
    <x v="3"/>
  </r>
  <r>
    <d v="2019-04-08T00:00:00"/>
    <x v="5"/>
    <n v="4978"/>
    <x v="1"/>
    <x v="1"/>
    <n v="4"/>
    <x v="1"/>
    <x v="3"/>
  </r>
  <r>
    <d v="2019-04-09T00:00:00"/>
    <x v="4"/>
    <n v="1264"/>
    <x v="0"/>
    <x v="0"/>
    <n v="4"/>
    <x v="0"/>
    <x v="3"/>
  </r>
  <r>
    <d v="2019-04-11T00:00:00"/>
    <x v="5"/>
    <n v="663"/>
    <x v="1"/>
    <x v="1"/>
    <n v="4"/>
    <x v="1"/>
    <x v="3"/>
  </r>
  <r>
    <d v="2019-04-12T00:00:00"/>
    <x v="0"/>
    <n v="212"/>
    <x v="0"/>
    <x v="0"/>
    <n v="4"/>
    <x v="0"/>
    <x v="3"/>
  </r>
  <r>
    <d v="2019-04-12T00:00:00"/>
    <x v="0"/>
    <n v="302"/>
    <x v="0"/>
    <x v="0"/>
    <n v="4"/>
    <x v="0"/>
    <x v="3"/>
  </r>
  <r>
    <d v="2019-04-12T00:00:00"/>
    <x v="5"/>
    <n v="4618"/>
    <x v="1"/>
    <x v="1"/>
    <n v="4"/>
    <x v="1"/>
    <x v="3"/>
  </r>
  <r>
    <d v="2019-04-12T00:00:00"/>
    <x v="5"/>
    <n v="4248"/>
    <x v="1"/>
    <x v="1"/>
    <n v="4"/>
    <x v="1"/>
    <x v="3"/>
  </r>
  <r>
    <d v="2019-04-13T00:00:00"/>
    <x v="3"/>
    <n v="694"/>
    <x v="0"/>
    <x v="0"/>
    <n v="4"/>
    <x v="0"/>
    <x v="3"/>
  </r>
  <r>
    <d v="2019-04-13T00:00:00"/>
    <x v="6"/>
    <n v="645"/>
    <x v="0"/>
    <x v="0"/>
    <n v="4"/>
    <x v="0"/>
    <x v="3"/>
  </r>
  <r>
    <d v="2019-04-13T00:00:00"/>
    <x v="3"/>
    <n v="933"/>
    <x v="0"/>
    <x v="0"/>
    <n v="4"/>
    <x v="0"/>
    <x v="3"/>
  </r>
  <r>
    <d v="2019-04-14T00:00:00"/>
    <x v="5"/>
    <n v="3074"/>
    <x v="1"/>
    <x v="1"/>
    <n v="4"/>
    <x v="1"/>
    <x v="3"/>
  </r>
  <r>
    <d v="2019-04-16T00:00:00"/>
    <x v="4"/>
    <n v="847"/>
    <x v="0"/>
    <x v="0"/>
    <n v="4"/>
    <x v="0"/>
    <x v="3"/>
  </r>
  <r>
    <d v="2019-04-20T00:00:00"/>
    <x v="5"/>
    <n v="4612"/>
    <x v="1"/>
    <x v="1"/>
    <n v="4"/>
    <x v="1"/>
    <x v="3"/>
  </r>
  <r>
    <d v="2019-04-21T00:00:00"/>
    <x v="6"/>
    <n v="595"/>
    <x v="0"/>
    <x v="0"/>
    <n v="4"/>
    <x v="0"/>
    <x v="3"/>
  </r>
  <r>
    <d v="2019-04-22T00:00:00"/>
    <x v="4"/>
    <n v="1386"/>
    <x v="0"/>
    <x v="0"/>
    <n v="4"/>
    <x v="0"/>
    <x v="3"/>
  </r>
  <r>
    <d v="2019-04-22T00:00:00"/>
    <x v="5"/>
    <n v="5715"/>
    <x v="1"/>
    <x v="1"/>
    <n v="4"/>
    <x v="1"/>
    <x v="3"/>
  </r>
  <r>
    <d v="2019-04-23T00:00:00"/>
    <x v="4"/>
    <n v="672"/>
    <x v="0"/>
    <x v="0"/>
    <n v="4"/>
    <x v="0"/>
    <x v="3"/>
  </r>
  <r>
    <d v="2019-04-25T00:00:00"/>
    <x v="5"/>
    <n v="4525"/>
    <x v="1"/>
    <x v="1"/>
    <n v="4"/>
    <x v="1"/>
    <x v="3"/>
  </r>
  <r>
    <d v="2019-04-26T00:00:00"/>
    <x v="5"/>
    <n v="2929"/>
    <x v="1"/>
    <x v="1"/>
    <n v="4"/>
    <x v="1"/>
    <x v="3"/>
  </r>
  <r>
    <d v="2019-04-27T00:00:00"/>
    <x v="6"/>
    <n v="609"/>
    <x v="0"/>
    <x v="0"/>
    <n v="4"/>
    <x v="0"/>
    <x v="3"/>
  </r>
  <r>
    <d v="2019-04-27T00:00:00"/>
    <x v="0"/>
    <n v="1247"/>
    <x v="0"/>
    <x v="0"/>
    <n v="4"/>
    <x v="0"/>
    <x v="3"/>
  </r>
  <r>
    <d v="2019-04-27T00:00:00"/>
    <x v="5"/>
    <n v="4698"/>
    <x v="1"/>
    <x v="1"/>
    <n v="4"/>
    <x v="1"/>
    <x v="3"/>
  </r>
  <r>
    <d v="2019-04-28T00:00:00"/>
    <x v="4"/>
    <n v="575"/>
    <x v="0"/>
    <x v="0"/>
    <n v="4"/>
    <x v="0"/>
    <x v="3"/>
  </r>
  <r>
    <d v="2019-04-28T00:00:00"/>
    <x v="5"/>
    <n v="2511"/>
    <x v="1"/>
    <x v="1"/>
    <n v="4"/>
    <x v="1"/>
    <x v="3"/>
  </r>
  <r>
    <d v="2019-04-30T00:00:00"/>
    <x v="5"/>
    <n v="4004"/>
    <x v="1"/>
    <x v="1"/>
    <n v="4"/>
    <x v="1"/>
    <x v="3"/>
  </r>
  <r>
    <d v="2019-04-30T00:00:00"/>
    <x v="7"/>
    <n v="1400"/>
    <x v="2"/>
    <x v="2"/>
    <n v="4"/>
    <x v="0"/>
    <x v="3"/>
  </r>
  <r>
    <d v="2019-04-30T00:00:00"/>
    <x v="8"/>
    <n v="3500"/>
    <x v="3"/>
    <x v="2"/>
    <n v="4"/>
    <x v="0"/>
    <x v="3"/>
  </r>
  <r>
    <d v="2019-04-30T00:00:00"/>
    <x v="9"/>
    <n v="3000"/>
    <x v="4"/>
    <x v="3"/>
    <n v="4"/>
    <x v="0"/>
    <x v="3"/>
  </r>
  <r>
    <d v="2019-04-30T00:00:00"/>
    <x v="10"/>
    <n v="290"/>
    <x v="5"/>
    <x v="3"/>
    <n v="4"/>
    <x v="0"/>
    <x v="3"/>
  </r>
  <r>
    <d v="2019-04-30T00:00:00"/>
    <x v="11"/>
    <n v="200"/>
    <x v="6"/>
    <x v="3"/>
    <n v="4"/>
    <x v="0"/>
    <x v="3"/>
  </r>
  <r>
    <d v="2019-04-30T00:00:00"/>
    <x v="12"/>
    <n v="1100"/>
    <x v="7"/>
    <x v="3"/>
    <n v="4"/>
    <x v="0"/>
    <x v="3"/>
  </r>
  <r>
    <d v="2019-04-30T00:00:00"/>
    <x v="13"/>
    <n v="2500"/>
    <x v="8"/>
    <x v="4"/>
    <n v="4"/>
    <x v="0"/>
    <x v="3"/>
  </r>
  <r>
    <d v="2019-04-30T00:00:00"/>
    <x v="14"/>
    <n v="645"/>
    <x v="9"/>
    <x v="4"/>
    <n v="4"/>
    <x v="0"/>
    <x v="3"/>
  </r>
  <r>
    <d v="2019-04-30T00:00:00"/>
    <x v="15"/>
    <n v="150"/>
    <x v="10"/>
    <x v="4"/>
    <n v="4"/>
    <x v="0"/>
    <x v="3"/>
  </r>
  <r>
    <d v="2019-04-30T00:00:00"/>
    <x v="16"/>
    <n v="2050"/>
    <x v="11"/>
    <x v="4"/>
    <n v="4"/>
    <x v="0"/>
    <x v="3"/>
  </r>
  <r>
    <d v="2019-04-30T00:00:00"/>
    <x v="17"/>
    <n v="600"/>
    <x v="12"/>
    <x v="5"/>
    <n v="4"/>
    <x v="0"/>
    <x v="3"/>
  </r>
  <r>
    <d v="2019-05-02T00:00:00"/>
    <x v="6"/>
    <n v="692"/>
    <x v="0"/>
    <x v="0"/>
    <n v="5"/>
    <x v="0"/>
    <x v="4"/>
  </r>
  <r>
    <d v="2019-05-02T00:00:00"/>
    <x v="5"/>
    <n v="3006"/>
    <x v="1"/>
    <x v="1"/>
    <n v="5"/>
    <x v="1"/>
    <x v="4"/>
  </r>
  <r>
    <d v="2019-05-03T00:00:00"/>
    <x v="6"/>
    <n v="625"/>
    <x v="0"/>
    <x v="0"/>
    <n v="5"/>
    <x v="0"/>
    <x v="4"/>
  </r>
  <r>
    <d v="2019-05-04T00:00:00"/>
    <x v="5"/>
    <n v="477"/>
    <x v="1"/>
    <x v="1"/>
    <n v="5"/>
    <x v="1"/>
    <x v="4"/>
  </r>
  <r>
    <d v="2019-05-05T00:00:00"/>
    <x v="3"/>
    <n v="792"/>
    <x v="0"/>
    <x v="0"/>
    <n v="5"/>
    <x v="0"/>
    <x v="4"/>
  </r>
  <r>
    <d v="2019-05-06T00:00:00"/>
    <x v="5"/>
    <n v="4721"/>
    <x v="1"/>
    <x v="1"/>
    <n v="5"/>
    <x v="1"/>
    <x v="4"/>
  </r>
  <r>
    <d v="2019-05-07T00:00:00"/>
    <x v="6"/>
    <n v="793"/>
    <x v="0"/>
    <x v="0"/>
    <n v="5"/>
    <x v="0"/>
    <x v="4"/>
  </r>
  <r>
    <d v="2019-05-09T00:00:00"/>
    <x v="5"/>
    <n v="439"/>
    <x v="1"/>
    <x v="1"/>
    <n v="5"/>
    <x v="1"/>
    <x v="4"/>
  </r>
  <r>
    <d v="2019-05-10T00:00:00"/>
    <x v="1"/>
    <n v="1463"/>
    <x v="0"/>
    <x v="0"/>
    <n v="5"/>
    <x v="0"/>
    <x v="4"/>
  </r>
  <r>
    <d v="2019-05-10T00:00:00"/>
    <x v="5"/>
    <n v="3967"/>
    <x v="1"/>
    <x v="1"/>
    <n v="5"/>
    <x v="1"/>
    <x v="4"/>
  </r>
  <r>
    <d v="2019-05-13T00:00:00"/>
    <x v="5"/>
    <n v="470"/>
    <x v="1"/>
    <x v="1"/>
    <n v="5"/>
    <x v="1"/>
    <x v="4"/>
  </r>
  <r>
    <d v="2019-05-14T00:00:00"/>
    <x v="5"/>
    <n v="1614"/>
    <x v="1"/>
    <x v="1"/>
    <n v="5"/>
    <x v="1"/>
    <x v="4"/>
  </r>
  <r>
    <d v="2019-05-15T00:00:00"/>
    <x v="1"/>
    <n v="569"/>
    <x v="0"/>
    <x v="0"/>
    <n v="5"/>
    <x v="0"/>
    <x v="4"/>
  </r>
  <r>
    <d v="2019-05-15T00:00:00"/>
    <x v="5"/>
    <n v="1999"/>
    <x v="1"/>
    <x v="1"/>
    <n v="5"/>
    <x v="1"/>
    <x v="4"/>
  </r>
  <r>
    <d v="2019-05-16T00:00:00"/>
    <x v="0"/>
    <n v="233"/>
    <x v="0"/>
    <x v="0"/>
    <n v="5"/>
    <x v="0"/>
    <x v="4"/>
  </r>
  <r>
    <d v="2019-05-16T00:00:00"/>
    <x v="5"/>
    <n v="1173"/>
    <x v="1"/>
    <x v="1"/>
    <n v="5"/>
    <x v="1"/>
    <x v="4"/>
  </r>
  <r>
    <d v="2019-05-17T00:00:00"/>
    <x v="2"/>
    <n v="767"/>
    <x v="0"/>
    <x v="0"/>
    <n v="5"/>
    <x v="0"/>
    <x v="4"/>
  </r>
  <r>
    <d v="2019-05-17T00:00:00"/>
    <x v="6"/>
    <n v="1128"/>
    <x v="0"/>
    <x v="0"/>
    <n v="5"/>
    <x v="0"/>
    <x v="4"/>
  </r>
  <r>
    <d v="2019-05-17T00:00:00"/>
    <x v="3"/>
    <n v="1030"/>
    <x v="0"/>
    <x v="0"/>
    <n v="5"/>
    <x v="0"/>
    <x v="4"/>
  </r>
  <r>
    <d v="2019-05-18T00:00:00"/>
    <x v="5"/>
    <n v="1479"/>
    <x v="1"/>
    <x v="1"/>
    <n v="5"/>
    <x v="1"/>
    <x v="4"/>
  </r>
  <r>
    <d v="2019-05-19T00:00:00"/>
    <x v="4"/>
    <n v="429"/>
    <x v="0"/>
    <x v="0"/>
    <n v="5"/>
    <x v="0"/>
    <x v="4"/>
  </r>
  <r>
    <d v="2019-05-19T00:00:00"/>
    <x v="5"/>
    <n v="891"/>
    <x v="1"/>
    <x v="1"/>
    <n v="5"/>
    <x v="1"/>
    <x v="4"/>
  </r>
  <r>
    <d v="2019-05-23T00:00:00"/>
    <x v="6"/>
    <n v="396"/>
    <x v="0"/>
    <x v="0"/>
    <n v="5"/>
    <x v="0"/>
    <x v="4"/>
  </r>
  <r>
    <d v="2019-05-25T00:00:00"/>
    <x v="0"/>
    <n v="207"/>
    <x v="0"/>
    <x v="0"/>
    <n v="5"/>
    <x v="0"/>
    <x v="4"/>
  </r>
  <r>
    <d v="2019-05-25T00:00:00"/>
    <x v="5"/>
    <n v="784"/>
    <x v="1"/>
    <x v="1"/>
    <n v="5"/>
    <x v="1"/>
    <x v="4"/>
  </r>
  <r>
    <d v="2019-05-25T00:00:00"/>
    <x v="5"/>
    <n v="5721"/>
    <x v="1"/>
    <x v="1"/>
    <n v="5"/>
    <x v="1"/>
    <x v="4"/>
  </r>
  <r>
    <d v="2019-05-27T00:00:00"/>
    <x v="2"/>
    <n v="406"/>
    <x v="0"/>
    <x v="0"/>
    <n v="5"/>
    <x v="0"/>
    <x v="4"/>
  </r>
  <r>
    <d v="2019-05-28T00:00:00"/>
    <x v="2"/>
    <n v="1124"/>
    <x v="0"/>
    <x v="0"/>
    <n v="5"/>
    <x v="0"/>
    <x v="4"/>
  </r>
  <r>
    <d v="2019-05-29T00:00:00"/>
    <x v="6"/>
    <n v="1459"/>
    <x v="0"/>
    <x v="0"/>
    <n v="5"/>
    <x v="0"/>
    <x v="4"/>
  </r>
  <r>
    <d v="2019-05-30T00:00:00"/>
    <x v="1"/>
    <n v="820"/>
    <x v="0"/>
    <x v="0"/>
    <n v="5"/>
    <x v="0"/>
    <x v="4"/>
  </r>
  <r>
    <d v="2019-05-30T00:00:00"/>
    <x v="2"/>
    <n v="789"/>
    <x v="0"/>
    <x v="0"/>
    <n v="5"/>
    <x v="0"/>
    <x v="4"/>
  </r>
  <r>
    <d v="2019-05-30T00:00:00"/>
    <x v="5"/>
    <n v="4136"/>
    <x v="1"/>
    <x v="1"/>
    <n v="5"/>
    <x v="1"/>
    <x v="4"/>
  </r>
  <r>
    <d v="2019-05-30T00:00:00"/>
    <x v="5"/>
    <n v="4385"/>
    <x v="1"/>
    <x v="1"/>
    <n v="5"/>
    <x v="1"/>
    <x v="4"/>
  </r>
  <r>
    <d v="2019-05-31T00:00:00"/>
    <x v="3"/>
    <n v="637"/>
    <x v="0"/>
    <x v="0"/>
    <n v="5"/>
    <x v="0"/>
    <x v="4"/>
  </r>
  <r>
    <d v="2019-05-31T00:00:00"/>
    <x v="7"/>
    <n v="2000"/>
    <x v="2"/>
    <x v="2"/>
    <n v="5"/>
    <x v="0"/>
    <x v="4"/>
  </r>
  <r>
    <d v="2019-05-31T00:00:00"/>
    <x v="8"/>
    <n v="3500"/>
    <x v="3"/>
    <x v="2"/>
    <n v="5"/>
    <x v="0"/>
    <x v="4"/>
  </r>
  <r>
    <d v="2019-05-31T00:00:00"/>
    <x v="9"/>
    <n v="3000"/>
    <x v="4"/>
    <x v="3"/>
    <n v="5"/>
    <x v="0"/>
    <x v="4"/>
  </r>
  <r>
    <d v="2019-05-31T00:00:00"/>
    <x v="10"/>
    <n v="280"/>
    <x v="5"/>
    <x v="3"/>
    <n v="5"/>
    <x v="0"/>
    <x v="4"/>
  </r>
  <r>
    <d v="2019-05-31T00:00:00"/>
    <x v="11"/>
    <n v="200"/>
    <x v="6"/>
    <x v="3"/>
    <n v="5"/>
    <x v="0"/>
    <x v="4"/>
  </r>
  <r>
    <d v="2019-05-31T00:00:00"/>
    <x v="12"/>
    <n v="1100"/>
    <x v="7"/>
    <x v="3"/>
    <n v="5"/>
    <x v="0"/>
    <x v="4"/>
  </r>
  <r>
    <d v="2019-05-31T00:00:00"/>
    <x v="13"/>
    <n v="2500"/>
    <x v="8"/>
    <x v="4"/>
    <n v="5"/>
    <x v="0"/>
    <x v="4"/>
  </r>
  <r>
    <d v="2019-05-31T00:00:00"/>
    <x v="14"/>
    <n v="630"/>
    <x v="9"/>
    <x v="4"/>
    <n v="5"/>
    <x v="0"/>
    <x v="4"/>
  </r>
  <r>
    <d v="2019-05-31T00:00:00"/>
    <x v="15"/>
    <n v="150"/>
    <x v="10"/>
    <x v="4"/>
    <n v="5"/>
    <x v="0"/>
    <x v="4"/>
  </r>
  <r>
    <d v="2019-05-31T00:00:00"/>
    <x v="16"/>
    <n v="2040"/>
    <x v="11"/>
    <x v="4"/>
    <n v="5"/>
    <x v="0"/>
    <x v="4"/>
  </r>
  <r>
    <d v="2019-05-31T00:00:00"/>
    <x v="17"/>
    <n v="499"/>
    <x v="12"/>
    <x v="5"/>
    <n v="5"/>
    <x v="0"/>
    <x v="4"/>
  </r>
  <r>
    <d v="2019-06-02T00:00:00"/>
    <x v="2"/>
    <n v="162"/>
    <x v="0"/>
    <x v="0"/>
    <n v="6"/>
    <x v="0"/>
    <x v="5"/>
  </r>
  <r>
    <d v="2019-06-03T00:00:00"/>
    <x v="6"/>
    <n v="207"/>
    <x v="0"/>
    <x v="0"/>
    <n v="6"/>
    <x v="0"/>
    <x v="5"/>
  </r>
  <r>
    <d v="2019-06-03T00:00:00"/>
    <x v="5"/>
    <n v="4010"/>
    <x v="1"/>
    <x v="1"/>
    <n v="6"/>
    <x v="1"/>
    <x v="5"/>
  </r>
  <r>
    <d v="2019-06-04T00:00:00"/>
    <x v="2"/>
    <n v="841"/>
    <x v="0"/>
    <x v="0"/>
    <n v="6"/>
    <x v="0"/>
    <x v="5"/>
  </r>
  <r>
    <d v="2019-06-07T00:00:00"/>
    <x v="0"/>
    <n v="129"/>
    <x v="0"/>
    <x v="0"/>
    <n v="6"/>
    <x v="0"/>
    <x v="5"/>
  </r>
  <r>
    <d v="2019-06-07T00:00:00"/>
    <x v="3"/>
    <n v="202"/>
    <x v="0"/>
    <x v="0"/>
    <n v="6"/>
    <x v="0"/>
    <x v="5"/>
  </r>
  <r>
    <d v="2019-06-08T00:00:00"/>
    <x v="5"/>
    <n v="1541"/>
    <x v="1"/>
    <x v="1"/>
    <n v="6"/>
    <x v="1"/>
    <x v="5"/>
  </r>
  <r>
    <d v="2019-06-11T00:00:00"/>
    <x v="3"/>
    <n v="614"/>
    <x v="0"/>
    <x v="0"/>
    <n v="6"/>
    <x v="0"/>
    <x v="5"/>
  </r>
  <r>
    <d v="2019-06-11T00:00:00"/>
    <x v="0"/>
    <n v="747"/>
    <x v="0"/>
    <x v="0"/>
    <n v="6"/>
    <x v="0"/>
    <x v="5"/>
  </r>
  <r>
    <d v="2019-06-11T00:00:00"/>
    <x v="5"/>
    <n v="5956"/>
    <x v="1"/>
    <x v="1"/>
    <n v="6"/>
    <x v="1"/>
    <x v="5"/>
  </r>
  <r>
    <d v="2019-06-13T00:00:00"/>
    <x v="4"/>
    <n v="931"/>
    <x v="0"/>
    <x v="0"/>
    <n v="6"/>
    <x v="0"/>
    <x v="5"/>
  </r>
  <r>
    <d v="2019-06-13T00:00:00"/>
    <x v="2"/>
    <n v="451"/>
    <x v="0"/>
    <x v="0"/>
    <n v="6"/>
    <x v="0"/>
    <x v="5"/>
  </r>
  <r>
    <d v="2019-06-13T00:00:00"/>
    <x v="5"/>
    <n v="5579"/>
    <x v="1"/>
    <x v="1"/>
    <n v="6"/>
    <x v="1"/>
    <x v="5"/>
  </r>
  <r>
    <d v="2019-06-13T00:00:00"/>
    <x v="5"/>
    <n v="5943"/>
    <x v="1"/>
    <x v="1"/>
    <n v="6"/>
    <x v="1"/>
    <x v="5"/>
  </r>
  <r>
    <d v="2019-06-13T00:00:00"/>
    <x v="5"/>
    <n v="1512"/>
    <x v="1"/>
    <x v="1"/>
    <n v="6"/>
    <x v="1"/>
    <x v="5"/>
  </r>
  <r>
    <d v="2019-06-14T00:00:00"/>
    <x v="2"/>
    <n v="241"/>
    <x v="0"/>
    <x v="0"/>
    <n v="6"/>
    <x v="0"/>
    <x v="5"/>
  </r>
  <r>
    <d v="2019-06-14T00:00:00"/>
    <x v="5"/>
    <n v="5059"/>
    <x v="1"/>
    <x v="1"/>
    <n v="6"/>
    <x v="1"/>
    <x v="5"/>
  </r>
  <r>
    <d v="2019-06-15T00:00:00"/>
    <x v="3"/>
    <n v="631"/>
    <x v="0"/>
    <x v="0"/>
    <n v="6"/>
    <x v="0"/>
    <x v="5"/>
  </r>
  <r>
    <d v="2019-06-16T00:00:00"/>
    <x v="4"/>
    <n v="249"/>
    <x v="0"/>
    <x v="0"/>
    <n v="6"/>
    <x v="0"/>
    <x v="5"/>
  </r>
  <r>
    <d v="2019-06-17T00:00:00"/>
    <x v="3"/>
    <n v="572"/>
    <x v="0"/>
    <x v="0"/>
    <n v="6"/>
    <x v="0"/>
    <x v="5"/>
  </r>
  <r>
    <d v="2019-06-17T00:00:00"/>
    <x v="5"/>
    <n v="2628"/>
    <x v="1"/>
    <x v="1"/>
    <n v="6"/>
    <x v="1"/>
    <x v="5"/>
  </r>
  <r>
    <d v="2019-06-18T00:00:00"/>
    <x v="1"/>
    <n v="149"/>
    <x v="0"/>
    <x v="0"/>
    <n v="6"/>
    <x v="0"/>
    <x v="5"/>
  </r>
  <r>
    <d v="2019-06-18T00:00:00"/>
    <x v="4"/>
    <n v="335"/>
    <x v="0"/>
    <x v="0"/>
    <n v="6"/>
    <x v="0"/>
    <x v="5"/>
  </r>
  <r>
    <d v="2019-06-18T00:00:00"/>
    <x v="2"/>
    <n v="725"/>
    <x v="0"/>
    <x v="0"/>
    <n v="6"/>
    <x v="0"/>
    <x v="5"/>
  </r>
  <r>
    <d v="2019-06-18T00:00:00"/>
    <x v="3"/>
    <n v="851"/>
    <x v="0"/>
    <x v="0"/>
    <n v="6"/>
    <x v="0"/>
    <x v="5"/>
  </r>
  <r>
    <d v="2019-06-18T00:00:00"/>
    <x v="5"/>
    <n v="1640"/>
    <x v="1"/>
    <x v="1"/>
    <n v="6"/>
    <x v="1"/>
    <x v="5"/>
  </r>
  <r>
    <d v="2019-06-20T00:00:00"/>
    <x v="6"/>
    <n v="357"/>
    <x v="0"/>
    <x v="0"/>
    <n v="6"/>
    <x v="0"/>
    <x v="5"/>
  </r>
  <r>
    <d v="2019-06-20T00:00:00"/>
    <x v="5"/>
    <n v="1817"/>
    <x v="1"/>
    <x v="1"/>
    <n v="6"/>
    <x v="1"/>
    <x v="5"/>
  </r>
  <r>
    <d v="2019-06-20T00:00:00"/>
    <x v="5"/>
    <n v="2022"/>
    <x v="1"/>
    <x v="1"/>
    <n v="6"/>
    <x v="1"/>
    <x v="5"/>
  </r>
  <r>
    <d v="2019-06-23T00:00:00"/>
    <x v="5"/>
    <n v="856"/>
    <x v="1"/>
    <x v="1"/>
    <n v="6"/>
    <x v="1"/>
    <x v="5"/>
  </r>
  <r>
    <d v="2019-06-24T00:00:00"/>
    <x v="6"/>
    <n v="1315"/>
    <x v="0"/>
    <x v="0"/>
    <n v="6"/>
    <x v="0"/>
    <x v="5"/>
  </r>
  <r>
    <d v="2019-06-24T00:00:00"/>
    <x v="6"/>
    <n v="398"/>
    <x v="0"/>
    <x v="0"/>
    <n v="6"/>
    <x v="0"/>
    <x v="5"/>
  </r>
  <r>
    <d v="2019-06-24T00:00:00"/>
    <x v="5"/>
    <n v="5314"/>
    <x v="1"/>
    <x v="1"/>
    <n v="6"/>
    <x v="1"/>
    <x v="5"/>
  </r>
  <r>
    <d v="2019-06-25T00:00:00"/>
    <x v="5"/>
    <n v="2455"/>
    <x v="1"/>
    <x v="1"/>
    <n v="6"/>
    <x v="1"/>
    <x v="5"/>
  </r>
  <r>
    <d v="2019-06-26T00:00:00"/>
    <x v="4"/>
    <n v="835"/>
    <x v="0"/>
    <x v="0"/>
    <n v="6"/>
    <x v="0"/>
    <x v="5"/>
  </r>
  <r>
    <d v="2019-06-27T00:00:00"/>
    <x v="3"/>
    <n v="800"/>
    <x v="0"/>
    <x v="0"/>
    <n v="6"/>
    <x v="0"/>
    <x v="5"/>
  </r>
  <r>
    <d v="2019-06-27T00:00:00"/>
    <x v="1"/>
    <n v="887"/>
    <x v="0"/>
    <x v="0"/>
    <n v="6"/>
    <x v="0"/>
    <x v="5"/>
  </r>
  <r>
    <d v="2019-06-27T00:00:00"/>
    <x v="5"/>
    <n v="5651"/>
    <x v="1"/>
    <x v="1"/>
    <n v="6"/>
    <x v="1"/>
    <x v="5"/>
  </r>
  <r>
    <d v="2019-06-29T00:00:00"/>
    <x v="2"/>
    <n v="1363"/>
    <x v="0"/>
    <x v="0"/>
    <n v="6"/>
    <x v="0"/>
    <x v="5"/>
  </r>
  <r>
    <d v="2019-06-30T00:00:00"/>
    <x v="5"/>
    <n v="4368"/>
    <x v="1"/>
    <x v="1"/>
    <n v="6"/>
    <x v="1"/>
    <x v="5"/>
  </r>
  <r>
    <d v="2019-06-30T00:00:00"/>
    <x v="7"/>
    <n v="1600"/>
    <x v="2"/>
    <x v="2"/>
    <n v="6"/>
    <x v="0"/>
    <x v="5"/>
  </r>
  <r>
    <d v="2019-06-30T00:00:00"/>
    <x v="8"/>
    <n v="3500"/>
    <x v="3"/>
    <x v="2"/>
    <n v="6"/>
    <x v="0"/>
    <x v="5"/>
  </r>
  <r>
    <d v="2019-06-30T00:00:00"/>
    <x v="9"/>
    <n v="3000"/>
    <x v="4"/>
    <x v="3"/>
    <n v="6"/>
    <x v="0"/>
    <x v="5"/>
  </r>
  <r>
    <d v="2019-06-30T00:00:00"/>
    <x v="10"/>
    <n v="310"/>
    <x v="5"/>
    <x v="3"/>
    <n v="6"/>
    <x v="0"/>
    <x v="5"/>
  </r>
  <r>
    <d v="2019-06-30T00:00:00"/>
    <x v="11"/>
    <n v="200"/>
    <x v="6"/>
    <x v="3"/>
    <n v="6"/>
    <x v="0"/>
    <x v="5"/>
  </r>
  <r>
    <d v="2019-06-30T00:00:00"/>
    <x v="12"/>
    <n v="1100"/>
    <x v="7"/>
    <x v="3"/>
    <n v="6"/>
    <x v="0"/>
    <x v="5"/>
  </r>
  <r>
    <d v="2019-06-30T00:00:00"/>
    <x v="13"/>
    <n v="2500"/>
    <x v="8"/>
    <x v="4"/>
    <n v="6"/>
    <x v="0"/>
    <x v="5"/>
  </r>
  <r>
    <d v="2019-06-30T00:00:00"/>
    <x v="14"/>
    <n v="635"/>
    <x v="9"/>
    <x v="4"/>
    <n v="6"/>
    <x v="0"/>
    <x v="5"/>
  </r>
  <r>
    <d v="2019-06-30T00:00:00"/>
    <x v="15"/>
    <n v="150"/>
    <x v="10"/>
    <x v="4"/>
    <n v="6"/>
    <x v="0"/>
    <x v="5"/>
  </r>
  <r>
    <d v="2019-06-30T00:00:00"/>
    <x v="16"/>
    <n v="2450"/>
    <x v="11"/>
    <x v="4"/>
    <n v="6"/>
    <x v="0"/>
    <x v="5"/>
  </r>
  <r>
    <d v="2019-06-30T00:00:00"/>
    <x v="17"/>
    <n v="420"/>
    <x v="12"/>
    <x v="5"/>
    <n v="6"/>
    <x v="0"/>
    <x v="5"/>
  </r>
  <r>
    <d v="2019-07-01T00:00:00"/>
    <x v="1"/>
    <n v="1289"/>
    <x v="0"/>
    <x v="0"/>
    <n v="7"/>
    <x v="0"/>
    <x v="6"/>
  </r>
  <r>
    <d v="2019-07-02T00:00:00"/>
    <x v="2"/>
    <n v="615"/>
    <x v="0"/>
    <x v="0"/>
    <n v="7"/>
    <x v="0"/>
    <x v="6"/>
  </r>
  <r>
    <d v="2019-07-02T00:00:00"/>
    <x v="4"/>
    <n v="1390"/>
    <x v="0"/>
    <x v="0"/>
    <n v="7"/>
    <x v="0"/>
    <x v="6"/>
  </r>
  <r>
    <d v="2019-07-04T00:00:00"/>
    <x v="6"/>
    <n v="495"/>
    <x v="0"/>
    <x v="0"/>
    <n v="7"/>
    <x v="0"/>
    <x v="6"/>
  </r>
  <r>
    <d v="2019-07-04T00:00:00"/>
    <x v="1"/>
    <n v="393"/>
    <x v="0"/>
    <x v="0"/>
    <n v="7"/>
    <x v="0"/>
    <x v="6"/>
  </r>
  <r>
    <d v="2019-07-04T00:00:00"/>
    <x v="1"/>
    <n v="672"/>
    <x v="0"/>
    <x v="0"/>
    <n v="7"/>
    <x v="0"/>
    <x v="6"/>
  </r>
  <r>
    <d v="2019-07-06T00:00:00"/>
    <x v="4"/>
    <n v="700"/>
    <x v="0"/>
    <x v="0"/>
    <n v="7"/>
    <x v="0"/>
    <x v="6"/>
  </r>
  <r>
    <d v="2019-07-07T00:00:00"/>
    <x v="1"/>
    <n v="433"/>
    <x v="0"/>
    <x v="0"/>
    <n v="7"/>
    <x v="0"/>
    <x v="6"/>
  </r>
  <r>
    <d v="2019-07-07T00:00:00"/>
    <x v="2"/>
    <n v="784"/>
    <x v="0"/>
    <x v="0"/>
    <n v="7"/>
    <x v="0"/>
    <x v="6"/>
  </r>
  <r>
    <d v="2019-07-09T00:00:00"/>
    <x v="1"/>
    <n v="1423"/>
    <x v="0"/>
    <x v="0"/>
    <n v="7"/>
    <x v="0"/>
    <x v="6"/>
  </r>
  <r>
    <d v="2019-07-10T00:00:00"/>
    <x v="6"/>
    <n v="1228"/>
    <x v="0"/>
    <x v="0"/>
    <n v="7"/>
    <x v="0"/>
    <x v="6"/>
  </r>
  <r>
    <d v="2019-07-10T00:00:00"/>
    <x v="2"/>
    <n v="1341"/>
    <x v="0"/>
    <x v="0"/>
    <n v="7"/>
    <x v="0"/>
    <x v="6"/>
  </r>
  <r>
    <d v="2019-07-10T00:00:00"/>
    <x v="5"/>
    <n v="4416"/>
    <x v="1"/>
    <x v="1"/>
    <n v="7"/>
    <x v="1"/>
    <x v="6"/>
  </r>
  <r>
    <d v="2019-07-12T00:00:00"/>
    <x v="6"/>
    <n v="907"/>
    <x v="0"/>
    <x v="0"/>
    <n v="7"/>
    <x v="0"/>
    <x v="6"/>
  </r>
  <r>
    <d v="2019-07-13T00:00:00"/>
    <x v="5"/>
    <n v="1214"/>
    <x v="1"/>
    <x v="1"/>
    <n v="7"/>
    <x v="1"/>
    <x v="6"/>
  </r>
  <r>
    <d v="2019-07-15T00:00:00"/>
    <x v="5"/>
    <n v="4761"/>
    <x v="1"/>
    <x v="1"/>
    <n v="7"/>
    <x v="1"/>
    <x v="6"/>
  </r>
  <r>
    <d v="2019-07-15T00:00:00"/>
    <x v="5"/>
    <n v="4674"/>
    <x v="1"/>
    <x v="1"/>
    <n v="7"/>
    <x v="1"/>
    <x v="6"/>
  </r>
  <r>
    <d v="2019-07-16T00:00:00"/>
    <x v="5"/>
    <n v="4581"/>
    <x v="1"/>
    <x v="1"/>
    <n v="7"/>
    <x v="1"/>
    <x v="6"/>
  </r>
  <r>
    <d v="2019-07-16T00:00:00"/>
    <x v="5"/>
    <n v="804"/>
    <x v="1"/>
    <x v="1"/>
    <n v="7"/>
    <x v="1"/>
    <x v="6"/>
  </r>
  <r>
    <d v="2019-07-17T00:00:00"/>
    <x v="2"/>
    <n v="930"/>
    <x v="0"/>
    <x v="0"/>
    <n v="7"/>
    <x v="0"/>
    <x v="6"/>
  </r>
  <r>
    <d v="2019-07-17T00:00:00"/>
    <x v="5"/>
    <n v="4140"/>
    <x v="1"/>
    <x v="1"/>
    <n v="7"/>
    <x v="1"/>
    <x v="6"/>
  </r>
  <r>
    <d v="2019-07-18T00:00:00"/>
    <x v="3"/>
    <n v="1471"/>
    <x v="0"/>
    <x v="0"/>
    <n v="7"/>
    <x v="0"/>
    <x v="6"/>
  </r>
  <r>
    <d v="2019-07-19T00:00:00"/>
    <x v="0"/>
    <n v="696"/>
    <x v="0"/>
    <x v="0"/>
    <n v="7"/>
    <x v="0"/>
    <x v="6"/>
  </r>
  <r>
    <d v="2019-07-19T00:00:00"/>
    <x v="3"/>
    <n v="117"/>
    <x v="0"/>
    <x v="0"/>
    <n v="7"/>
    <x v="0"/>
    <x v="6"/>
  </r>
  <r>
    <d v="2019-07-19T00:00:00"/>
    <x v="1"/>
    <n v="947"/>
    <x v="0"/>
    <x v="0"/>
    <n v="7"/>
    <x v="0"/>
    <x v="6"/>
  </r>
  <r>
    <d v="2019-07-19T00:00:00"/>
    <x v="0"/>
    <n v="1003"/>
    <x v="0"/>
    <x v="0"/>
    <n v="7"/>
    <x v="0"/>
    <x v="6"/>
  </r>
  <r>
    <d v="2019-07-21T00:00:00"/>
    <x v="6"/>
    <n v="1019"/>
    <x v="0"/>
    <x v="0"/>
    <n v="7"/>
    <x v="0"/>
    <x v="6"/>
  </r>
  <r>
    <d v="2019-07-22T00:00:00"/>
    <x v="5"/>
    <n v="700"/>
    <x v="1"/>
    <x v="1"/>
    <n v="7"/>
    <x v="1"/>
    <x v="6"/>
  </r>
  <r>
    <d v="2019-07-23T00:00:00"/>
    <x v="5"/>
    <n v="1318"/>
    <x v="1"/>
    <x v="1"/>
    <n v="7"/>
    <x v="1"/>
    <x v="6"/>
  </r>
  <r>
    <d v="2019-07-24T00:00:00"/>
    <x v="0"/>
    <n v="1473"/>
    <x v="0"/>
    <x v="0"/>
    <n v="7"/>
    <x v="0"/>
    <x v="6"/>
  </r>
  <r>
    <d v="2019-07-24T00:00:00"/>
    <x v="5"/>
    <n v="1473"/>
    <x v="1"/>
    <x v="1"/>
    <n v="7"/>
    <x v="1"/>
    <x v="6"/>
  </r>
  <r>
    <d v="2019-07-24T00:00:00"/>
    <x v="5"/>
    <n v="4770"/>
    <x v="1"/>
    <x v="1"/>
    <n v="7"/>
    <x v="1"/>
    <x v="6"/>
  </r>
  <r>
    <d v="2019-07-25T00:00:00"/>
    <x v="3"/>
    <n v="991"/>
    <x v="0"/>
    <x v="0"/>
    <n v="7"/>
    <x v="0"/>
    <x v="6"/>
  </r>
  <r>
    <d v="2019-07-25T00:00:00"/>
    <x v="1"/>
    <n v="1362"/>
    <x v="0"/>
    <x v="0"/>
    <n v="7"/>
    <x v="0"/>
    <x v="6"/>
  </r>
  <r>
    <d v="2019-07-25T00:00:00"/>
    <x v="5"/>
    <n v="4273"/>
    <x v="1"/>
    <x v="1"/>
    <n v="7"/>
    <x v="1"/>
    <x v="6"/>
  </r>
  <r>
    <d v="2019-07-25T00:00:00"/>
    <x v="5"/>
    <n v="5128"/>
    <x v="1"/>
    <x v="1"/>
    <n v="7"/>
    <x v="1"/>
    <x v="6"/>
  </r>
  <r>
    <d v="2019-07-26T00:00:00"/>
    <x v="0"/>
    <n v="850"/>
    <x v="0"/>
    <x v="0"/>
    <n v="7"/>
    <x v="0"/>
    <x v="6"/>
  </r>
  <r>
    <d v="2019-07-26T00:00:00"/>
    <x v="4"/>
    <n v="282"/>
    <x v="0"/>
    <x v="0"/>
    <n v="7"/>
    <x v="0"/>
    <x v="6"/>
  </r>
  <r>
    <d v="2019-07-27T00:00:00"/>
    <x v="4"/>
    <n v="363"/>
    <x v="0"/>
    <x v="0"/>
    <n v="7"/>
    <x v="0"/>
    <x v="6"/>
  </r>
  <r>
    <d v="2019-07-27T00:00:00"/>
    <x v="5"/>
    <n v="2269"/>
    <x v="1"/>
    <x v="1"/>
    <n v="7"/>
    <x v="1"/>
    <x v="6"/>
  </r>
  <r>
    <d v="2019-07-28T00:00:00"/>
    <x v="2"/>
    <n v="1197"/>
    <x v="0"/>
    <x v="0"/>
    <n v="7"/>
    <x v="0"/>
    <x v="6"/>
  </r>
  <r>
    <d v="2019-07-28T00:00:00"/>
    <x v="5"/>
    <n v="2552"/>
    <x v="1"/>
    <x v="1"/>
    <n v="7"/>
    <x v="1"/>
    <x v="6"/>
  </r>
  <r>
    <d v="2019-07-29T00:00:00"/>
    <x v="5"/>
    <n v="2839"/>
    <x v="1"/>
    <x v="1"/>
    <n v="7"/>
    <x v="1"/>
    <x v="6"/>
  </r>
  <r>
    <d v="2019-07-29T00:00:00"/>
    <x v="5"/>
    <n v="3808"/>
    <x v="1"/>
    <x v="1"/>
    <n v="7"/>
    <x v="1"/>
    <x v="6"/>
  </r>
  <r>
    <d v="2019-07-29T00:00:00"/>
    <x v="5"/>
    <n v="442"/>
    <x v="1"/>
    <x v="1"/>
    <n v="7"/>
    <x v="1"/>
    <x v="6"/>
  </r>
  <r>
    <d v="2019-07-31T00:00:00"/>
    <x v="3"/>
    <n v="316"/>
    <x v="0"/>
    <x v="0"/>
    <n v="7"/>
    <x v="0"/>
    <x v="6"/>
  </r>
  <r>
    <d v="2019-07-31T00:00:00"/>
    <x v="7"/>
    <n v="1700"/>
    <x v="2"/>
    <x v="2"/>
    <n v="7"/>
    <x v="0"/>
    <x v="6"/>
  </r>
  <r>
    <d v="2019-07-31T00:00:00"/>
    <x v="8"/>
    <n v="3500"/>
    <x v="3"/>
    <x v="2"/>
    <n v="7"/>
    <x v="0"/>
    <x v="6"/>
  </r>
  <r>
    <d v="2019-07-31T00:00:00"/>
    <x v="9"/>
    <n v="3000"/>
    <x v="4"/>
    <x v="3"/>
    <n v="7"/>
    <x v="0"/>
    <x v="6"/>
  </r>
  <r>
    <d v="2019-07-31T00:00:00"/>
    <x v="10"/>
    <n v="330"/>
    <x v="5"/>
    <x v="3"/>
    <n v="7"/>
    <x v="0"/>
    <x v="6"/>
  </r>
  <r>
    <d v="2019-07-31T00:00:00"/>
    <x v="11"/>
    <n v="200"/>
    <x v="6"/>
    <x v="3"/>
    <n v="7"/>
    <x v="0"/>
    <x v="6"/>
  </r>
  <r>
    <d v="2019-07-31T00:00:00"/>
    <x v="12"/>
    <n v="1100"/>
    <x v="7"/>
    <x v="3"/>
    <n v="7"/>
    <x v="0"/>
    <x v="6"/>
  </r>
  <r>
    <d v="2019-07-31T00:00:00"/>
    <x v="13"/>
    <n v="2500"/>
    <x v="8"/>
    <x v="4"/>
    <n v="7"/>
    <x v="0"/>
    <x v="6"/>
  </r>
  <r>
    <d v="2019-07-31T00:00:00"/>
    <x v="14"/>
    <n v="642"/>
    <x v="9"/>
    <x v="4"/>
    <n v="7"/>
    <x v="0"/>
    <x v="6"/>
  </r>
  <r>
    <d v="2019-07-31T00:00:00"/>
    <x v="15"/>
    <n v="150"/>
    <x v="10"/>
    <x v="4"/>
    <n v="7"/>
    <x v="0"/>
    <x v="6"/>
  </r>
  <r>
    <d v="2019-07-31T00:00:00"/>
    <x v="16"/>
    <n v="2300"/>
    <x v="11"/>
    <x v="4"/>
    <n v="7"/>
    <x v="0"/>
    <x v="6"/>
  </r>
  <r>
    <d v="2019-07-31T00:00:00"/>
    <x v="17"/>
    <n v="480"/>
    <x v="12"/>
    <x v="5"/>
    <n v="7"/>
    <x v="0"/>
    <x v="6"/>
  </r>
  <r>
    <d v="2019-08-01T00:00:00"/>
    <x v="5"/>
    <n v="952"/>
    <x v="1"/>
    <x v="1"/>
    <n v="8"/>
    <x v="1"/>
    <x v="7"/>
  </r>
  <r>
    <d v="2019-08-02T00:00:00"/>
    <x v="3"/>
    <n v="903"/>
    <x v="0"/>
    <x v="0"/>
    <n v="8"/>
    <x v="0"/>
    <x v="7"/>
  </r>
  <r>
    <d v="2019-08-02T00:00:00"/>
    <x v="5"/>
    <n v="2139"/>
    <x v="1"/>
    <x v="1"/>
    <n v="8"/>
    <x v="1"/>
    <x v="7"/>
  </r>
  <r>
    <d v="2019-08-03T00:00:00"/>
    <x v="0"/>
    <n v="665"/>
    <x v="0"/>
    <x v="0"/>
    <n v="8"/>
    <x v="0"/>
    <x v="7"/>
  </r>
  <r>
    <d v="2019-08-04T00:00:00"/>
    <x v="5"/>
    <n v="5852"/>
    <x v="1"/>
    <x v="1"/>
    <n v="8"/>
    <x v="1"/>
    <x v="7"/>
  </r>
  <r>
    <d v="2019-08-05T00:00:00"/>
    <x v="5"/>
    <n v="3504"/>
    <x v="1"/>
    <x v="1"/>
    <n v="8"/>
    <x v="1"/>
    <x v="7"/>
  </r>
  <r>
    <d v="2019-08-07T00:00:00"/>
    <x v="6"/>
    <n v="817"/>
    <x v="0"/>
    <x v="0"/>
    <n v="8"/>
    <x v="0"/>
    <x v="7"/>
  </r>
  <r>
    <d v="2019-08-07T00:00:00"/>
    <x v="5"/>
    <n v="3725"/>
    <x v="1"/>
    <x v="1"/>
    <n v="8"/>
    <x v="1"/>
    <x v="7"/>
  </r>
  <r>
    <d v="2019-08-08T00:00:00"/>
    <x v="0"/>
    <n v="326"/>
    <x v="0"/>
    <x v="0"/>
    <n v="8"/>
    <x v="0"/>
    <x v="7"/>
  </r>
  <r>
    <d v="2019-08-08T00:00:00"/>
    <x v="6"/>
    <n v="116"/>
    <x v="0"/>
    <x v="0"/>
    <n v="8"/>
    <x v="0"/>
    <x v="7"/>
  </r>
  <r>
    <d v="2019-08-08T00:00:00"/>
    <x v="5"/>
    <n v="1037"/>
    <x v="1"/>
    <x v="1"/>
    <n v="8"/>
    <x v="1"/>
    <x v="7"/>
  </r>
  <r>
    <d v="2019-08-08T00:00:00"/>
    <x v="5"/>
    <n v="4526"/>
    <x v="1"/>
    <x v="1"/>
    <n v="8"/>
    <x v="1"/>
    <x v="7"/>
  </r>
  <r>
    <d v="2019-08-09T00:00:00"/>
    <x v="3"/>
    <n v="1495"/>
    <x v="0"/>
    <x v="0"/>
    <n v="8"/>
    <x v="0"/>
    <x v="7"/>
  </r>
  <r>
    <d v="2019-08-09T00:00:00"/>
    <x v="5"/>
    <n v="5487"/>
    <x v="1"/>
    <x v="1"/>
    <n v="8"/>
    <x v="1"/>
    <x v="7"/>
  </r>
  <r>
    <d v="2019-08-10T00:00:00"/>
    <x v="5"/>
    <n v="1095"/>
    <x v="1"/>
    <x v="1"/>
    <n v="8"/>
    <x v="1"/>
    <x v="7"/>
  </r>
  <r>
    <d v="2019-08-11T00:00:00"/>
    <x v="0"/>
    <n v="964"/>
    <x v="0"/>
    <x v="0"/>
    <n v="8"/>
    <x v="0"/>
    <x v="7"/>
  </r>
  <r>
    <d v="2019-08-13T00:00:00"/>
    <x v="2"/>
    <n v="490"/>
    <x v="0"/>
    <x v="0"/>
    <n v="8"/>
    <x v="0"/>
    <x v="7"/>
  </r>
  <r>
    <d v="2019-08-13T00:00:00"/>
    <x v="1"/>
    <n v="744"/>
    <x v="0"/>
    <x v="0"/>
    <n v="8"/>
    <x v="0"/>
    <x v="7"/>
  </r>
  <r>
    <d v="2019-08-13T00:00:00"/>
    <x v="1"/>
    <n v="1483"/>
    <x v="0"/>
    <x v="0"/>
    <n v="8"/>
    <x v="0"/>
    <x v="7"/>
  </r>
  <r>
    <d v="2019-08-14T00:00:00"/>
    <x v="3"/>
    <n v="1472"/>
    <x v="0"/>
    <x v="0"/>
    <n v="8"/>
    <x v="0"/>
    <x v="7"/>
  </r>
  <r>
    <d v="2019-08-14T00:00:00"/>
    <x v="0"/>
    <n v="882"/>
    <x v="0"/>
    <x v="0"/>
    <n v="8"/>
    <x v="0"/>
    <x v="7"/>
  </r>
  <r>
    <d v="2019-08-14T00:00:00"/>
    <x v="5"/>
    <n v="5795"/>
    <x v="1"/>
    <x v="1"/>
    <n v="8"/>
    <x v="1"/>
    <x v="7"/>
  </r>
  <r>
    <d v="2019-08-16T00:00:00"/>
    <x v="5"/>
    <n v="3548"/>
    <x v="1"/>
    <x v="1"/>
    <n v="8"/>
    <x v="1"/>
    <x v="7"/>
  </r>
  <r>
    <d v="2019-08-16T00:00:00"/>
    <x v="5"/>
    <n v="4277"/>
    <x v="1"/>
    <x v="1"/>
    <n v="8"/>
    <x v="1"/>
    <x v="7"/>
  </r>
  <r>
    <d v="2019-08-17T00:00:00"/>
    <x v="3"/>
    <n v="184"/>
    <x v="0"/>
    <x v="0"/>
    <n v="8"/>
    <x v="0"/>
    <x v="7"/>
  </r>
  <r>
    <d v="2019-08-19T00:00:00"/>
    <x v="2"/>
    <n v="278"/>
    <x v="0"/>
    <x v="0"/>
    <n v="8"/>
    <x v="0"/>
    <x v="7"/>
  </r>
  <r>
    <d v="2019-08-20T00:00:00"/>
    <x v="5"/>
    <n v="829"/>
    <x v="1"/>
    <x v="1"/>
    <n v="8"/>
    <x v="1"/>
    <x v="7"/>
  </r>
  <r>
    <d v="2019-08-22T00:00:00"/>
    <x v="4"/>
    <n v="158"/>
    <x v="0"/>
    <x v="0"/>
    <n v="8"/>
    <x v="0"/>
    <x v="7"/>
  </r>
  <r>
    <d v="2019-08-22T00:00:00"/>
    <x v="5"/>
    <n v="5289"/>
    <x v="1"/>
    <x v="1"/>
    <n v="8"/>
    <x v="1"/>
    <x v="7"/>
  </r>
  <r>
    <d v="2019-08-22T00:00:00"/>
    <x v="5"/>
    <n v="621"/>
    <x v="1"/>
    <x v="1"/>
    <n v="8"/>
    <x v="1"/>
    <x v="7"/>
  </r>
  <r>
    <d v="2019-08-23T00:00:00"/>
    <x v="1"/>
    <n v="273"/>
    <x v="0"/>
    <x v="0"/>
    <n v="8"/>
    <x v="0"/>
    <x v="7"/>
  </r>
  <r>
    <d v="2019-08-23T00:00:00"/>
    <x v="1"/>
    <n v="472"/>
    <x v="0"/>
    <x v="0"/>
    <n v="8"/>
    <x v="0"/>
    <x v="7"/>
  </r>
  <r>
    <d v="2019-08-24T00:00:00"/>
    <x v="2"/>
    <n v="854"/>
    <x v="0"/>
    <x v="0"/>
    <n v="8"/>
    <x v="0"/>
    <x v="7"/>
  </r>
  <r>
    <d v="2019-08-24T00:00:00"/>
    <x v="5"/>
    <n v="1912"/>
    <x v="1"/>
    <x v="1"/>
    <n v="8"/>
    <x v="1"/>
    <x v="7"/>
  </r>
  <r>
    <d v="2019-08-24T00:00:00"/>
    <x v="5"/>
    <n v="3502"/>
    <x v="1"/>
    <x v="1"/>
    <n v="8"/>
    <x v="1"/>
    <x v="7"/>
  </r>
  <r>
    <d v="2019-08-27T00:00:00"/>
    <x v="1"/>
    <n v="840"/>
    <x v="0"/>
    <x v="0"/>
    <n v="8"/>
    <x v="0"/>
    <x v="7"/>
  </r>
  <r>
    <d v="2019-08-27T00:00:00"/>
    <x v="5"/>
    <n v="724"/>
    <x v="1"/>
    <x v="1"/>
    <n v="8"/>
    <x v="1"/>
    <x v="7"/>
  </r>
  <r>
    <d v="2019-08-28T00:00:00"/>
    <x v="2"/>
    <n v="711"/>
    <x v="0"/>
    <x v="0"/>
    <n v="8"/>
    <x v="0"/>
    <x v="7"/>
  </r>
  <r>
    <d v="2019-08-29T00:00:00"/>
    <x v="4"/>
    <n v="958"/>
    <x v="0"/>
    <x v="0"/>
    <n v="8"/>
    <x v="0"/>
    <x v="7"/>
  </r>
  <r>
    <d v="2019-08-29T00:00:00"/>
    <x v="5"/>
    <n v="3758"/>
    <x v="1"/>
    <x v="1"/>
    <n v="8"/>
    <x v="1"/>
    <x v="7"/>
  </r>
  <r>
    <d v="2019-08-31T00:00:00"/>
    <x v="4"/>
    <n v="296"/>
    <x v="0"/>
    <x v="0"/>
    <n v="8"/>
    <x v="0"/>
    <x v="7"/>
  </r>
  <r>
    <d v="2019-08-31T00:00:00"/>
    <x v="5"/>
    <n v="3071"/>
    <x v="1"/>
    <x v="1"/>
    <n v="8"/>
    <x v="1"/>
    <x v="7"/>
  </r>
  <r>
    <d v="2019-08-31T00:00:00"/>
    <x v="7"/>
    <n v="1800"/>
    <x v="2"/>
    <x v="2"/>
    <n v="8"/>
    <x v="0"/>
    <x v="7"/>
  </r>
  <r>
    <d v="2019-08-31T00:00:00"/>
    <x v="8"/>
    <n v="3500"/>
    <x v="3"/>
    <x v="2"/>
    <n v="8"/>
    <x v="0"/>
    <x v="7"/>
  </r>
  <r>
    <d v="2019-08-31T00:00:00"/>
    <x v="9"/>
    <n v="3000"/>
    <x v="4"/>
    <x v="3"/>
    <n v="8"/>
    <x v="0"/>
    <x v="7"/>
  </r>
  <r>
    <d v="2019-08-31T00:00:00"/>
    <x v="10"/>
    <n v="345"/>
    <x v="5"/>
    <x v="3"/>
    <n v="8"/>
    <x v="0"/>
    <x v="7"/>
  </r>
  <r>
    <d v="2019-08-31T00:00:00"/>
    <x v="11"/>
    <n v="200"/>
    <x v="6"/>
    <x v="3"/>
    <n v="8"/>
    <x v="0"/>
    <x v="7"/>
  </r>
  <r>
    <d v="2019-08-31T00:00:00"/>
    <x v="12"/>
    <n v="1100"/>
    <x v="7"/>
    <x v="3"/>
    <n v="8"/>
    <x v="0"/>
    <x v="7"/>
  </r>
  <r>
    <d v="2019-08-31T00:00:00"/>
    <x v="13"/>
    <n v="2500"/>
    <x v="8"/>
    <x v="4"/>
    <n v="8"/>
    <x v="0"/>
    <x v="7"/>
  </r>
  <r>
    <d v="2019-08-31T00:00:00"/>
    <x v="14"/>
    <n v="800"/>
    <x v="9"/>
    <x v="4"/>
    <n v="8"/>
    <x v="0"/>
    <x v="7"/>
  </r>
  <r>
    <d v="2019-08-31T00:00:00"/>
    <x v="15"/>
    <n v="150"/>
    <x v="10"/>
    <x v="4"/>
    <n v="8"/>
    <x v="0"/>
    <x v="7"/>
  </r>
  <r>
    <d v="2019-08-31T00:00:00"/>
    <x v="16"/>
    <n v="2220"/>
    <x v="11"/>
    <x v="4"/>
    <n v="8"/>
    <x v="0"/>
    <x v="7"/>
  </r>
  <r>
    <d v="2019-08-31T00:00:00"/>
    <x v="17"/>
    <n v="440"/>
    <x v="12"/>
    <x v="5"/>
    <n v="8"/>
    <x v="0"/>
    <x v="7"/>
  </r>
  <r>
    <d v="2019-09-01T00:00:00"/>
    <x v="5"/>
    <n v="3746"/>
    <x v="1"/>
    <x v="1"/>
    <n v="9"/>
    <x v="1"/>
    <x v="8"/>
  </r>
  <r>
    <d v="2019-09-02T00:00:00"/>
    <x v="2"/>
    <n v="168"/>
    <x v="0"/>
    <x v="0"/>
    <n v="9"/>
    <x v="0"/>
    <x v="8"/>
  </r>
  <r>
    <d v="2019-09-02T00:00:00"/>
    <x v="6"/>
    <n v="954"/>
    <x v="0"/>
    <x v="0"/>
    <n v="9"/>
    <x v="0"/>
    <x v="8"/>
  </r>
  <r>
    <d v="2019-09-02T00:00:00"/>
    <x v="6"/>
    <n v="1269"/>
    <x v="0"/>
    <x v="0"/>
    <n v="9"/>
    <x v="0"/>
    <x v="8"/>
  </r>
  <r>
    <d v="2019-09-02T00:00:00"/>
    <x v="3"/>
    <n v="551"/>
    <x v="0"/>
    <x v="0"/>
    <n v="9"/>
    <x v="0"/>
    <x v="8"/>
  </r>
  <r>
    <d v="2019-09-04T00:00:00"/>
    <x v="1"/>
    <n v="1111"/>
    <x v="0"/>
    <x v="0"/>
    <n v="9"/>
    <x v="0"/>
    <x v="8"/>
  </r>
  <r>
    <d v="2019-09-04T00:00:00"/>
    <x v="5"/>
    <n v="5122"/>
    <x v="1"/>
    <x v="1"/>
    <n v="9"/>
    <x v="1"/>
    <x v="8"/>
  </r>
  <r>
    <d v="2019-09-04T00:00:00"/>
    <x v="5"/>
    <n v="1936"/>
    <x v="1"/>
    <x v="1"/>
    <n v="9"/>
    <x v="1"/>
    <x v="8"/>
  </r>
  <r>
    <d v="2019-09-06T00:00:00"/>
    <x v="5"/>
    <n v="5855"/>
    <x v="1"/>
    <x v="1"/>
    <n v="9"/>
    <x v="1"/>
    <x v="8"/>
  </r>
  <r>
    <d v="2019-09-08T00:00:00"/>
    <x v="1"/>
    <n v="345"/>
    <x v="0"/>
    <x v="0"/>
    <n v="9"/>
    <x v="0"/>
    <x v="8"/>
  </r>
  <r>
    <d v="2019-09-08T00:00:00"/>
    <x v="5"/>
    <n v="2972"/>
    <x v="1"/>
    <x v="1"/>
    <n v="9"/>
    <x v="1"/>
    <x v="8"/>
  </r>
  <r>
    <d v="2019-09-08T00:00:00"/>
    <x v="5"/>
    <n v="5101"/>
    <x v="1"/>
    <x v="1"/>
    <n v="9"/>
    <x v="1"/>
    <x v="8"/>
  </r>
  <r>
    <d v="2019-09-09T00:00:00"/>
    <x v="6"/>
    <n v="305"/>
    <x v="0"/>
    <x v="0"/>
    <n v="9"/>
    <x v="0"/>
    <x v="8"/>
  </r>
  <r>
    <d v="2019-09-10T00:00:00"/>
    <x v="0"/>
    <n v="370"/>
    <x v="0"/>
    <x v="0"/>
    <n v="9"/>
    <x v="0"/>
    <x v="8"/>
  </r>
  <r>
    <d v="2019-09-12T00:00:00"/>
    <x v="5"/>
    <n v="3346"/>
    <x v="1"/>
    <x v="1"/>
    <n v="9"/>
    <x v="1"/>
    <x v="8"/>
  </r>
  <r>
    <d v="2019-09-13T00:00:00"/>
    <x v="2"/>
    <n v="1449"/>
    <x v="0"/>
    <x v="0"/>
    <n v="9"/>
    <x v="0"/>
    <x v="8"/>
  </r>
  <r>
    <d v="2019-09-14T00:00:00"/>
    <x v="6"/>
    <n v="422"/>
    <x v="0"/>
    <x v="0"/>
    <n v="9"/>
    <x v="0"/>
    <x v="8"/>
  </r>
  <r>
    <d v="2019-09-16T00:00:00"/>
    <x v="5"/>
    <n v="3873"/>
    <x v="1"/>
    <x v="1"/>
    <n v="9"/>
    <x v="1"/>
    <x v="8"/>
  </r>
  <r>
    <d v="2019-09-18T00:00:00"/>
    <x v="3"/>
    <n v="583"/>
    <x v="0"/>
    <x v="0"/>
    <n v="9"/>
    <x v="0"/>
    <x v="8"/>
  </r>
  <r>
    <d v="2019-09-20T00:00:00"/>
    <x v="5"/>
    <n v="2202"/>
    <x v="1"/>
    <x v="1"/>
    <n v="9"/>
    <x v="1"/>
    <x v="8"/>
  </r>
  <r>
    <d v="2019-09-20T00:00:00"/>
    <x v="5"/>
    <n v="5419"/>
    <x v="1"/>
    <x v="1"/>
    <n v="9"/>
    <x v="1"/>
    <x v="8"/>
  </r>
  <r>
    <d v="2019-09-23T00:00:00"/>
    <x v="5"/>
    <n v="950"/>
    <x v="1"/>
    <x v="1"/>
    <n v="9"/>
    <x v="1"/>
    <x v="8"/>
  </r>
  <r>
    <d v="2019-09-24T00:00:00"/>
    <x v="6"/>
    <n v="904"/>
    <x v="0"/>
    <x v="0"/>
    <n v="9"/>
    <x v="0"/>
    <x v="8"/>
  </r>
  <r>
    <d v="2019-09-24T00:00:00"/>
    <x v="4"/>
    <n v="541"/>
    <x v="0"/>
    <x v="0"/>
    <n v="9"/>
    <x v="0"/>
    <x v="8"/>
  </r>
  <r>
    <d v="2019-09-25T00:00:00"/>
    <x v="1"/>
    <n v="115"/>
    <x v="0"/>
    <x v="0"/>
    <n v="9"/>
    <x v="0"/>
    <x v="8"/>
  </r>
  <r>
    <d v="2019-09-25T00:00:00"/>
    <x v="6"/>
    <n v="658"/>
    <x v="0"/>
    <x v="0"/>
    <n v="9"/>
    <x v="0"/>
    <x v="8"/>
  </r>
  <r>
    <d v="2019-09-25T00:00:00"/>
    <x v="5"/>
    <n v="3089"/>
    <x v="1"/>
    <x v="1"/>
    <n v="9"/>
    <x v="1"/>
    <x v="8"/>
  </r>
  <r>
    <d v="2019-09-27T00:00:00"/>
    <x v="5"/>
    <n v="3071"/>
    <x v="1"/>
    <x v="1"/>
    <n v="9"/>
    <x v="1"/>
    <x v="8"/>
  </r>
  <r>
    <d v="2019-09-29T00:00:00"/>
    <x v="0"/>
    <n v="1129"/>
    <x v="0"/>
    <x v="0"/>
    <n v="9"/>
    <x v="0"/>
    <x v="8"/>
  </r>
  <r>
    <d v="2019-09-29T00:00:00"/>
    <x v="2"/>
    <n v="928"/>
    <x v="0"/>
    <x v="0"/>
    <n v="9"/>
    <x v="0"/>
    <x v="8"/>
  </r>
  <r>
    <d v="2019-09-30T00:00:00"/>
    <x v="3"/>
    <n v="577"/>
    <x v="0"/>
    <x v="0"/>
    <n v="9"/>
    <x v="0"/>
    <x v="8"/>
  </r>
  <r>
    <d v="2019-09-30T00:00:00"/>
    <x v="7"/>
    <n v="1900"/>
    <x v="2"/>
    <x v="2"/>
    <n v="9"/>
    <x v="0"/>
    <x v="8"/>
  </r>
  <r>
    <d v="2019-09-30T00:00:00"/>
    <x v="8"/>
    <n v="3500"/>
    <x v="3"/>
    <x v="2"/>
    <n v="9"/>
    <x v="0"/>
    <x v="8"/>
  </r>
  <r>
    <d v="2019-09-30T00:00:00"/>
    <x v="9"/>
    <n v="3000"/>
    <x v="4"/>
    <x v="3"/>
    <n v="9"/>
    <x v="0"/>
    <x v="8"/>
  </r>
  <r>
    <d v="2019-09-30T00:00:00"/>
    <x v="10"/>
    <n v="400"/>
    <x v="5"/>
    <x v="3"/>
    <n v="9"/>
    <x v="0"/>
    <x v="8"/>
  </r>
  <r>
    <d v="2019-09-30T00:00:00"/>
    <x v="11"/>
    <n v="200"/>
    <x v="6"/>
    <x v="3"/>
    <n v="9"/>
    <x v="0"/>
    <x v="8"/>
  </r>
  <r>
    <d v="2019-09-30T00:00:00"/>
    <x v="12"/>
    <n v="1100"/>
    <x v="7"/>
    <x v="3"/>
    <n v="9"/>
    <x v="0"/>
    <x v="8"/>
  </r>
  <r>
    <d v="2019-09-30T00:00:00"/>
    <x v="13"/>
    <n v="2500"/>
    <x v="8"/>
    <x v="4"/>
    <n v="9"/>
    <x v="0"/>
    <x v="8"/>
  </r>
  <r>
    <d v="2019-09-30T00:00:00"/>
    <x v="14"/>
    <n v="750"/>
    <x v="9"/>
    <x v="4"/>
    <n v="9"/>
    <x v="0"/>
    <x v="8"/>
  </r>
  <r>
    <d v="2019-09-30T00:00:00"/>
    <x v="15"/>
    <n v="150"/>
    <x v="10"/>
    <x v="4"/>
    <n v="9"/>
    <x v="0"/>
    <x v="8"/>
  </r>
  <r>
    <d v="2019-09-30T00:00:00"/>
    <x v="16"/>
    <n v="2600"/>
    <x v="11"/>
    <x v="4"/>
    <n v="9"/>
    <x v="0"/>
    <x v="8"/>
  </r>
  <r>
    <d v="2019-09-30T00:00:00"/>
    <x v="17"/>
    <n v="320"/>
    <x v="12"/>
    <x v="5"/>
    <n v="9"/>
    <x v="0"/>
    <x v="8"/>
  </r>
  <r>
    <d v="2019-10-01T00:00:00"/>
    <x v="6"/>
    <n v="193"/>
    <x v="0"/>
    <x v="0"/>
    <n v="10"/>
    <x v="0"/>
    <x v="9"/>
  </r>
  <r>
    <d v="2019-10-01T00:00:00"/>
    <x v="2"/>
    <n v="984"/>
    <x v="0"/>
    <x v="0"/>
    <n v="10"/>
    <x v="0"/>
    <x v="9"/>
  </r>
  <r>
    <d v="2019-10-01T00:00:00"/>
    <x v="5"/>
    <n v="1271"/>
    <x v="1"/>
    <x v="1"/>
    <n v="10"/>
    <x v="1"/>
    <x v="9"/>
  </r>
  <r>
    <d v="2019-10-01T00:00:00"/>
    <x v="5"/>
    <n v="1439"/>
    <x v="1"/>
    <x v="1"/>
    <n v="10"/>
    <x v="1"/>
    <x v="9"/>
  </r>
  <r>
    <d v="2019-10-02T00:00:00"/>
    <x v="1"/>
    <n v="182"/>
    <x v="0"/>
    <x v="0"/>
    <n v="10"/>
    <x v="0"/>
    <x v="9"/>
  </r>
  <r>
    <d v="2019-10-03T00:00:00"/>
    <x v="5"/>
    <n v="5906"/>
    <x v="1"/>
    <x v="1"/>
    <n v="10"/>
    <x v="1"/>
    <x v="9"/>
  </r>
  <r>
    <d v="2019-10-03T00:00:00"/>
    <x v="5"/>
    <n v="5652"/>
    <x v="1"/>
    <x v="1"/>
    <n v="10"/>
    <x v="1"/>
    <x v="9"/>
  </r>
  <r>
    <d v="2019-10-04T00:00:00"/>
    <x v="5"/>
    <n v="1287"/>
    <x v="1"/>
    <x v="1"/>
    <n v="10"/>
    <x v="1"/>
    <x v="9"/>
  </r>
  <r>
    <d v="2019-10-07T00:00:00"/>
    <x v="5"/>
    <n v="643"/>
    <x v="1"/>
    <x v="1"/>
    <n v="10"/>
    <x v="1"/>
    <x v="9"/>
  </r>
  <r>
    <d v="2019-10-09T00:00:00"/>
    <x v="6"/>
    <n v="573"/>
    <x v="0"/>
    <x v="0"/>
    <n v="10"/>
    <x v="0"/>
    <x v="9"/>
  </r>
  <r>
    <d v="2019-10-09T00:00:00"/>
    <x v="1"/>
    <n v="800"/>
    <x v="0"/>
    <x v="0"/>
    <n v="10"/>
    <x v="0"/>
    <x v="9"/>
  </r>
  <r>
    <d v="2019-10-09T00:00:00"/>
    <x v="5"/>
    <n v="742"/>
    <x v="1"/>
    <x v="1"/>
    <n v="10"/>
    <x v="1"/>
    <x v="9"/>
  </r>
  <r>
    <d v="2019-10-10T00:00:00"/>
    <x v="0"/>
    <n v="148"/>
    <x v="0"/>
    <x v="0"/>
    <n v="10"/>
    <x v="0"/>
    <x v="9"/>
  </r>
  <r>
    <d v="2019-10-11T00:00:00"/>
    <x v="2"/>
    <n v="619"/>
    <x v="0"/>
    <x v="0"/>
    <n v="10"/>
    <x v="0"/>
    <x v="9"/>
  </r>
  <r>
    <d v="2019-10-18T00:00:00"/>
    <x v="5"/>
    <n v="1025"/>
    <x v="1"/>
    <x v="1"/>
    <n v="10"/>
    <x v="1"/>
    <x v="9"/>
  </r>
  <r>
    <d v="2019-10-18T00:00:00"/>
    <x v="5"/>
    <n v="1258"/>
    <x v="1"/>
    <x v="1"/>
    <n v="10"/>
    <x v="1"/>
    <x v="9"/>
  </r>
  <r>
    <d v="2019-10-19T00:00:00"/>
    <x v="5"/>
    <n v="5314"/>
    <x v="1"/>
    <x v="1"/>
    <n v="10"/>
    <x v="1"/>
    <x v="9"/>
  </r>
  <r>
    <d v="2019-10-19T00:00:00"/>
    <x v="5"/>
    <n v="1496"/>
    <x v="1"/>
    <x v="1"/>
    <n v="10"/>
    <x v="1"/>
    <x v="9"/>
  </r>
  <r>
    <d v="2019-10-20T00:00:00"/>
    <x v="3"/>
    <n v="806"/>
    <x v="0"/>
    <x v="0"/>
    <n v="10"/>
    <x v="0"/>
    <x v="9"/>
  </r>
  <r>
    <d v="2019-10-22T00:00:00"/>
    <x v="5"/>
    <n v="2575"/>
    <x v="1"/>
    <x v="1"/>
    <n v="10"/>
    <x v="1"/>
    <x v="9"/>
  </r>
  <r>
    <d v="2019-10-22T00:00:00"/>
    <x v="5"/>
    <n v="4341"/>
    <x v="1"/>
    <x v="1"/>
    <n v="10"/>
    <x v="1"/>
    <x v="9"/>
  </r>
  <r>
    <d v="2019-10-23T00:00:00"/>
    <x v="6"/>
    <n v="318"/>
    <x v="0"/>
    <x v="0"/>
    <n v="10"/>
    <x v="0"/>
    <x v="9"/>
  </r>
  <r>
    <d v="2019-10-23T00:00:00"/>
    <x v="6"/>
    <n v="932"/>
    <x v="0"/>
    <x v="0"/>
    <n v="10"/>
    <x v="0"/>
    <x v="9"/>
  </r>
  <r>
    <d v="2019-10-23T00:00:00"/>
    <x v="2"/>
    <n v="1370"/>
    <x v="0"/>
    <x v="0"/>
    <n v="10"/>
    <x v="0"/>
    <x v="9"/>
  </r>
  <r>
    <d v="2019-10-23T00:00:00"/>
    <x v="6"/>
    <n v="547"/>
    <x v="0"/>
    <x v="0"/>
    <n v="10"/>
    <x v="0"/>
    <x v="9"/>
  </r>
  <r>
    <d v="2019-10-23T00:00:00"/>
    <x v="5"/>
    <n v="3288"/>
    <x v="1"/>
    <x v="1"/>
    <n v="10"/>
    <x v="1"/>
    <x v="9"/>
  </r>
  <r>
    <d v="2019-10-24T00:00:00"/>
    <x v="2"/>
    <n v="315"/>
    <x v="0"/>
    <x v="0"/>
    <n v="10"/>
    <x v="0"/>
    <x v="9"/>
  </r>
  <r>
    <d v="2019-10-26T00:00:00"/>
    <x v="4"/>
    <n v="114"/>
    <x v="0"/>
    <x v="0"/>
    <n v="10"/>
    <x v="0"/>
    <x v="9"/>
  </r>
  <r>
    <d v="2019-10-26T00:00:00"/>
    <x v="6"/>
    <n v="547"/>
    <x v="0"/>
    <x v="0"/>
    <n v="10"/>
    <x v="0"/>
    <x v="9"/>
  </r>
  <r>
    <d v="2019-10-26T00:00:00"/>
    <x v="4"/>
    <n v="466"/>
    <x v="0"/>
    <x v="0"/>
    <n v="10"/>
    <x v="0"/>
    <x v="9"/>
  </r>
  <r>
    <d v="2019-10-27T00:00:00"/>
    <x v="3"/>
    <n v="1286"/>
    <x v="0"/>
    <x v="0"/>
    <n v="10"/>
    <x v="0"/>
    <x v="9"/>
  </r>
  <r>
    <d v="2019-10-29T00:00:00"/>
    <x v="1"/>
    <n v="714"/>
    <x v="0"/>
    <x v="0"/>
    <n v="10"/>
    <x v="0"/>
    <x v="9"/>
  </r>
  <r>
    <d v="2019-10-29T00:00:00"/>
    <x v="0"/>
    <n v="704"/>
    <x v="0"/>
    <x v="0"/>
    <n v="10"/>
    <x v="0"/>
    <x v="9"/>
  </r>
  <r>
    <d v="2019-10-31T00:00:00"/>
    <x v="7"/>
    <n v="1450"/>
    <x v="2"/>
    <x v="2"/>
    <n v="10"/>
    <x v="0"/>
    <x v="9"/>
  </r>
  <r>
    <d v="2019-10-31T00:00:00"/>
    <x v="8"/>
    <n v="3500"/>
    <x v="3"/>
    <x v="2"/>
    <n v="10"/>
    <x v="0"/>
    <x v="9"/>
  </r>
  <r>
    <d v="2019-10-31T00:00:00"/>
    <x v="9"/>
    <n v="3000"/>
    <x v="4"/>
    <x v="3"/>
    <n v="10"/>
    <x v="0"/>
    <x v="9"/>
  </r>
  <r>
    <d v="2019-10-31T00:00:00"/>
    <x v="10"/>
    <n v="320"/>
    <x v="5"/>
    <x v="3"/>
    <n v="10"/>
    <x v="0"/>
    <x v="9"/>
  </r>
  <r>
    <d v="2019-10-31T00:00:00"/>
    <x v="11"/>
    <n v="200"/>
    <x v="6"/>
    <x v="3"/>
    <n v="10"/>
    <x v="0"/>
    <x v="9"/>
  </r>
  <r>
    <d v="2019-10-31T00:00:00"/>
    <x v="12"/>
    <n v="1100"/>
    <x v="7"/>
    <x v="3"/>
    <n v="10"/>
    <x v="0"/>
    <x v="9"/>
  </r>
  <r>
    <d v="2019-10-31T00:00:00"/>
    <x v="13"/>
    <n v="2500"/>
    <x v="8"/>
    <x v="4"/>
    <n v="10"/>
    <x v="0"/>
    <x v="9"/>
  </r>
  <r>
    <d v="2019-10-31T00:00:00"/>
    <x v="14"/>
    <n v="610"/>
    <x v="9"/>
    <x v="4"/>
    <n v="10"/>
    <x v="0"/>
    <x v="9"/>
  </r>
  <r>
    <d v="2019-10-31T00:00:00"/>
    <x v="15"/>
    <n v="150"/>
    <x v="10"/>
    <x v="4"/>
    <n v="10"/>
    <x v="0"/>
    <x v="9"/>
  </r>
  <r>
    <d v="2019-10-31T00:00:00"/>
    <x v="16"/>
    <n v="2410"/>
    <x v="11"/>
    <x v="4"/>
    <n v="10"/>
    <x v="0"/>
    <x v="9"/>
  </r>
  <r>
    <d v="2019-10-31T00:00:00"/>
    <x v="17"/>
    <n v="300"/>
    <x v="12"/>
    <x v="5"/>
    <n v="10"/>
    <x v="0"/>
    <x v="9"/>
  </r>
  <r>
    <d v="2019-11-01T00:00:00"/>
    <x v="4"/>
    <n v="859"/>
    <x v="0"/>
    <x v="0"/>
    <n v="11"/>
    <x v="0"/>
    <x v="10"/>
  </r>
  <r>
    <d v="2019-11-01T00:00:00"/>
    <x v="5"/>
    <n v="5331"/>
    <x v="1"/>
    <x v="1"/>
    <n v="11"/>
    <x v="1"/>
    <x v="10"/>
  </r>
  <r>
    <d v="2019-11-02T00:00:00"/>
    <x v="6"/>
    <n v="880"/>
    <x v="0"/>
    <x v="0"/>
    <n v="11"/>
    <x v="0"/>
    <x v="10"/>
  </r>
  <r>
    <d v="2019-11-02T00:00:00"/>
    <x v="2"/>
    <n v="429"/>
    <x v="0"/>
    <x v="0"/>
    <n v="11"/>
    <x v="0"/>
    <x v="10"/>
  </r>
  <r>
    <d v="2019-11-03T00:00:00"/>
    <x v="1"/>
    <n v="602"/>
    <x v="0"/>
    <x v="0"/>
    <n v="11"/>
    <x v="0"/>
    <x v="10"/>
  </r>
  <r>
    <d v="2019-11-05T00:00:00"/>
    <x v="2"/>
    <n v="1171"/>
    <x v="0"/>
    <x v="0"/>
    <n v="11"/>
    <x v="0"/>
    <x v="10"/>
  </r>
  <r>
    <d v="2019-11-06T00:00:00"/>
    <x v="5"/>
    <n v="3746"/>
    <x v="1"/>
    <x v="1"/>
    <n v="11"/>
    <x v="1"/>
    <x v="10"/>
  </r>
  <r>
    <d v="2019-11-08T00:00:00"/>
    <x v="5"/>
    <n v="1162"/>
    <x v="1"/>
    <x v="1"/>
    <n v="11"/>
    <x v="1"/>
    <x v="10"/>
  </r>
  <r>
    <d v="2019-11-08T00:00:00"/>
    <x v="5"/>
    <n v="4629"/>
    <x v="1"/>
    <x v="1"/>
    <n v="11"/>
    <x v="1"/>
    <x v="10"/>
  </r>
  <r>
    <d v="2019-11-10T00:00:00"/>
    <x v="0"/>
    <n v="177"/>
    <x v="0"/>
    <x v="0"/>
    <n v="11"/>
    <x v="0"/>
    <x v="10"/>
  </r>
  <r>
    <d v="2019-11-10T00:00:00"/>
    <x v="0"/>
    <n v="553"/>
    <x v="0"/>
    <x v="0"/>
    <n v="11"/>
    <x v="0"/>
    <x v="10"/>
  </r>
  <r>
    <d v="2019-11-11T00:00:00"/>
    <x v="6"/>
    <n v="846"/>
    <x v="0"/>
    <x v="0"/>
    <n v="11"/>
    <x v="0"/>
    <x v="10"/>
  </r>
  <r>
    <d v="2019-11-13T00:00:00"/>
    <x v="2"/>
    <n v="916"/>
    <x v="0"/>
    <x v="0"/>
    <n v="11"/>
    <x v="0"/>
    <x v="10"/>
  </r>
  <r>
    <d v="2019-11-14T00:00:00"/>
    <x v="6"/>
    <n v="384"/>
    <x v="0"/>
    <x v="0"/>
    <n v="11"/>
    <x v="0"/>
    <x v="10"/>
  </r>
  <r>
    <d v="2019-11-15T00:00:00"/>
    <x v="3"/>
    <n v="944"/>
    <x v="0"/>
    <x v="0"/>
    <n v="11"/>
    <x v="0"/>
    <x v="10"/>
  </r>
  <r>
    <d v="2019-11-17T00:00:00"/>
    <x v="2"/>
    <n v="633"/>
    <x v="0"/>
    <x v="0"/>
    <n v="11"/>
    <x v="0"/>
    <x v="10"/>
  </r>
  <r>
    <d v="2019-11-18T00:00:00"/>
    <x v="5"/>
    <n v="1829"/>
    <x v="1"/>
    <x v="1"/>
    <n v="11"/>
    <x v="1"/>
    <x v="10"/>
  </r>
  <r>
    <d v="2019-11-19T00:00:00"/>
    <x v="5"/>
    <n v="1936"/>
    <x v="1"/>
    <x v="1"/>
    <n v="11"/>
    <x v="1"/>
    <x v="10"/>
  </r>
  <r>
    <d v="2019-11-20T00:00:00"/>
    <x v="5"/>
    <n v="4267"/>
    <x v="1"/>
    <x v="1"/>
    <n v="11"/>
    <x v="1"/>
    <x v="10"/>
  </r>
  <r>
    <d v="2019-11-21T00:00:00"/>
    <x v="4"/>
    <n v="801"/>
    <x v="0"/>
    <x v="0"/>
    <n v="11"/>
    <x v="0"/>
    <x v="10"/>
  </r>
  <r>
    <d v="2019-11-21T00:00:00"/>
    <x v="3"/>
    <n v="976"/>
    <x v="0"/>
    <x v="0"/>
    <n v="11"/>
    <x v="0"/>
    <x v="10"/>
  </r>
  <r>
    <d v="2019-11-21T00:00:00"/>
    <x v="5"/>
    <n v="1020"/>
    <x v="1"/>
    <x v="1"/>
    <n v="11"/>
    <x v="1"/>
    <x v="10"/>
  </r>
  <r>
    <d v="2019-11-22T00:00:00"/>
    <x v="1"/>
    <n v="332"/>
    <x v="0"/>
    <x v="0"/>
    <n v="11"/>
    <x v="0"/>
    <x v="10"/>
  </r>
  <r>
    <d v="2019-11-24T00:00:00"/>
    <x v="6"/>
    <n v="1088"/>
    <x v="0"/>
    <x v="0"/>
    <n v="11"/>
    <x v="0"/>
    <x v="10"/>
  </r>
  <r>
    <d v="2019-11-24T00:00:00"/>
    <x v="5"/>
    <n v="1285"/>
    <x v="1"/>
    <x v="1"/>
    <n v="11"/>
    <x v="1"/>
    <x v="10"/>
  </r>
  <r>
    <d v="2019-11-25T00:00:00"/>
    <x v="5"/>
    <n v="3889"/>
    <x v="1"/>
    <x v="1"/>
    <n v="11"/>
    <x v="1"/>
    <x v="10"/>
  </r>
  <r>
    <d v="2019-11-26T00:00:00"/>
    <x v="2"/>
    <n v="621"/>
    <x v="0"/>
    <x v="0"/>
    <n v="11"/>
    <x v="0"/>
    <x v="10"/>
  </r>
  <r>
    <d v="2019-11-27T00:00:00"/>
    <x v="0"/>
    <n v="348"/>
    <x v="0"/>
    <x v="0"/>
    <n v="11"/>
    <x v="0"/>
    <x v="10"/>
  </r>
  <r>
    <d v="2019-11-29T00:00:00"/>
    <x v="0"/>
    <n v="456"/>
    <x v="0"/>
    <x v="0"/>
    <n v="11"/>
    <x v="0"/>
    <x v="10"/>
  </r>
  <r>
    <d v="2019-11-30T00:00:00"/>
    <x v="4"/>
    <n v="208"/>
    <x v="0"/>
    <x v="0"/>
    <n v="11"/>
    <x v="0"/>
    <x v="10"/>
  </r>
  <r>
    <d v="2019-11-30T00:00:00"/>
    <x v="6"/>
    <n v="1036"/>
    <x v="0"/>
    <x v="0"/>
    <n v="11"/>
    <x v="0"/>
    <x v="10"/>
  </r>
  <r>
    <d v="2019-11-30T00:00:00"/>
    <x v="7"/>
    <n v="1500"/>
    <x v="2"/>
    <x v="2"/>
    <n v="11"/>
    <x v="0"/>
    <x v="10"/>
  </r>
  <r>
    <d v="2019-11-30T00:00:00"/>
    <x v="8"/>
    <n v="3500"/>
    <x v="3"/>
    <x v="2"/>
    <n v="11"/>
    <x v="0"/>
    <x v="10"/>
  </r>
  <r>
    <d v="2019-11-30T00:00:00"/>
    <x v="9"/>
    <n v="3000"/>
    <x v="4"/>
    <x v="3"/>
    <n v="11"/>
    <x v="0"/>
    <x v="10"/>
  </r>
  <r>
    <d v="2019-11-30T00:00:00"/>
    <x v="10"/>
    <n v="305"/>
    <x v="5"/>
    <x v="3"/>
    <n v="11"/>
    <x v="0"/>
    <x v="10"/>
  </r>
  <r>
    <d v="2019-11-30T00:00:00"/>
    <x v="11"/>
    <n v="200"/>
    <x v="6"/>
    <x v="3"/>
    <n v="11"/>
    <x v="0"/>
    <x v="10"/>
  </r>
  <r>
    <d v="2019-11-30T00:00:00"/>
    <x v="12"/>
    <n v="1100"/>
    <x v="7"/>
    <x v="3"/>
    <n v="11"/>
    <x v="0"/>
    <x v="10"/>
  </r>
  <r>
    <d v="2019-11-30T00:00:00"/>
    <x v="13"/>
    <n v="2500"/>
    <x v="8"/>
    <x v="4"/>
    <n v="11"/>
    <x v="0"/>
    <x v="10"/>
  </r>
  <r>
    <d v="2019-11-30T00:00:00"/>
    <x v="14"/>
    <n v="650"/>
    <x v="9"/>
    <x v="4"/>
    <n v="11"/>
    <x v="0"/>
    <x v="10"/>
  </r>
  <r>
    <d v="2019-11-30T00:00:00"/>
    <x v="15"/>
    <n v="150"/>
    <x v="10"/>
    <x v="4"/>
    <n v="11"/>
    <x v="0"/>
    <x v="10"/>
  </r>
  <r>
    <d v="2019-11-30T00:00:00"/>
    <x v="16"/>
    <n v="2200"/>
    <x v="11"/>
    <x v="4"/>
    <n v="11"/>
    <x v="0"/>
    <x v="10"/>
  </r>
  <r>
    <d v="2019-11-30T00:00:00"/>
    <x v="17"/>
    <n v="400"/>
    <x v="12"/>
    <x v="5"/>
    <n v="11"/>
    <x v="0"/>
    <x v="10"/>
  </r>
  <r>
    <d v="2019-12-02T00:00:00"/>
    <x v="3"/>
    <n v="1359"/>
    <x v="0"/>
    <x v="0"/>
    <n v="12"/>
    <x v="0"/>
    <x v="11"/>
  </r>
  <r>
    <d v="2019-12-03T00:00:00"/>
    <x v="6"/>
    <n v="785"/>
    <x v="0"/>
    <x v="0"/>
    <n v="12"/>
    <x v="0"/>
    <x v="11"/>
  </r>
  <r>
    <d v="2019-12-04T00:00:00"/>
    <x v="0"/>
    <n v="1440"/>
    <x v="0"/>
    <x v="0"/>
    <n v="12"/>
    <x v="0"/>
    <x v="11"/>
  </r>
  <r>
    <d v="2019-12-05T00:00:00"/>
    <x v="5"/>
    <n v="5656"/>
    <x v="1"/>
    <x v="1"/>
    <n v="12"/>
    <x v="1"/>
    <x v="11"/>
  </r>
  <r>
    <d v="2019-12-07T00:00:00"/>
    <x v="0"/>
    <n v="772"/>
    <x v="0"/>
    <x v="0"/>
    <n v="12"/>
    <x v="0"/>
    <x v="11"/>
  </r>
  <r>
    <d v="2019-12-07T00:00:00"/>
    <x v="3"/>
    <n v="159"/>
    <x v="0"/>
    <x v="0"/>
    <n v="12"/>
    <x v="0"/>
    <x v="11"/>
  </r>
  <r>
    <d v="2019-12-07T00:00:00"/>
    <x v="6"/>
    <n v="1286"/>
    <x v="0"/>
    <x v="0"/>
    <n v="12"/>
    <x v="0"/>
    <x v="11"/>
  </r>
  <r>
    <d v="2019-12-08T00:00:00"/>
    <x v="5"/>
    <n v="2041"/>
    <x v="1"/>
    <x v="1"/>
    <n v="12"/>
    <x v="1"/>
    <x v="11"/>
  </r>
  <r>
    <d v="2019-12-08T00:00:00"/>
    <x v="5"/>
    <n v="588"/>
    <x v="1"/>
    <x v="1"/>
    <n v="12"/>
    <x v="1"/>
    <x v="11"/>
  </r>
  <r>
    <d v="2019-12-09T00:00:00"/>
    <x v="4"/>
    <n v="1067"/>
    <x v="0"/>
    <x v="0"/>
    <n v="12"/>
    <x v="0"/>
    <x v="11"/>
  </r>
  <r>
    <d v="2019-12-09T00:00:00"/>
    <x v="5"/>
    <n v="2202"/>
    <x v="1"/>
    <x v="1"/>
    <n v="12"/>
    <x v="1"/>
    <x v="11"/>
  </r>
  <r>
    <d v="2019-12-13T00:00:00"/>
    <x v="4"/>
    <n v="196"/>
    <x v="0"/>
    <x v="0"/>
    <n v="12"/>
    <x v="0"/>
    <x v="11"/>
  </r>
  <r>
    <d v="2019-12-14T00:00:00"/>
    <x v="6"/>
    <n v="967"/>
    <x v="0"/>
    <x v="0"/>
    <n v="12"/>
    <x v="0"/>
    <x v="11"/>
  </r>
  <r>
    <d v="2019-12-15T00:00:00"/>
    <x v="3"/>
    <n v="203"/>
    <x v="0"/>
    <x v="0"/>
    <n v="12"/>
    <x v="0"/>
    <x v="11"/>
  </r>
  <r>
    <d v="2019-12-15T00:00:00"/>
    <x v="4"/>
    <n v="429"/>
    <x v="0"/>
    <x v="0"/>
    <n v="12"/>
    <x v="0"/>
    <x v="11"/>
  </r>
  <r>
    <d v="2019-12-15T00:00:00"/>
    <x v="4"/>
    <n v="958"/>
    <x v="0"/>
    <x v="0"/>
    <n v="12"/>
    <x v="0"/>
    <x v="11"/>
  </r>
  <r>
    <d v="2019-12-16T00:00:00"/>
    <x v="2"/>
    <n v="156"/>
    <x v="0"/>
    <x v="0"/>
    <n v="12"/>
    <x v="0"/>
    <x v="11"/>
  </r>
  <r>
    <d v="2019-12-16T00:00:00"/>
    <x v="5"/>
    <n v="4884"/>
    <x v="1"/>
    <x v="1"/>
    <n v="12"/>
    <x v="1"/>
    <x v="11"/>
  </r>
  <r>
    <d v="2019-12-17T00:00:00"/>
    <x v="1"/>
    <n v="110"/>
    <x v="0"/>
    <x v="0"/>
    <n v="12"/>
    <x v="0"/>
    <x v="11"/>
  </r>
  <r>
    <d v="2019-12-18T00:00:00"/>
    <x v="1"/>
    <n v="782"/>
    <x v="0"/>
    <x v="0"/>
    <n v="12"/>
    <x v="0"/>
    <x v="11"/>
  </r>
  <r>
    <d v="2019-12-19T00:00:00"/>
    <x v="5"/>
    <n v="1153"/>
    <x v="1"/>
    <x v="1"/>
    <n v="12"/>
    <x v="1"/>
    <x v="11"/>
  </r>
  <r>
    <d v="2019-12-21T00:00:00"/>
    <x v="1"/>
    <n v="967"/>
    <x v="0"/>
    <x v="0"/>
    <n v="12"/>
    <x v="0"/>
    <x v="11"/>
  </r>
  <r>
    <d v="2019-12-21T00:00:00"/>
    <x v="5"/>
    <n v="2646"/>
    <x v="1"/>
    <x v="1"/>
    <n v="12"/>
    <x v="1"/>
    <x v="11"/>
  </r>
  <r>
    <d v="2019-12-24T00:00:00"/>
    <x v="2"/>
    <n v="492"/>
    <x v="0"/>
    <x v="0"/>
    <n v="12"/>
    <x v="0"/>
    <x v="11"/>
  </r>
  <r>
    <d v="2019-12-24T00:00:00"/>
    <x v="6"/>
    <n v="129"/>
    <x v="0"/>
    <x v="0"/>
    <n v="12"/>
    <x v="0"/>
    <x v="11"/>
  </r>
  <r>
    <d v="2019-12-24T00:00:00"/>
    <x v="5"/>
    <n v="1970"/>
    <x v="1"/>
    <x v="1"/>
    <n v="12"/>
    <x v="1"/>
    <x v="11"/>
  </r>
  <r>
    <d v="2019-12-25T00:00:00"/>
    <x v="1"/>
    <n v="362"/>
    <x v="0"/>
    <x v="0"/>
    <n v="12"/>
    <x v="0"/>
    <x v="11"/>
  </r>
  <r>
    <d v="2019-12-25T00:00:00"/>
    <x v="5"/>
    <n v="2396"/>
    <x v="1"/>
    <x v="1"/>
    <n v="12"/>
    <x v="1"/>
    <x v="11"/>
  </r>
  <r>
    <d v="2019-12-27T00:00:00"/>
    <x v="3"/>
    <n v="207"/>
    <x v="0"/>
    <x v="0"/>
    <n v="12"/>
    <x v="0"/>
    <x v="11"/>
  </r>
  <r>
    <d v="2019-12-29T00:00:00"/>
    <x v="5"/>
    <n v="5872"/>
    <x v="1"/>
    <x v="1"/>
    <n v="12"/>
    <x v="1"/>
    <x v="11"/>
  </r>
  <r>
    <d v="2019-12-30T00:00:00"/>
    <x v="5"/>
    <n v="4048"/>
    <x v="1"/>
    <x v="1"/>
    <n v="12"/>
    <x v="1"/>
    <x v="11"/>
  </r>
  <r>
    <d v="2019-12-31T00:00:00"/>
    <x v="5"/>
    <n v="1380"/>
    <x v="1"/>
    <x v="1"/>
    <n v="12"/>
    <x v="1"/>
    <x v="11"/>
  </r>
  <r>
    <d v="2019-12-31T00:00:00"/>
    <x v="7"/>
    <n v="1500"/>
    <x v="2"/>
    <x v="2"/>
    <n v="12"/>
    <x v="0"/>
    <x v="11"/>
  </r>
  <r>
    <d v="2019-12-31T00:00:00"/>
    <x v="8"/>
    <n v="3500"/>
    <x v="3"/>
    <x v="2"/>
    <n v="12"/>
    <x v="0"/>
    <x v="11"/>
  </r>
  <r>
    <d v="2019-12-31T00:00:00"/>
    <x v="9"/>
    <n v="3000"/>
    <x v="4"/>
    <x v="3"/>
    <n v="12"/>
    <x v="0"/>
    <x v="11"/>
  </r>
  <r>
    <d v="2019-12-31T00:00:00"/>
    <x v="10"/>
    <n v="300"/>
    <x v="5"/>
    <x v="3"/>
    <n v="12"/>
    <x v="0"/>
    <x v="11"/>
  </r>
  <r>
    <d v="2019-12-31T00:00:00"/>
    <x v="11"/>
    <n v="200"/>
    <x v="6"/>
    <x v="3"/>
    <n v="12"/>
    <x v="0"/>
    <x v="11"/>
  </r>
  <r>
    <d v="2019-12-31T00:00:00"/>
    <x v="12"/>
    <n v="1100"/>
    <x v="7"/>
    <x v="3"/>
    <n v="12"/>
    <x v="0"/>
    <x v="11"/>
  </r>
  <r>
    <d v="2019-12-31T00:00:00"/>
    <x v="13"/>
    <n v="2500"/>
    <x v="8"/>
    <x v="4"/>
    <n v="12"/>
    <x v="0"/>
    <x v="11"/>
  </r>
  <r>
    <d v="2019-12-31T00:00:00"/>
    <x v="14"/>
    <n v="600"/>
    <x v="9"/>
    <x v="4"/>
    <n v="12"/>
    <x v="0"/>
    <x v="11"/>
  </r>
  <r>
    <d v="2019-12-31T00:00:00"/>
    <x v="15"/>
    <n v="150"/>
    <x v="10"/>
    <x v="4"/>
    <n v="12"/>
    <x v="0"/>
    <x v="11"/>
  </r>
  <r>
    <d v="2019-12-31T00:00:00"/>
    <x v="16"/>
    <n v="2100"/>
    <x v="11"/>
    <x v="4"/>
    <n v="12"/>
    <x v="0"/>
    <x v="11"/>
  </r>
  <r>
    <d v="2019-12-31T00:00:00"/>
    <x v="17"/>
    <n v="450"/>
    <x v="12"/>
    <x v="5"/>
    <n v="12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24BC4-55AD-4486-AB48-8E9383BB0FDC}" name="Tabela dinâmica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6">
  <location ref="A14:B20" firstHeaderRow="1" firstDataRow="1" firstDataCol="1" rowPageCount="1" colPageCount="1"/>
  <pivotFields count="8">
    <pivotField numFmtId="14" showAll="0"/>
    <pivotField axis="axisRow" showAll="0" sortType="ascending">
      <items count="19">
        <item x="13"/>
        <item x="2"/>
        <item x="17"/>
        <item x="4"/>
        <item x="14"/>
        <item x="10"/>
        <item x="7"/>
        <item x="15"/>
        <item x="5"/>
        <item x="16"/>
        <item x="0"/>
        <item x="12"/>
        <item x="6"/>
        <item x="11"/>
        <item x="9"/>
        <item x="8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axis="axisPage" showAll="0">
      <items count="14">
        <item x="10"/>
        <item x="8"/>
        <item x="7"/>
        <item x="2"/>
        <item x="9"/>
        <item x="1"/>
        <item x="11"/>
        <item x="12"/>
        <item x="6"/>
        <item x="0"/>
        <item x="4"/>
        <item x="3"/>
        <item x="5"/>
        <item t="default"/>
      </items>
    </pivotField>
    <pivotField showAll="0"/>
    <pivotField showAll="0"/>
    <pivotField showAll="0"/>
    <pivotField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</pivotFields>
  <rowFields count="1">
    <field x="1"/>
  </rowFields>
  <rowItems count="6">
    <i>
      <x v="10"/>
    </i>
    <i>
      <x v="12"/>
    </i>
    <i>
      <x v="3"/>
    </i>
    <i>
      <x v="16"/>
    </i>
    <i>
      <x v="17"/>
    </i>
    <i>
      <x v="1"/>
    </i>
  </rowItems>
  <colItems count="1">
    <i/>
  </colItems>
  <pageFields count="1">
    <pageField fld="3" item="9" hier="-1"/>
  </pageFields>
  <dataFields count="1">
    <dataField name="Soma de Valor" fld="2" baseField="0" baseItem="0"/>
  </dataFields>
  <formats count="1">
    <format dxfId="0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D14EE-4597-4B37-AD4E-BBD3087DAD42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numFmtId="14" showAll="0"/>
    <pivotField showAll="0"/>
    <pivotField dataField="1" numFmtId="4" showAll="0"/>
    <pivotField showAll="0"/>
    <pivotField axis="axisRow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2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BE45F-A6C1-4813-866F-891226458E65}" name="Tabela dinâmica5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">
  <location ref="A22:C35" firstHeaderRow="1" firstDataRow="2" firstDataCol="1"/>
  <pivotFields count="8">
    <pivotField numFmtId="14" showAll="0"/>
    <pivotField showAll="0"/>
    <pivotField dataField="1" numFmtId="4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2">
    <i>
      <x/>
    </i>
    <i>
      <x v="1"/>
    </i>
  </colItems>
  <dataFields count="1">
    <dataField name="Soma de Valor" fld="2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2" xr10:uid="{97B86F7D-30F0-4CD4-8C8B-9B1318A00157}" sourceName="Mês2">
  <pivotTables>
    <pivotTable tabId="10" name="Tabela dinâmica1"/>
    <pivotTable tabId="10" name="Tabela dinâmica4"/>
  </pivotTables>
  <data>
    <tabular pivotCacheId="470138513">
      <items count="12">
        <i x="0" s="1"/>
        <i x="1"/>
        <i x="2"/>
        <i x="3"/>
        <i x="4"/>
        <i x="5"/>
        <i x="6"/>
        <i x="7"/>
        <i x="8"/>
        <i x="9"/>
        <i x="10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2" xr10:uid="{B01EB6A4-E964-425A-9AE1-725A5FE6841E}" cache="SegmentaçãodeDados_Mês2" caption="Mês2" columnCount="6" showCaption="0" style="Estilo de Segmentação de Dados 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3AEC-BB6C-4D49-8EA2-97A8205FC59C}">
  <sheetPr>
    <tabColor theme="4"/>
    <pageSetUpPr fitToPage="1"/>
  </sheetPr>
  <dimension ref="A1"/>
  <sheetViews>
    <sheetView showGridLines="0" showRowColHeaders="0" tabSelected="1" zoomScaleNormal="100" workbookViewId="0">
      <selection activeCell="M36" sqref="M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scale="70" orientation="landscape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802B-748E-4553-A1C7-B4AC2FDBDA17}">
  <dimension ref="A1:M1250"/>
  <sheetViews>
    <sheetView showGridLines="0" workbookViewId="0">
      <selection activeCell="J22" sqref="J2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8.140625" style="3" bestFit="1" customWidth="1"/>
    <col min="4" max="4" width="20.42578125" bestFit="1" customWidth="1"/>
    <col min="5" max="5" width="15.7109375" bestFit="1" customWidth="1"/>
    <col min="6" max="6" width="7" bestFit="1" customWidth="1"/>
    <col min="7" max="7" width="12.42578125" bestFit="1" customWidth="1"/>
  </cols>
  <sheetData>
    <row r="1" spans="1:13" x14ac:dyDescent="0.25">
      <c r="A1" s="2" t="s">
        <v>35</v>
      </c>
      <c r="B1" s="2" t="s">
        <v>2</v>
      </c>
      <c r="C1" s="6" t="s">
        <v>3</v>
      </c>
      <c r="D1" s="2" t="s">
        <v>36</v>
      </c>
      <c r="E1" s="7" t="s">
        <v>1</v>
      </c>
      <c r="F1" s="7" t="s">
        <v>37</v>
      </c>
      <c r="G1" s="7" t="s">
        <v>39</v>
      </c>
      <c r="H1" s="11" t="s">
        <v>37</v>
      </c>
    </row>
    <row r="2" spans="1:13" x14ac:dyDescent="0.25">
      <c r="A2" s="8">
        <v>43466</v>
      </c>
      <c r="B2" s="2" t="s">
        <v>16</v>
      </c>
      <c r="C2" s="6">
        <v>864</v>
      </c>
      <c r="D2" s="2" t="s">
        <v>6</v>
      </c>
      <c r="E2" s="2" t="str">
        <f>VLOOKUP(D2,Auxiliar2!A:B,2,FALSE)</f>
        <v>CMV</v>
      </c>
      <c r="F2" s="2">
        <f>MONTH(A2)</f>
        <v>1</v>
      </c>
      <c r="G2" s="2" t="str">
        <f>IF(E2="Faturamento","Faturamento","Gastos")</f>
        <v>Gastos</v>
      </c>
      <c r="H2" t="str">
        <f>VLOOKUP(F2,L:M,2,FALSE)</f>
        <v>JAN</v>
      </c>
      <c r="L2">
        <v>1</v>
      </c>
      <c r="M2" t="s">
        <v>45</v>
      </c>
    </row>
    <row r="3" spans="1:13" x14ac:dyDescent="0.25">
      <c r="A3" s="8">
        <v>43466</v>
      </c>
      <c r="B3" s="2" t="s">
        <v>5</v>
      </c>
      <c r="C3" s="6">
        <v>1048</v>
      </c>
      <c r="D3" s="2" t="s">
        <v>6</v>
      </c>
      <c r="E3" s="2" t="str">
        <f>VLOOKUP(D3,Auxiliar2!A:B,2,FALSE)</f>
        <v>CMV</v>
      </c>
      <c r="F3" s="2">
        <f t="shared" ref="F3:F66" si="0">MONTH(A3)</f>
        <v>1</v>
      </c>
      <c r="G3" s="2" t="str">
        <f t="shared" ref="G3:G66" si="1">IF(E3="Faturamento","Faturamento","Gastos")</f>
        <v>Gastos</v>
      </c>
      <c r="H3" t="str">
        <f t="shared" ref="H3:H66" si="2">VLOOKUP(F3,L:M,2,FALSE)</f>
        <v>JAN</v>
      </c>
      <c r="L3">
        <f>L2+1</f>
        <v>2</v>
      </c>
      <c r="M3" t="s">
        <v>46</v>
      </c>
    </row>
    <row r="4" spans="1:13" x14ac:dyDescent="0.25">
      <c r="A4" s="8">
        <v>43468</v>
      </c>
      <c r="B4" s="2" t="s">
        <v>11</v>
      </c>
      <c r="C4" s="6">
        <v>317</v>
      </c>
      <c r="D4" s="2" t="s">
        <v>6</v>
      </c>
      <c r="E4" s="2" t="str">
        <f>VLOOKUP(D4,Auxiliar2!A:B,2,FALSE)</f>
        <v>CMV</v>
      </c>
      <c r="F4" s="2">
        <f t="shared" si="0"/>
        <v>1</v>
      </c>
      <c r="G4" s="2" t="str">
        <f t="shared" si="1"/>
        <v>Gastos</v>
      </c>
      <c r="H4" t="str">
        <f t="shared" si="2"/>
        <v>JAN</v>
      </c>
      <c r="L4">
        <f t="shared" ref="L4:L13" si="3">L3+1</f>
        <v>3</v>
      </c>
      <c r="M4" t="s">
        <v>47</v>
      </c>
    </row>
    <row r="5" spans="1:13" x14ac:dyDescent="0.25">
      <c r="A5" s="8">
        <v>43469</v>
      </c>
      <c r="B5" s="2" t="s">
        <v>13</v>
      </c>
      <c r="C5" s="6">
        <v>288</v>
      </c>
      <c r="D5" s="2" t="s">
        <v>6</v>
      </c>
      <c r="E5" s="2" t="str">
        <f>VLOOKUP(D5,Auxiliar2!A:B,2,FALSE)</f>
        <v>CMV</v>
      </c>
      <c r="F5" s="2">
        <f t="shared" si="0"/>
        <v>1</v>
      </c>
      <c r="G5" s="2" t="str">
        <f t="shared" si="1"/>
        <v>Gastos</v>
      </c>
      <c r="H5" t="str">
        <f t="shared" si="2"/>
        <v>JAN</v>
      </c>
      <c r="L5">
        <f t="shared" si="3"/>
        <v>4</v>
      </c>
      <c r="M5" t="s">
        <v>48</v>
      </c>
    </row>
    <row r="6" spans="1:13" x14ac:dyDescent="0.25">
      <c r="A6" s="8">
        <v>43469</v>
      </c>
      <c r="B6" s="2" t="s">
        <v>20</v>
      </c>
      <c r="C6" s="6">
        <v>846</v>
      </c>
      <c r="D6" s="2" t="s">
        <v>6</v>
      </c>
      <c r="E6" s="2" t="str">
        <f>VLOOKUP(D6,Auxiliar2!A:B,2,FALSE)</f>
        <v>CMV</v>
      </c>
      <c r="F6" s="2">
        <f t="shared" si="0"/>
        <v>1</v>
      </c>
      <c r="G6" s="2" t="str">
        <f t="shared" si="1"/>
        <v>Gastos</v>
      </c>
      <c r="H6" t="str">
        <f t="shared" si="2"/>
        <v>JAN</v>
      </c>
      <c r="L6">
        <f t="shared" si="3"/>
        <v>5</v>
      </c>
      <c r="M6" t="s">
        <v>49</v>
      </c>
    </row>
    <row r="7" spans="1:13" x14ac:dyDescent="0.25">
      <c r="A7" s="8">
        <v>43469</v>
      </c>
      <c r="B7" s="2" t="s">
        <v>20</v>
      </c>
      <c r="C7" s="6">
        <v>639</v>
      </c>
      <c r="D7" s="2" t="s">
        <v>6</v>
      </c>
      <c r="E7" s="2" t="str">
        <f>VLOOKUP(D7,Auxiliar2!A:B,2,FALSE)</f>
        <v>CMV</v>
      </c>
      <c r="F7" s="2">
        <f t="shared" si="0"/>
        <v>1</v>
      </c>
      <c r="G7" s="2" t="str">
        <f t="shared" si="1"/>
        <v>Gastos</v>
      </c>
      <c r="H7" t="str">
        <f t="shared" si="2"/>
        <v>JAN</v>
      </c>
      <c r="L7">
        <f t="shared" si="3"/>
        <v>6</v>
      </c>
      <c r="M7" t="s">
        <v>50</v>
      </c>
    </row>
    <row r="8" spans="1:13" x14ac:dyDescent="0.25">
      <c r="A8" s="8">
        <v>43469</v>
      </c>
      <c r="B8" s="2" t="s">
        <v>4</v>
      </c>
      <c r="C8" s="6">
        <v>2374</v>
      </c>
      <c r="D8" s="2" t="s">
        <v>4</v>
      </c>
      <c r="E8" s="2" t="str">
        <f>VLOOKUP(D8,Auxiliar2!A:B,2,FALSE)</f>
        <v>Faturamento</v>
      </c>
      <c r="F8" s="2">
        <f t="shared" si="0"/>
        <v>1</v>
      </c>
      <c r="G8" s="2" t="str">
        <f t="shared" si="1"/>
        <v>Faturamento</v>
      </c>
      <c r="H8" t="str">
        <f t="shared" si="2"/>
        <v>JAN</v>
      </c>
      <c r="L8">
        <f t="shared" si="3"/>
        <v>7</v>
      </c>
      <c r="M8" t="s">
        <v>51</v>
      </c>
    </row>
    <row r="9" spans="1:13" x14ac:dyDescent="0.25">
      <c r="A9" s="8">
        <v>43469</v>
      </c>
      <c r="B9" s="2" t="s">
        <v>4</v>
      </c>
      <c r="C9" s="6">
        <v>4247</v>
      </c>
      <c r="D9" s="2" t="s">
        <v>4</v>
      </c>
      <c r="E9" s="2" t="str">
        <f>VLOOKUP(D9,Auxiliar2!A:B,2,FALSE)</f>
        <v>Faturamento</v>
      </c>
      <c r="F9" s="2">
        <f t="shared" si="0"/>
        <v>1</v>
      </c>
      <c r="G9" s="2" t="str">
        <f t="shared" si="1"/>
        <v>Faturamento</v>
      </c>
      <c r="H9" t="str">
        <f t="shared" si="2"/>
        <v>JAN</v>
      </c>
      <c r="L9">
        <f t="shared" si="3"/>
        <v>8</v>
      </c>
      <c r="M9" t="s">
        <v>52</v>
      </c>
    </row>
    <row r="10" spans="1:13" x14ac:dyDescent="0.25">
      <c r="A10" s="8">
        <v>43470</v>
      </c>
      <c r="B10" s="2" t="s">
        <v>8</v>
      </c>
      <c r="C10" s="6">
        <v>452</v>
      </c>
      <c r="D10" s="2" t="s">
        <v>6</v>
      </c>
      <c r="E10" s="2" t="str">
        <f>VLOOKUP(D10,Auxiliar2!A:B,2,FALSE)</f>
        <v>CMV</v>
      </c>
      <c r="F10" s="2">
        <f t="shared" si="0"/>
        <v>1</v>
      </c>
      <c r="G10" s="2" t="str">
        <f t="shared" si="1"/>
        <v>Gastos</v>
      </c>
      <c r="H10" t="str">
        <f t="shared" si="2"/>
        <v>JAN</v>
      </c>
      <c r="L10">
        <f t="shared" si="3"/>
        <v>9</v>
      </c>
      <c r="M10" t="s">
        <v>53</v>
      </c>
    </row>
    <row r="11" spans="1:13" x14ac:dyDescent="0.25">
      <c r="A11" s="8">
        <v>43471</v>
      </c>
      <c r="B11" s="2" t="s">
        <v>8</v>
      </c>
      <c r="C11" s="6">
        <v>173</v>
      </c>
      <c r="D11" s="2" t="s">
        <v>6</v>
      </c>
      <c r="E11" s="2" t="str">
        <f>VLOOKUP(D11,Auxiliar2!A:B,2,FALSE)</f>
        <v>CMV</v>
      </c>
      <c r="F11" s="2">
        <f t="shared" si="0"/>
        <v>1</v>
      </c>
      <c r="G11" s="2" t="str">
        <f t="shared" si="1"/>
        <v>Gastos</v>
      </c>
      <c r="H11" t="str">
        <f t="shared" si="2"/>
        <v>JAN</v>
      </c>
      <c r="L11">
        <f t="shared" si="3"/>
        <v>10</v>
      </c>
      <c r="M11" t="s">
        <v>54</v>
      </c>
    </row>
    <row r="12" spans="1:13" x14ac:dyDescent="0.25">
      <c r="A12" s="8">
        <v>43471</v>
      </c>
      <c r="B12" s="2" t="s">
        <v>11</v>
      </c>
      <c r="C12" s="6">
        <v>552</v>
      </c>
      <c r="D12" s="2" t="s">
        <v>6</v>
      </c>
      <c r="E12" s="2" t="str">
        <f>VLOOKUP(D12,Auxiliar2!A:B,2,FALSE)</f>
        <v>CMV</v>
      </c>
      <c r="F12" s="2">
        <f t="shared" si="0"/>
        <v>1</v>
      </c>
      <c r="G12" s="2" t="str">
        <f t="shared" si="1"/>
        <v>Gastos</v>
      </c>
      <c r="H12" t="str">
        <f t="shared" si="2"/>
        <v>JAN</v>
      </c>
      <c r="L12">
        <f>L11+1</f>
        <v>11</v>
      </c>
      <c r="M12" t="s">
        <v>55</v>
      </c>
    </row>
    <row r="13" spans="1:13" x14ac:dyDescent="0.25">
      <c r="A13" s="8">
        <v>43471</v>
      </c>
      <c r="B13" s="2" t="s">
        <v>4</v>
      </c>
      <c r="C13" s="6">
        <v>3653</v>
      </c>
      <c r="D13" s="2" t="s">
        <v>4</v>
      </c>
      <c r="E13" s="2" t="str">
        <f>VLOOKUP(D13,Auxiliar2!A:B,2,FALSE)</f>
        <v>Faturamento</v>
      </c>
      <c r="F13" s="2">
        <f t="shared" si="0"/>
        <v>1</v>
      </c>
      <c r="G13" s="2" t="str">
        <f t="shared" si="1"/>
        <v>Faturamento</v>
      </c>
      <c r="H13" t="str">
        <f t="shared" si="2"/>
        <v>JAN</v>
      </c>
      <c r="L13">
        <f t="shared" si="3"/>
        <v>12</v>
      </c>
      <c r="M13" t="s">
        <v>56</v>
      </c>
    </row>
    <row r="14" spans="1:13" x14ac:dyDescent="0.25">
      <c r="A14" s="8">
        <v>43473</v>
      </c>
      <c r="B14" s="2" t="s">
        <v>11</v>
      </c>
      <c r="C14" s="6">
        <v>711</v>
      </c>
      <c r="D14" s="2" t="s">
        <v>6</v>
      </c>
      <c r="E14" s="2" t="str">
        <f>VLOOKUP(D14,Auxiliar2!A:B,2,FALSE)</f>
        <v>CMV</v>
      </c>
      <c r="F14" s="2">
        <f t="shared" si="0"/>
        <v>1</v>
      </c>
      <c r="G14" s="2" t="str">
        <f t="shared" si="1"/>
        <v>Gastos</v>
      </c>
      <c r="H14" t="str">
        <f t="shared" si="2"/>
        <v>JAN</v>
      </c>
    </row>
    <row r="15" spans="1:13" x14ac:dyDescent="0.25">
      <c r="A15" s="8">
        <v>43476</v>
      </c>
      <c r="B15" s="2" t="s">
        <v>11</v>
      </c>
      <c r="C15" s="6">
        <v>378</v>
      </c>
      <c r="D15" s="2" t="s">
        <v>6</v>
      </c>
      <c r="E15" s="2" t="str">
        <f>VLOOKUP(D15,Auxiliar2!A:B,2,FALSE)</f>
        <v>CMV</v>
      </c>
      <c r="F15" s="2">
        <f t="shared" si="0"/>
        <v>1</v>
      </c>
      <c r="G15" s="2" t="str">
        <f t="shared" si="1"/>
        <v>Gastos</v>
      </c>
      <c r="H15" t="str">
        <f t="shared" si="2"/>
        <v>JAN</v>
      </c>
    </row>
    <row r="16" spans="1:13" x14ac:dyDescent="0.25">
      <c r="A16" s="8">
        <v>43478</v>
      </c>
      <c r="B16" s="2" t="s">
        <v>11</v>
      </c>
      <c r="C16" s="6">
        <v>899</v>
      </c>
      <c r="D16" s="2" t="s">
        <v>6</v>
      </c>
      <c r="E16" s="2" t="str">
        <f>VLOOKUP(D16,Auxiliar2!A:B,2,FALSE)</f>
        <v>CMV</v>
      </c>
      <c r="F16" s="2">
        <f t="shared" si="0"/>
        <v>1</v>
      </c>
      <c r="G16" s="2" t="str">
        <f t="shared" si="1"/>
        <v>Gastos</v>
      </c>
      <c r="H16" t="str">
        <f t="shared" si="2"/>
        <v>JAN</v>
      </c>
    </row>
    <row r="17" spans="1:8" x14ac:dyDescent="0.25">
      <c r="A17" s="8">
        <v>43478</v>
      </c>
      <c r="B17" s="2" t="s">
        <v>4</v>
      </c>
      <c r="C17" s="6">
        <v>3250</v>
      </c>
      <c r="D17" s="2" t="s">
        <v>4</v>
      </c>
      <c r="E17" s="2" t="str">
        <f>VLOOKUP(D17,Auxiliar2!A:B,2,FALSE)</f>
        <v>Faturamento</v>
      </c>
      <c r="F17" s="2">
        <f t="shared" si="0"/>
        <v>1</v>
      </c>
      <c r="G17" s="2" t="str">
        <f t="shared" si="1"/>
        <v>Faturamento</v>
      </c>
      <c r="H17" t="str">
        <f t="shared" si="2"/>
        <v>JAN</v>
      </c>
    </row>
    <row r="18" spans="1:8" x14ac:dyDescent="0.25">
      <c r="A18" s="8">
        <v>43481</v>
      </c>
      <c r="B18" s="2" t="s">
        <v>5</v>
      </c>
      <c r="C18" s="6">
        <v>593</v>
      </c>
      <c r="D18" s="2" t="s">
        <v>6</v>
      </c>
      <c r="E18" s="2" t="str">
        <f>VLOOKUP(D18,Auxiliar2!A:B,2,FALSE)</f>
        <v>CMV</v>
      </c>
      <c r="F18" s="2">
        <f t="shared" si="0"/>
        <v>1</v>
      </c>
      <c r="G18" s="2" t="str">
        <f t="shared" si="1"/>
        <v>Gastos</v>
      </c>
      <c r="H18" t="str">
        <f t="shared" si="2"/>
        <v>JAN</v>
      </c>
    </row>
    <row r="19" spans="1:8" x14ac:dyDescent="0.25">
      <c r="A19" s="8">
        <v>43481</v>
      </c>
      <c r="B19" s="2" t="s">
        <v>4</v>
      </c>
      <c r="C19" s="6">
        <v>2675</v>
      </c>
      <c r="D19" s="2" t="s">
        <v>4</v>
      </c>
      <c r="E19" s="2" t="str">
        <f>VLOOKUP(D19,Auxiliar2!A:B,2,FALSE)</f>
        <v>Faturamento</v>
      </c>
      <c r="F19" s="2">
        <f t="shared" si="0"/>
        <v>1</v>
      </c>
      <c r="G19" s="2" t="str">
        <f t="shared" si="1"/>
        <v>Faturamento</v>
      </c>
      <c r="H19" t="str">
        <f t="shared" si="2"/>
        <v>JAN</v>
      </c>
    </row>
    <row r="20" spans="1:8" x14ac:dyDescent="0.25">
      <c r="A20" s="8">
        <v>43483</v>
      </c>
      <c r="B20" s="2" t="s">
        <v>4</v>
      </c>
      <c r="C20" s="6">
        <v>3305</v>
      </c>
      <c r="D20" s="2" t="s">
        <v>4</v>
      </c>
      <c r="E20" s="2" t="str">
        <f>VLOOKUP(D20,Auxiliar2!A:B,2,FALSE)</f>
        <v>Faturamento</v>
      </c>
      <c r="F20" s="2">
        <f t="shared" si="0"/>
        <v>1</v>
      </c>
      <c r="G20" s="2" t="str">
        <f t="shared" si="1"/>
        <v>Faturamento</v>
      </c>
      <c r="H20" t="str">
        <f t="shared" si="2"/>
        <v>JAN</v>
      </c>
    </row>
    <row r="21" spans="1:8" x14ac:dyDescent="0.25">
      <c r="A21" s="8">
        <v>43484</v>
      </c>
      <c r="B21" s="2" t="s">
        <v>8</v>
      </c>
      <c r="C21" s="6">
        <v>369</v>
      </c>
      <c r="D21" s="2" t="s">
        <v>6</v>
      </c>
      <c r="E21" s="2" t="str">
        <f>VLOOKUP(D21,Auxiliar2!A:B,2,FALSE)</f>
        <v>CMV</v>
      </c>
      <c r="F21" s="2">
        <f t="shared" si="0"/>
        <v>1</v>
      </c>
      <c r="G21" s="2" t="str">
        <f t="shared" si="1"/>
        <v>Gastos</v>
      </c>
      <c r="H21" t="str">
        <f t="shared" si="2"/>
        <v>JAN</v>
      </c>
    </row>
    <row r="22" spans="1:8" x14ac:dyDescent="0.25">
      <c r="A22" s="8">
        <v>43486</v>
      </c>
      <c r="B22" s="2" t="s">
        <v>11</v>
      </c>
      <c r="C22" s="6">
        <v>786</v>
      </c>
      <c r="D22" s="2" t="s">
        <v>6</v>
      </c>
      <c r="E22" s="2" t="str">
        <f>VLOOKUP(D22,Auxiliar2!A:B,2,FALSE)</f>
        <v>CMV</v>
      </c>
      <c r="F22" s="2">
        <f t="shared" si="0"/>
        <v>1</v>
      </c>
      <c r="G22" s="2" t="str">
        <f t="shared" si="1"/>
        <v>Gastos</v>
      </c>
      <c r="H22" t="str">
        <f t="shared" si="2"/>
        <v>JAN</v>
      </c>
    </row>
    <row r="23" spans="1:8" x14ac:dyDescent="0.25">
      <c r="A23" s="8">
        <v>43486</v>
      </c>
      <c r="B23" s="2" t="s">
        <v>5</v>
      </c>
      <c r="C23" s="6">
        <v>1396</v>
      </c>
      <c r="D23" s="2" t="s">
        <v>6</v>
      </c>
      <c r="E23" s="2" t="str">
        <f>VLOOKUP(D23,Auxiliar2!A:B,2,FALSE)</f>
        <v>CMV</v>
      </c>
      <c r="F23" s="2">
        <f t="shared" si="0"/>
        <v>1</v>
      </c>
      <c r="G23" s="2" t="str">
        <f t="shared" si="1"/>
        <v>Gastos</v>
      </c>
      <c r="H23" t="str">
        <f t="shared" si="2"/>
        <v>JAN</v>
      </c>
    </row>
    <row r="24" spans="1:8" x14ac:dyDescent="0.25">
      <c r="A24" s="8">
        <v>43487</v>
      </c>
      <c r="B24" s="2" t="s">
        <v>4</v>
      </c>
      <c r="C24" s="6">
        <v>1816</v>
      </c>
      <c r="D24" s="2" t="s">
        <v>4</v>
      </c>
      <c r="E24" s="2" t="str">
        <f>VLOOKUP(D24,Auxiliar2!A:B,2,FALSE)</f>
        <v>Faturamento</v>
      </c>
      <c r="F24" s="2">
        <f t="shared" si="0"/>
        <v>1</v>
      </c>
      <c r="G24" s="2" t="str">
        <f t="shared" si="1"/>
        <v>Faturamento</v>
      </c>
      <c r="H24" t="str">
        <f t="shared" si="2"/>
        <v>JAN</v>
      </c>
    </row>
    <row r="25" spans="1:8" x14ac:dyDescent="0.25">
      <c r="A25" s="8">
        <v>43490</v>
      </c>
      <c r="B25" s="2" t="s">
        <v>4</v>
      </c>
      <c r="C25" s="6">
        <v>2772</v>
      </c>
      <c r="D25" s="2" t="s">
        <v>4</v>
      </c>
      <c r="E25" s="2" t="str">
        <f>VLOOKUP(D25,Auxiliar2!A:B,2,FALSE)</f>
        <v>Faturamento</v>
      </c>
      <c r="F25" s="2">
        <f t="shared" si="0"/>
        <v>1</v>
      </c>
      <c r="G25" s="2" t="str">
        <f t="shared" si="1"/>
        <v>Faturamento</v>
      </c>
      <c r="H25" t="str">
        <f t="shared" si="2"/>
        <v>JAN</v>
      </c>
    </row>
    <row r="26" spans="1:8" x14ac:dyDescent="0.25">
      <c r="A26" s="8">
        <v>43491</v>
      </c>
      <c r="B26" s="2" t="s">
        <v>5</v>
      </c>
      <c r="C26" s="6">
        <v>571</v>
      </c>
      <c r="D26" s="2" t="s">
        <v>6</v>
      </c>
      <c r="E26" s="2" t="str">
        <f>VLOOKUP(D26,Auxiliar2!A:B,2,FALSE)</f>
        <v>CMV</v>
      </c>
      <c r="F26" s="2">
        <f t="shared" si="0"/>
        <v>1</v>
      </c>
      <c r="G26" s="2" t="str">
        <f t="shared" si="1"/>
        <v>Gastos</v>
      </c>
      <c r="H26" t="str">
        <f t="shared" si="2"/>
        <v>JAN</v>
      </c>
    </row>
    <row r="27" spans="1:8" x14ac:dyDescent="0.25">
      <c r="A27" s="8">
        <v>43491</v>
      </c>
      <c r="B27" s="2" t="s">
        <v>4</v>
      </c>
      <c r="C27" s="6">
        <v>5252</v>
      </c>
      <c r="D27" s="2" t="s">
        <v>4</v>
      </c>
      <c r="E27" s="2" t="str">
        <f>VLOOKUP(D27,Auxiliar2!A:B,2,FALSE)</f>
        <v>Faturamento</v>
      </c>
      <c r="F27" s="2">
        <f t="shared" si="0"/>
        <v>1</v>
      </c>
      <c r="G27" s="2" t="str">
        <f t="shared" si="1"/>
        <v>Faturamento</v>
      </c>
      <c r="H27" t="str">
        <f t="shared" si="2"/>
        <v>JAN</v>
      </c>
    </row>
    <row r="28" spans="1:8" x14ac:dyDescent="0.25">
      <c r="A28" s="8">
        <v>43492</v>
      </c>
      <c r="B28" s="2" t="s">
        <v>13</v>
      </c>
      <c r="C28" s="6">
        <v>1487</v>
      </c>
      <c r="D28" s="2" t="s">
        <v>6</v>
      </c>
      <c r="E28" s="2" t="str">
        <f>VLOOKUP(D28,Auxiliar2!A:B,2,FALSE)</f>
        <v>CMV</v>
      </c>
      <c r="F28" s="2">
        <f t="shared" si="0"/>
        <v>1</v>
      </c>
      <c r="G28" s="2" t="str">
        <f t="shared" si="1"/>
        <v>Gastos</v>
      </c>
      <c r="H28" t="str">
        <f t="shared" si="2"/>
        <v>JAN</v>
      </c>
    </row>
    <row r="29" spans="1:8" x14ac:dyDescent="0.25">
      <c r="A29" s="8">
        <v>43493</v>
      </c>
      <c r="B29" s="2" t="s">
        <v>4</v>
      </c>
      <c r="C29" s="6">
        <v>3755</v>
      </c>
      <c r="D29" s="2" t="s">
        <v>4</v>
      </c>
      <c r="E29" s="2" t="str">
        <f>VLOOKUP(D29,Auxiliar2!A:B,2,FALSE)</f>
        <v>Faturamento</v>
      </c>
      <c r="F29" s="2">
        <f t="shared" si="0"/>
        <v>1</v>
      </c>
      <c r="G29" s="2" t="str">
        <f t="shared" si="1"/>
        <v>Faturamento</v>
      </c>
      <c r="H29" t="str">
        <f t="shared" si="2"/>
        <v>JAN</v>
      </c>
    </row>
    <row r="30" spans="1:8" x14ac:dyDescent="0.25">
      <c r="A30" s="8">
        <v>43496</v>
      </c>
      <c r="B30" s="2" t="s">
        <v>4</v>
      </c>
      <c r="C30" s="6">
        <v>4157</v>
      </c>
      <c r="D30" s="2" t="s">
        <v>4</v>
      </c>
      <c r="E30" s="2" t="str">
        <f>VLOOKUP(D30,Auxiliar2!A:B,2,FALSE)</f>
        <v>Faturamento</v>
      </c>
      <c r="F30" s="2">
        <f t="shared" si="0"/>
        <v>1</v>
      </c>
      <c r="G30" s="2" t="str">
        <f t="shared" si="1"/>
        <v>Faturamento</v>
      </c>
      <c r="H30" t="str">
        <f t="shared" si="2"/>
        <v>JAN</v>
      </c>
    </row>
    <row r="31" spans="1:8" x14ac:dyDescent="0.25">
      <c r="A31" s="8">
        <v>43496</v>
      </c>
      <c r="B31" s="2" t="s">
        <v>9</v>
      </c>
      <c r="C31" s="6">
        <v>1500</v>
      </c>
      <c r="D31" s="2" t="s">
        <v>9</v>
      </c>
      <c r="E31" s="2" t="str">
        <f>VLOOKUP(D31,Auxiliar2!A:B,2,FALSE)</f>
        <v>Desp. Vendas</v>
      </c>
      <c r="F31" s="2">
        <f t="shared" si="0"/>
        <v>1</v>
      </c>
      <c r="G31" s="2" t="str">
        <f t="shared" si="1"/>
        <v>Gastos</v>
      </c>
      <c r="H31" t="str">
        <f t="shared" si="2"/>
        <v>JAN</v>
      </c>
    </row>
    <row r="32" spans="1:8" x14ac:dyDescent="0.25">
      <c r="A32" s="8">
        <v>43496</v>
      </c>
      <c r="B32" s="2" t="s">
        <v>12</v>
      </c>
      <c r="C32" s="6">
        <v>3500</v>
      </c>
      <c r="D32" s="2" t="s">
        <v>12</v>
      </c>
      <c r="E32" s="2" t="str">
        <f>VLOOKUP(D32,Auxiliar2!A:B,2,FALSE)</f>
        <v>Desp. Vendas</v>
      </c>
      <c r="F32" s="2">
        <f t="shared" si="0"/>
        <v>1</v>
      </c>
      <c r="G32" s="2" t="str">
        <f t="shared" si="1"/>
        <v>Gastos</v>
      </c>
      <c r="H32" t="str">
        <f t="shared" si="2"/>
        <v>JAN</v>
      </c>
    </row>
    <row r="33" spans="1:8" x14ac:dyDescent="0.25">
      <c r="A33" s="8">
        <v>43496</v>
      </c>
      <c r="B33" s="2" t="s">
        <v>14</v>
      </c>
      <c r="C33" s="6">
        <v>3000</v>
      </c>
      <c r="D33" s="2" t="s">
        <v>14</v>
      </c>
      <c r="E33" s="2" t="str">
        <f>VLOOKUP(D33,Auxiliar2!A:B,2,FALSE)</f>
        <v>Desp. ADM</v>
      </c>
      <c r="F33" s="2">
        <f t="shared" si="0"/>
        <v>1</v>
      </c>
      <c r="G33" s="2" t="str">
        <f t="shared" si="1"/>
        <v>Gastos</v>
      </c>
      <c r="H33" t="str">
        <f t="shared" si="2"/>
        <v>JAN</v>
      </c>
    </row>
    <row r="34" spans="1:8" x14ac:dyDescent="0.25">
      <c r="A34" s="8">
        <v>43496</v>
      </c>
      <c r="B34" s="2" t="s">
        <v>18</v>
      </c>
      <c r="C34" s="6">
        <v>300</v>
      </c>
      <c r="D34" s="2" t="s">
        <v>17</v>
      </c>
      <c r="E34" s="2" t="str">
        <f>VLOOKUP(D34,Auxiliar2!A:B,2,FALSE)</f>
        <v>Desp. ADM</v>
      </c>
      <c r="F34" s="2">
        <f t="shared" si="0"/>
        <v>1</v>
      </c>
      <c r="G34" s="2" t="str">
        <f t="shared" si="1"/>
        <v>Gastos</v>
      </c>
      <c r="H34" t="str">
        <f t="shared" si="2"/>
        <v>JAN</v>
      </c>
    </row>
    <row r="35" spans="1:8" x14ac:dyDescent="0.25">
      <c r="A35" s="8">
        <v>43496</v>
      </c>
      <c r="B35" s="2" t="s">
        <v>22</v>
      </c>
      <c r="C35" s="6">
        <v>200</v>
      </c>
      <c r="D35" s="2" t="s">
        <v>21</v>
      </c>
      <c r="E35" s="2" t="str">
        <f>VLOOKUP(D35,Auxiliar2!A:B,2,FALSE)</f>
        <v>Desp. ADM</v>
      </c>
      <c r="F35" s="2">
        <f t="shared" si="0"/>
        <v>1</v>
      </c>
      <c r="G35" s="2" t="str">
        <f t="shared" si="1"/>
        <v>Gastos</v>
      </c>
      <c r="H35" t="str">
        <f t="shared" si="2"/>
        <v>JAN</v>
      </c>
    </row>
    <row r="36" spans="1:8" x14ac:dyDescent="0.25">
      <c r="A36" s="8">
        <v>43496</v>
      </c>
      <c r="B36" s="2" t="s">
        <v>25</v>
      </c>
      <c r="C36" s="6">
        <v>1100</v>
      </c>
      <c r="D36" s="2" t="s">
        <v>24</v>
      </c>
      <c r="E36" s="2" t="str">
        <f>VLOOKUP(D36,Auxiliar2!A:B,2,FALSE)</f>
        <v>Desp. ADM</v>
      </c>
      <c r="F36" s="2">
        <f t="shared" si="0"/>
        <v>1</v>
      </c>
      <c r="G36" s="2" t="str">
        <f t="shared" si="1"/>
        <v>Gastos</v>
      </c>
      <c r="H36" t="str">
        <f t="shared" si="2"/>
        <v>JAN</v>
      </c>
    </row>
    <row r="37" spans="1:8" x14ac:dyDescent="0.25">
      <c r="A37" s="8">
        <v>43496</v>
      </c>
      <c r="B37" s="2" t="s">
        <v>27</v>
      </c>
      <c r="C37" s="6">
        <v>2500</v>
      </c>
      <c r="D37" s="2" t="s">
        <v>26</v>
      </c>
      <c r="E37" s="2" t="str">
        <f>VLOOKUP(D37,Auxiliar2!A:B,2,FALSE)</f>
        <v>Desp. Geral</v>
      </c>
      <c r="F37" s="2">
        <f t="shared" si="0"/>
        <v>1</v>
      </c>
      <c r="G37" s="2" t="str">
        <f t="shared" si="1"/>
        <v>Gastos</v>
      </c>
      <c r="H37" t="str">
        <f t="shared" si="2"/>
        <v>JAN</v>
      </c>
    </row>
    <row r="38" spans="1:8" x14ac:dyDescent="0.25">
      <c r="A38" s="8">
        <v>43496</v>
      </c>
      <c r="B38" s="2" t="s">
        <v>29</v>
      </c>
      <c r="C38" s="6">
        <v>600</v>
      </c>
      <c r="D38" s="2" t="s">
        <v>28</v>
      </c>
      <c r="E38" s="2" t="str">
        <f>VLOOKUP(D38,Auxiliar2!A:B,2,FALSE)</f>
        <v>Desp. Geral</v>
      </c>
      <c r="F38" s="2">
        <f t="shared" si="0"/>
        <v>1</v>
      </c>
      <c r="G38" s="2" t="str">
        <f t="shared" si="1"/>
        <v>Gastos</v>
      </c>
      <c r="H38" t="str">
        <f t="shared" si="2"/>
        <v>JAN</v>
      </c>
    </row>
    <row r="39" spans="1:8" x14ac:dyDescent="0.25">
      <c r="A39" s="8">
        <v>43496</v>
      </c>
      <c r="B39" s="2" t="s">
        <v>31</v>
      </c>
      <c r="C39" s="6">
        <v>150</v>
      </c>
      <c r="D39" s="2" t="s">
        <v>30</v>
      </c>
      <c r="E39" s="2" t="str">
        <f>VLOOKUP(D39,Auxiliar2!A:B,2,FALSE)</f>
        <v>Desp. Geral</v>
      </c>
      <c r="F39" s="2">
        <f t="shared" si="0"/>
        <v>1</v>
      </c>
      <c r="G39" s="2" t="str">
        <f t="shared" si="1"/>
        <v>Gastos</v>
      </c>
      <c r="H39" t="str">
        <f t="shared" si="2"/>
        <v>JAN</v>
      </c>
    </row>
    <row r="40" spans="1:8" x14ac:dyDescent="0.25">
      <c r="A40" s="8">
        <v>43496</v>
      </c>
      <c r="B40" s="2" t="s">
        <v>32</v>
      </c>
      <c r="C40" s="6">
        <v>2200</v>
      </c>
      <c r="D40" s="2" t="s">
        <v>32</v>
      </c>
      <c r="E40" s="2" t="str">
        <f>VLOOKUP(D40,Auxiliar2!A:B,2,FALSE)</f>
        <v>Desp. Geral</v>
      </c>
      <c r="F40" s="2">
        <f t="shared" si="0"/>
        <v>1</v>
      </c>
      <c r="G40" s="2" t="str">
        <f t="shared" si="1"/>
        <v>Gastos</v>
      </c>
      <c r="H40" t="str">
        <f t="shared" si="2"/>
        <v>JAN</v>
      </c>
    </row>
    <row r="41" spans="1:8" x14ac:dyDescent="0.25">
      <c r="A41" s="8">
        <v>43496</v>
      </c>
      <c r="B41" s="2" t="s">
        <v>34</v>
      </c>
      <c r="C41" s="6">
        <v>450</v>
      </c>
      <c r="D41" s="2" t="s">
        <v>33</v>
      </c>
      <c r="E41" s="2" t="str">
        <f>VLOOKUP(D41,Auxiliar2!A:B,2,FALSE)</f>
        <v>Desp. Financeira</v>
      </c>
      <c r="F41" s="2">
        <f t="shared" si="0"/>
        <v>1</v>
      </c>
      <c r="G41" s="2" t="str">
        <f t="shared" si="1"/>
        <v>Gastos</v>
      </c>
      <c r="H41" t="str">
        <f t="shared" si="2"/>
        <v>JAN</v>
      </c>
    </row>
    <row r="42" spans="1:8" x14ac:dyDescent="0.25">
      <c r="A42" s="8">
        <v>43497</v>
      </c>
      <c r="B42" s="2" t="s">
        <v>4</v>
      </c>
      <c r="C42" s="6">
        <v>2283</v>
      </c>
      <c r="D42" s="2" t="s">
        <v>4</v>
      </c>
      <c r="E42" s="2" t="str">
        <f>VLOOKUP(D42,Auxiliar2!A:B,2,FALSE)</f>
        <v>Faturamento</v>
      </c>
      <c r="F42" s="2">
        <f t="shared" si="0"/>
        <v>2</v>
      </c>
      <c r="G42" s="2" t="str">
        <f t="shared" si="1"/>
        <v>Faturamento</v>
      </c>
      <c r="H42" t="str">
        <f t="shared" si="2"/>
        <v>FEV</v>
      </c>
    </row>
    <row r="43" spans="1:8" x14ac:dyDescent="0.25">
      <c r="A43" s="8">
        <v>43498</v>
      </c>
      <c r="B43" s="2" t="s">
        <v>16</v>
      </c>
      <c r="C43" s="6">
        <v>690</v>
      </c>
      <c r="D43" s="2" t="s">
        <v>6</v>
      </c>
      <c r="E43" s="2" t="str">
        <f>VLOOKUP(D43,Auxiliar2!A:B,2,FALSE)</f>
        <v>CMV</v>
      </c>
      <c r="F43" s="2">
        <f t="shared" si="0"/>
        <v>2</v>
      </c>
      <c r="G43" s="2" t="str">
        <f t="shared" si="1"/>
        <v>Gastos</v>
      </c>
      <c r="H43" t="str">
        <f t="shared" si="2"/>
        <v>FEV</v>
      </c>
    </row>
    <row r="44" spans="1:8" x14ac:dyDescent="0.25">
      <c r="A44" s="8">
        <v>43501</v>
      </c>
      <c r="B44" s="2" t="s">
        <v>13</v>
      </c>
      <c r="C44" s="6">
        <v>158</v>
      </c>
      <c r="D44" s="2" t="s">
        <v>6</v>
      </c>
      <c r="E44" s="2" t="str">
        <f>VLOOKUP(D44,Auxiliar2!A:B,2,FALSE)</f>
        <v>CMV</v>
      </c>
      <c r="F44" s="2">
        <f t="shared" si="0"/>
        <v>2</v>
      </c>
      <c r="G44" s="2" t="str">
        <f t="shared" si="1"/>
        <v>Gastos</v>
      </c>
      <c r="H44" t="str">
        <f t="shared" si="2"/>
        <v>FEV</v>
      </c>
    </row>
    <row r="45" spans="1:8" x14ac:dyDescent="0.25">
      <c r="A45" s="8">
        <v>43501</v>
      </c>
      <c r="B45" s="2" t="s">
        <v>20</v>
      </c>
      <c r="C45" s="6">
        <v>573</v>
      </c>
      <c r="D45" s="2" t="s">
        <v>6</v>
      </c>
      <c r="E45" s="2" t="str">
        <f>VLOOKUP(D45,Auxiliar2!A:B,2,FALSE)</f>
        <v>CMV</v>
      </c>
      <c r="F45" s="2">
        <f t="shared" si="0"/>
        <v>2</v>
      </c>
      <c r="G45" s="2" t="str">
        <f t="shared" si="1"/>
        <v>Gastos</v>
      </c>
      <c r="H45" t="str">
        <f t="shared" si="2"/>
        <v>FEV</v>
      </c>
    </row>
    <row r="46" spans="1:8" x14ac:dyDescent="0.25">
      <c r="A46" s="8">
        <v>43501</v>
      </c>
      <c r="B46" s="2" t="s">
        <v>4</v>
      </c>
      <c r="C46" s="6">
        <v>4448</v>
      </c>
      <c r="D46" s="2" t="s">
        <v>4</v>
      </c>
      <c r="E46" s="2" t="str">
        <f>VLOOKUP(D46,Auxiliar2!A:B,2,FALSE)</f>
        <v>Faturamento</v>
      </c>
      <c r="F46" s="2">
        <f t="shared" si="0"/>
        <v>2</v>
      </c>
      <c r="G46" s="2" t="str">
        <f t="shared" si="1"/>
        <v>Faturamento</v>
      </c>
      <c r="H46" t="str">
        <f t="shared" si="2"/>
        <v>FEV</v>
      </c>
    </row>
    <row r="47" spans="1:8" x14ac:dyDescent="0.25">
      <c r="A47" s="8">
        <v>43501</v>
      </c>
      <c r="B47" s="2" t="s">
        <v>4</v>
      </c>
      <c r="C47" s="6">
        <v>1462</v>
      </c>
      <c r="D47" s="2" t="s">
        <v>4</v>
      </c>
      <c r="E47" s="2" t="str">
        <f>VLOOKUP(D47,Auxiliar2!A:B,2,FALSE)</f>
        <v>Faturamento</v>
      </c>
      <c r="F47" s="2">
        <f t="shared" si="0"/>
        <v>2</v>
      </c>
      <c r="G47" s="2" t="str">
        <f t="shared" si="1"/>
        <v>Faturamento</v>
      </c>
      <c r="H47" t="str">
        <f t="shared" si="2"/>
        <v>FEV</v>
      </c>
    </row>
    <row r="48" spans="1:8" x14ac:dyDescent="0.25">
      <c r="A48" s="8">
        <v>43503</v>
      </c>
      <c r="B48" s="2" t="s">
        <v>16</v>
      </c>
      <c r="C48" s="6">
        <v>334</v>
      </c>
      <c r="D48" s="2" t="s">
        <v>6</v>
      </c>
      <c r="E48" s="2" t="str">
        <f>VLOOKUP(D48,Auxiliar2!A:B,2,FALSE)</f>
        <v>CMV</v>
      </c>
      <c r="F48" s="2">
        <f t="shared" si="0"/>
        <v>2</v>
      </c>
      <c r="G48" s="2" t="str">
        <f t="shared" si="1"/>
        <v>Gastos</v>
      </c>
      <c r="H48" t="str">
        <f t="shared" si="2"/>
        <v>FEV</v>
      </c>
    </row>
    <row r="49" spans="1:8" x14ac:dyDescent="0.25">
      <c r="A49" s="8">
        <v>43504</v>
      </c>
      <c r="B49" s="2" t="s">
        <v>16</v>
      </c>
      <c r="C49" s="6">
        <v>342</v>
      </c>
      <c r="D49" s="2" t="s">
        <v>6</v>
      </c>
      <c r="E49" s="2" t="str">
        <f>VLOOKUP(D49,Auxiliar2!A:B,2,FALSE)</f>
        <v>CMV</v>
      </c>
      <c r="F49" s="2">
        <f t="shared" si="0"/>
        <v>2</v>
      </c>
      <c r="G49" s="2" t="str">
        <f t="shared" si="1"/>
        <v>Gastos</v>
      </c>
      <c r="H49" t="str">
        <f t="shared" si="2"/>
        <v>FEV</v>
      </c>
    </row>
    <row r="50" spans="1:8" x14ac:dyDescent="0.25">
      <c r="A50" s="8">
        <v>43505</v>
      </c>
      <c r="B50" s="2" t="s">
        <v>4</v>
      </c>
      <c r="C50" s="6">
        <v>431</v>
      </c>
      <c r="D50" s="2" t="s">
        <v>4</v>
      </c>
      <c r="E50" s="2" t="str">
        <f>VLOOKUP(D50,Auxiliar2!A:B,2,FALSE)</f>
        <v>Faturamento</v>
      </c>
      <c r="F50" s="2">
        <f t="shared" si="0"/>
        <v>2</v>
      </c>
      <c r="G50" s="2" t="str">
        <f t="shared" si="1"/>
        <v>Faturamento</v>
      </c>
      <c r="H50" t="str">
        <f t="shared" si="2"/>
        <v>FEV</v>
      </c>
    </row>
    <row r="51" spans="1:8" x14ac:dyDescent="0.25">
      <c r="A51" s="8">
        <v>43505</v>
      </c>
      <c r="B51" s="2" t="s">
        <v>4</v>
      </c>
      <c r="C51" s="6">
        <v>2095</v>
      </c>
      <c r="D51" s="2" t="s">
        <v>4</v>
      </c>
      <c r="E51" s="2" t="str">
        <f>VLOOKUP(D51,Auxiliar2!A:B,2,FALSE)</f>
        <v>Faturamento</v>
      </c>
      <c r="F51" s="2">
        <f t="shared" si="0"/>
        <v>2</v>
      </c>
      <c r="G51" s="2" t="str">
        <f t="shared" si="1"/>
        <v>Faturamento</v>
      </c>
      <c r="H51" t="str">
        <f t="shared" si="2"/>
        <v>FEV</v>
      </c>
    </row>
    <row r="52" spans="1:8" x14ac:dyDescent="0.25">
      <c r="A52" s="8">
        <v>43506</v>
      </c>
      <c r="B52" s="2" t="s">
        <v>11</v>
      </c>
      <c r="C52" s="6">
        <v>647</v>
      </c>
      <c r="D52" s="2" t="s">
        <v>6</v>
      </c>
      <c r="E52" s="2" t="str">
        <f>VLOOKUP(D52,Auxiliar2!A:B,2,FALSE)</f>
        <v>CMV</v>
      </c>
      <c r="F52" s="2">
        <f t="shared" si="0"/>
        <v>2</v>
      </c>
      <c r="G52" s="2" t="str">
        <f t="shared" si="1"/>
        <v>Gastos</v>
      </c>
      <c r="H52" t="str">
        <f t="shared" si="2"/>
        <v>FEV</v>
      </c>
    </row>
    <row r="53" spans="1:8" x14ac:dyDescent="0.25">
      <c r="A53" s="8">
        <v>43506</v>
      </c>
      <c r="B53" s="2" t="s">
        <v>20</v>
      </c>
      <c r="C53" s="6">
        <v>224</v>
      </c>
      <c r="D53" s="2" t="s">
        <v>6</v>
      </c>
      <c r="E53" s="2" t="str">
        <f>VLOOKUP(D53,Auxiliar2!A:B,2,FALSE)</f>
        <v>CMV</v>
      </c>
      <c r="F53" s="2">
        <f t="shared" si="0"/>
        <v>2</v>
      </c>
      <c r="G53" s="2" t="str">
        <f t="shared" si="1"/>
        <v>Gastos</v>
      </c>
      <c r="H53" t="str">
        <f t="shared" si="2"/>
        <v>FEV</v>
      </c>
    </row>
    <row r="54" spans="1:8" x14ac:dyDescent="0.25">
      <c r="A54" s="8">
        <v>43508</v>
      </c>
      <c r="B54" s="2" t="s">
        <v>4</v>
      </c>
      <c r="C54" s="6">
        <v>2363</v>
      </c>
      <c r="D54" s="2" t="s">
        <v>4</v>
      </c>
      <c r="E54" s="2" t="str">
        <f>VLOOKUP(D54,Auxiliar2!A:B,2,FALSE)</f>
        <v>Faturamento</v>
      </c>
      <c r="F54" s="2">
        <f t="shared" si="0"/>
        <v>2</v>
      </c>
      <c r="G54" s="2" t="str">
        <f t="shared" si="1"/>
        <v>Faturamento</v>
      </c>
      <c r="H54" t="str">
        <f t="shared" si="2"/>
        <v>FEV</v>
      </c>
    </row>
    <row r="55" spans="1:8" x14ac:dyDescent="0.25">
      <c r="A55" s="8">
        <v>43509</v>
      </c>
      <c r="B55" s="2" t="s">
        <v>16</v>
      </c>
      <c r="C55" s="6">
        <v>677</v>
      </c>
      <c r="D55" s="2" t="s">
        <v>6</v>
      </c>
      <c r="E55" s="2" t="str">
        <f>VLOOKUP(D55,Auxiliar2!A:B,2,FALSE)</f>
        <v>CMV</v>
      </c>
      <c r="F55" s="2">
        <f t="shared" si="0"/>
        <v>2</v>
      </c>
      <c r="G55" s="2" t="str">
        <f t="shared" si="1"/>
        <v>Gastos</v>
      </c>
      <c r="H55" t="str">
        <f t="shared" si="2"/>
        <v>FEV</v>
      </c>
    </row>
    <row r="56" spans="1:8" x14ac:dyDescent="0.25">
      <c r="A56" s="8">
        <v>43512</v>
      </c>
      <c r="B56" s="2" t="s">
        <v>20</v>
      </c>
      <c r="C56" s="6">
        <v>738</v>
      </c>
      <c r="D56" s="2" t="s">
        <v>6</v>
      </c>
      <c r="E56" s="2" t="str">
        <f>VLOOKUP(D56,Auxiliar2!A:B,2,FALSE)</f>
        <v>CMV</v>
      </c>
      <c r="F56" s="2">
        <f t="shared" si="0"/>
        <v>2</v>
      </c>
      <c r="G56" s="2" t="str">
        <f t="shared" si="1"/>
        <v>Gastos</v>
      </c>
      <c r="H56" t="str">
        <f t="shared" si="2"/>
        <v>FEV</v>
      </c>
    </row>
    <row r="57" spans="1:8" x14ac:dyDescent="0.25">
      <c r="A57" s="8">
        <v>43512</v>
      </c>
      <c r="B57" s="2" t="s">
        <v>4</v>
      </c>
      <c r="C57" s="6">
        <v>2114</v>
      </c>
      <c r="D57" s="2" t="s">
        <v>4</v>
      </c>
      <c r="E57" s="2" t="str">
        <f>VLOOKUP(D57,Auxiliar2!A:B,2,FALSE)</f>
        <v>Faturamento</v>
      </c>
      <c r="F57" s="2">
        <f t="shared" si="0"/>
        <v>2</v>
      </c>
      <c r="G57" s="2" t="str">
        <f t="shared" si="1"/>
        <v>Faturamento</v>
      </c>
      <c r="H57" t="str">
        <f t="shared" si="2"/>
        <v>FEV</v>
      </c>
    </row>
    <row r="58" spans="1:8" x14ac:dyDescent="0.25">
      <c r="A58" s="8">
        <v>43513</v>
      </c>
      <c r="B58" s="2" t="s">
        <v>5</v>
      </c>
      <c r="C58" s="6">
        <v>981</v>
      </c>
      <c r="D58" s="2" t="s">
        <v>6</v>
      </c>
      <c r="E58" s="2" t="str">
        <f>VLOOKUP(D58,Auxiliar2!A:B,2,FALSE)</f>
        <v>CMV</v>
      </c>
      <c r="F58" s="2">
        <f t="shared" si="0"/>
        <v>2</v>
      </c>
      <c r="G58" s="2" t="str">
        <f t="shared" si="1"/>
        <v>Gastos</v>
      </c>
      <c r="H58" t="str">
        <f t="shared" si="2"/>
        <v>FEV</v>
      </c>
    </row>
    <row r="59" spans="1:8" x14ac:dyDescent="0.25">
      <c r="A59" s="8">
        <v>43513</v>
      </c>
      <c r="B59" s="2" t="s">
        <v>4</v>
      </c>
      <c r="C59" s="6">
        <v>2296</v>
      </c>
      <c r="D59" s="2" t="s">
        <v>4</v>
      </c>
      <c r="E59" s="2" t="str">
        <f>VLOOKUP(D59,Auxiliar2!A:B,2,FALSE)</f>
        <v>Faturamento</v>
      </c>
      <c r="F59" s="2">
        <f t="shared" si="0"/>
        <v>2</v>
      </c>
      <c r="G59" s="2" t="str">
        <f t="shared" si="1"/>
        <v>Faturamento</v>
      </c>
      <c r="H59" t="str">
        <f t="shared" si="2"/>
        <v>FEV</v>
      </c>
    </row>
    <row r="60" spans="1:8" x14ac:dyDescent="0.25">
      <c r="A60" s="8">
        <v>43513</v>
      </c>
      <c r="B60" s="2" t="s">
        <v>4</v>
      </c>
      <c r="C60" s="6">
        <v>4515</v>
      </c>
      <c r="D60" s="2" t="s">
        <v>4</v>
      </c>
      <c r="E60" s="2" t="str">
        <f>VLOOKUP(D60,Auxiliar2!A:B,2,FALSE)</f>
        <v>Faturamento</v>
      </c>
      <c r="F60" s="2">
        <f t="shared" si="0"/>
        <v>2</v>
      </c>
      <c r="G60" s="2" t="str">
        <f t="shared" si="1"/>
        <v>Faturamento</v>
      </c>
      <c r="H60" t="str">
        <f t="shared" si="2"/>
        <v>FEV</v>
      </c>
    </row>
    <row r="61" spans="1:8" x14ac:dyDescent="0.25">
      <c r="A61" s="8">
        <v>43514</v>
      </c>
      <c r="B61" s="2" t="s">
        <v>16</v>
      </c>
      <c r="C61" s="6">
        <v>131</v>
      </c>
      <c r="D61" s="2" t="s">
        <v>6</v>
      </c>
      <c r="E61" s="2" t="str">
        <f>VLOOKUP(D61,Auxiliar2!A:B,2,FALSE)</f>
        <v>CMV</v>
      </c>
      <c r="F61" s="2">
        <f t="shared" si="0"/>
        <v>2</v>
      </c>
      <c r="G61" s="2" t="str">
        <f t="shared" si="1"/>
        <v>Gastos</v>
      </c>
      <c r="H61" t="str">
        <f t="shared" si="2"/>
        <v>FEV</v>
      </c>
    </row>
    <row r="62" spans="1:8" x14ac:dyDescent="0.25">
      <c r="A62" s="8">
        <v>43516</v>
      </c>
      <c r="B62" s="2" t="s">
        <v>16</v>
      </c>
      <c r="C62" s="6">
        <v>1316</v>
      </c>
      <c r="D62" s="2" t="s">
        <v>6</v>
      </c>
      <c r="E62" s="2" t="str">
        <f>VLOOKUP(D62,Auxiliar2!A:B,2,FALSE)</f>
        <v>CMV</v>
      </c>
      <c r="F62" s="2">
        <f t="shared" si="0"/>
        <v>2</v>
      </c>
      <c r="G62" s="2" t="str">
        <f t="shared" si="1"/>
        <v>Gastos</v>
      </c>
      <c r="H62" t="str">
        <f t="shared" si="2"/>
        <v>FEV</v>
      </c>
    </row>
    <row r="63" spans="1:8" x14ac:dyDescent="0.25">
      <c r="A63" s="8">
        <v>43516</v>
      </c>
      <c r="B63" s="2" t="s">
        <v>4</v>
      </c>
      <c r="C63" s="6">
        <v>5177</v>
      </c>
      <c r="D63" s="2" t="s">
        <v>4</v>
      </c>
      <c r="E63" s="2" t="str">
        <f>VLOOKUP(D63,Auxiliar2!A:B,2,FALSE)</f>
        <v>Faturamento</v>
      </c>
      <c r="F63" s="2">
        <f t="shared" si="0"/>
        <v>2</v>
      </c>
      <c r="G63" s="2" t="str">
        <f t="shared" si="1"/>
        <v>Faturamento</v>
      </c>
      <c r="H63" t="str">
        <f t="shared" si="2"/>
        <v>FEV</v>
      </c>
    </row>
    <row r="64" spans="1:8" x14ac:dyDescent="0.25">
      <c r="A64" s="8">
        <v>43516</v>
      </c>
      <c r="B64" s="2" t="s">
        <v>4</v>
      </c>
      <c r="C64" s="6">
        <v>1238</v>
      </c>
      <c r="D64" s="2" t="s">
        <v>4</v>
      </c>
      <c r="E64" s="2" t="str">
        <f>VLOOKUP(D64,Auxiliar2!A:B,2,FALSE)</f>
        <v>Faturamento</v>
      </c>
      <c r="F64" s="2">
        <f t="shared" si="0"/>
        <v>2</v>
      </c>
      <c r="G64" s="2" t="str">
        <f t="shared" si="1"/>
        <v>Faturamento</v>
      </c>
      <c r="H64" t="str">
        <f t="shared" si="2"/>
        <v>FEV</v>
      </c>
    </row>
    <row r="65" spans="1:8" x14ac:dyDescent="0.25">
      <c r="A65" s="8">
        <v>43517</v>
      </c>
      <c r="B65" s="2" t="s">
        <v>20</v>
      </c>
      <c r="C65" s="6">
        <v>770</v>
      </c>
      <c r="D65" s="2" t="s">
        <v>6</v>
      </c>
      <c r="E65" s="2" t="str">
        <f>VLOOKUP(D65,Auxiliar2!A:B,2,FALSE)</f>
        <v>CMV</v>
      </c>
      <c r="F65" s="2">
        <f t="shared" si="0"/>
        <v>2</v>
      </c>
      <c r="G65" s="2" t="str">
        <f t="shared" si="1"/>
        <v>Gastos</v>
      </c>
      <c r="H65" t="str">
        <f t="shared" si="2"/>
        <v>FEV</v>
      </c>
    </row>
    <row r="66" spans="1:8" x14ac:dyDescent="0.25">
      <c r="A66" s="8">
        <v>43517</v>
      </c>
      <c r="B66" s="2" t="s">
        <v>4</v>
      </c>
      <c r="C66" s="6">
        <v>4364</v>
      </c>
      <c r="D66" s="2" t="s">
        <v>4</v>
      </c>
      <c r="E66" s="2" t="str">
        <f>VLOOKUP(D66,Auxiliar2!A:B,2,FALSE)</f>
        <v>Faturamento</v>
      </c>
      <c r="F66" s="2">
        <f t="shared" si="0"/>
        <v>2</v>
      </c>
      <c r="G66" s="2" t="str">
        <f t="shared" si="1"/>
        <v>Faturamento</v>
      </c>
      <c r="H66" t="str">
        <f t="shared" si="2"/>
        <v>FEV</v>
      </c>
    </row>
    <row r="67" spans="1:8" x14ac:dyDescent="0.25">
      <c r="A67" s="8">
        <v>43518</v>
      </c>
      <c r="B67" s="2" t="s">
        <v>4</v>
      </c>
      <c r="C67" s="6">
        <v>3979</v>
      </c>
      <c r="D67" s="2" t="s">
        <v>4</v>
      </c>
      <c r="E67" s="2" t="str">
        <f>VLOOKUP(D67,Auxiliar2!A:B,2,FALSE)</f>
        <v>Faturamento</v>
      </c>
      <c r="F67" s="2">
        <f t="shared" ref="F67:F130" si="4">MONTH(A67)</f>
        <v>2</v>
      </c>
      <c r="G67" s="2" t="str">
        <f t="shared" ref="G67:G130" si="5">IF(E67="Faturamento","Faturamento","Gastos")</f>
        <v>Faturamento</v>
      </c>
      <c r="H67" t="str">
        <f t="shared" ref="H67:H130" si="6">VLOOKUP(F67,L:M,2,FALSE)</f>
        <v>FEV</v>
      </c>
    </row>
    <row r="68" spans="1:8" x14ac:dyDescent="0.25">
      <c r="A68" s="8">
        <v>43519</v>
      </c>
      <c r="B68" s="2" t="s">
        <v>11</v>
      </c>
      <c r="C68" s="6">
        <v>811</v>
      </c>
      <c r="D68" s="2" t="s">
        <v>6</v>
      </c>
      <c r="E68" s="2" t="str">
        <f>VLOOKUP(D68,Auxiliar2!A:B,2,FALSE)</f>
        <v>CMV</v>
      </c>
      <c r="F68" s="2">
        <f t="shared" si="4"/>
        <v>2</v>
      </c>
      <c r="G68" s="2" t="str">
        <f t="shared" si="5"/>
        <v>Gastos</v>
      </c>
      <c r="H68" t="str">
        <f t="shared" si="6"/>
        <v>FEV</v>
      </c>
    </row>
    <row r="69" spans="1:8" x14ac:dyDescent="0.25">
      <c r="A69" s="8">
        <v>43519</v>
      </c>
      <c r="B69" s="2" t="s">
        <v>4</v>
      </c>
      <c r="C69" s="6">
        <v>3089</v>
      </c>
      <c r="D69" s="2" t="s">
        <v>4</v>
      </c>
      <c r="E69" s="2" t="str">
        <f>VLOOKUP(D69,Auxiliar2!A:B,2,FALSE)</f>
        <v>Faturamento</v>
      </c>
      <c r="F69" s="2">
        <f t="shared" si="4"/>
        <v>2</v>
      </c>
      <c r="G69" s="2" t="str">
        <f t="shared" si="5"/>
        <v>Faturamento</v>
      </c>
      <c r="H69" t="str">
        <f t="shared" si="6"/>
        <v>FEV</v>
      </c>
    </row>
    <row r="70" spans="1:8" x14ac:dyDescent="0.25">
      <c r="A70" s="8">
        <v>43520</v>
      </c>
      <c r="B70" s="2" t="s">
        <v>11</v>
      </c>
      <c r="C70" s="6">
        <v>1019</v>
      </c>
      <c r="D70" s="2" t="s">
        <v>6</v>
      </c>
      <c r="E70" s="2" t="str">
        <f>VLOOKUP(D70,Auxiliar2!A:B,2,FALSE)</f>
        <v>CMV</v>
      </c>
      <c r="F70" s="2">
        <f t="shared" si="4"/>
        <v>2</v>
      </c>
      <c r="G70" s="2" t="str">
        <f t="shared" si="5"/>
        <v>Gastos</v>
      </c>
      <c r="H70" t="str">
        <f t="shared" si="6"/>
        <v>FEV</v>
      </c>
    </row>
    <row r="71" spans="1:8" x14ac:dyDescent="0.25">
      <c r="A71" s="8">
        <v>43520</v>
      </c>
      <c r="B71" s="2" t="s">
        <v>8</v>
      </c>
      <c r="C71" s="6">
        <v>580</v>
      </c>
      <c r="D71" s="2" t="s">
        <v>6</v>
      </c>
      <c r="E71" s="2" t="str">
        <f>VLOOKUP(D71,Auxiliar2!A:B,2,FALSE)</f>
        <v>CMV</v>
      </c>
      <c r="F71" s="2">
        <f t="shared" si="4"/>
        <v>2</v>
      </c>
      <c r="G71" s="2" t="str">
        <f t="shared" si="5"/>
        <v>Gastos</v>
      </c>
      <c r="H71" t="str">
        <f t="shared" si="6"/>
        <v>FEV</v>
      </c>
    </row>
    <row r="72" spans="1:8" x14ac:dyDescent="0.25">
      <c r="A72" s="8">
        <v>43521</v>
      </c>
      <c r="B72" s="2" t="s">
        <v>11</v>
      </c>
      <c r="C72" s="6">
        <v>792</v>
      </c>
      <c r="D72" s="2" t="s">
        <v>6</v>
      </c>
      <c r="E72" s="2" t="str">
        <f>VLOOKUP(D72,Auxiliar2!A:B,2,FALSE)</f>
        <v>CMV</v>
      </c>
      <c r="F72" s="2">
        <f t="shared" si="4"/>
        <v>2</v>
      </c>
      <c r="G72" s="2" t="str">
        <f t="shared" si="5"/>
        <v>Gastos</v>
      </c>
      <c r="H72" t="str">
        <f t="shared" si="6"/>
        <v>FEV</v>
      </c>
    </row>
    <row r="73" spans="1:8" x14ac:dyDescent="0.25">
      <c r="A73" s="8">
        <v>43521</v>
      </c>
      <c r="B73" s="2" t="s">
        <v>13</v>
      </c>
      <c r="C73" s="6">
        <v>134</v>
      </c>
      <c r="D73" s="2" t="s">
        <v>6</v>
      </c>
      <c r="E73" s="2" t="str">
        <f>VLOOKUP(D73,Auxiliar2!A:B,2,FALSE)</f>
        <v>CMV</v>
      </c>
      <c r="F73" s="2">
        <f t="shared" si="4"/>
        <v>2</v>
      </c>
      <c r="G73" s="2" t="str">
        <f t="shared" si="5"/>
        <v>Gastos</v>
      </c>
      <c r="H73" t="str">
        <f t="shared" si="6"/>
        <v>FEV</v>
      </c>
    </row>
    <row r="74" spans="1:8" x14ac:dyDescent="0.25">
      <c r="A74" s="8">
        <v>43524</v>
      </c>
      <c r="B74" s="2" t="s">
        <v>13</v>
      </c>
      <c r="C74" s="6">
        <v>733</v>
      </c>
      <c r="D74" s="2" t="s">
        <v>6</v>
      </c>
      <c r="E74" s="2" t="str">
        <f>VLOOKUP(D74,Auxiliar2!A:B,2,FALSE)</f>
        <v>CMV</v>
      </c>
      <c r="F74" s="2">
        <f t="shared" si="4"/>
        <v>2</v>
      </c>
      <c r="G74" s="2" t="str">
        <f t="shared" si="5"/>
        <v>Gastos</v>
      </c>
      <c r="H74" t="str">
        <f t="shared" si="6"/>
        <v>FEV</v>
      </c>
    </row>
    <row r="75" spans="1:8" x14ac:dyDescent="0.25">
      <c r="A75" s="8">
        <v>43524</v>
      </c>
      <c r="B75" s="2" t="s">
        <v>4</v>
      </c>
      <c r="C75" s="6">
        <v>4516</v>
      </c>
      <c r="D75" s="2" t="s">
        <v>4</v>
      </c>
      <c r="E75" s="2" t="str">
        <f>VLOOKUP(D75,Auxiliar2!A:B,2,FALSE)</f>
        <v>Faturamento</v>
      </c>
      <c r="F75" s="2">
        <f t="shared" si="4"/>
        <v>2</v>
      </c>
      <c r="G75" s="2" t="str">
        <f t="shared" si="5"/>
        <v>Faturamento</v>
      </c>
      <c r="H75" t="str">
        <f t="shared" si="6"/>
        <v>FEV</v>
      </c>
    </row>
    <row r="76" spans="1:8" x14ac:dyDescent="0.25">
      <c r="A76" s="8">
        <v>43524</v>
      </c>
      <c r="B76" s="2" t="s">
        <v>4</v>
      </c>
      <c r="C76" s="6">
        <v>797</v>
      </c>
      <c r="D76" s="2" t="s">
        <v>4</v>
      </c>
      <c r="E76" s="2" t="str">
        <f>VLOOKUP(D76,Auxiliar2!A:B,2,FALSE)</f>
        <v>Faturamento</v>
      </c>
      <c r="F76" s="2">
        <f t="shared" si="4"/>
        <v>2</v>
      </c>
      <c r="G76" s="2" t="str">
        <f t="shared" si="5"/>
        <v>Faturamento</v>
      </c>
      <c r="H76" t="str">
        <f t="shared" si="6"/>
        <v>FEV</v>
      </c>
    </row>
    <row r="77" spans="1:8" x14ac:dyDescent="0.25">
      <c r="A77" s="8">
        <v>43524</v>
      </c>
      <c r="B77" s="2" t="s">
        <v>4</v>
      </c>
      <c r="C77" s="6">
        <v>3762</v>
      </c>
      <c r="D77" s="2" t="s">
        <v>4</v>
      </c>
      <c r="E77" s="2" t="str">
        <f>VLOOKUP(D77,Auxiliar2!A:B,2,FALSE)</f>
        <v>Faturamento</v>
      </c>
      <c r="F77" s="2">
        <f t="shared" si="4"/>
        <v>2</v>
      </c>
      <c r="G77" s="2" t="str">
        <f t="shared" si="5"/>
        <v>Faturamento</v>
      </c>
      <c r="H77" t="str">
        <f t="shared" si="6"/>
        <v>FEV</v>
      </c>
    </row>
    <row r="78" spans="1:8" x14ac:dyDescent="0.25">
      <c r="A78" s="8">
        <v>43524</v>
      </c>
      <c r="B78" s="2" t="s">
        <v>9</v>
      </c>
      <c r="C78" s="6">
        <v>1200</v>
      </c>
      <c r="D78" s="2" t="s">
        <v>9</v>
      </c>
      <c r="E78" s="2" t="str">
        <f>VLOOKUP(D78,Auxiliar2!A:B,2,FALSE)</f>
        <v>Desp. Vendas</v>
      </c>
      <c r="F78" s="2">
        <f t="shared" si="4"/>
        <v>2</v>
      </c>
      <c r="G78" s="2" t="str">
        <f t="shared" si="5"/>
        <v>Gastos</v>
      </c>
      <c r="H78" t="str">
        <f t="shared" si="6"/>
        <v>FEV</v>
      </c>
    </row>
    <row r="79" spans="1:8" x14ac:dyDescent="0.25">
      <c r="A79" s="8">
        <v>43524</v>
      </c>
      <c r="B79" s="2" t="s">
        <v>12</v>
      </c>
      <c r="C79" s="6">
        <v>3500</v>
      </c>
      <c r="D79" s="2" t="s">
        <v>12</v>
      </c>
      <c r="E79" s="2" t="str">
        <f>VLOOKUP(D79,Auxiliar2!A:B,2,FALSE)</f>
        <v>Desp. Vendas</v>
      </c>
      <c r="F79" s="2">
        <f t="shared" si="4"/>
        <v>2</v>
      </c>
      <c r="G79" s="2" t="str">
        <f t="shared" si="5"/>
        <v>Gastos</v>
      </c>
      <c r="H79" t="str">
        <f t="shared" si="6"/>
        <v>FEV</v>
      </c>
    </row>
    <row r="80" spans="1:8" x14ac:dyDescent="0.25">
      <c r="A80" s="8">
        <v>43524</v>
      </c>
      <c r="B80" s="2" t="s">
        <v>14</v>
      </c>
      <c r="C80" s="6">
        <v>3000</v>
      </c>
      <c r="D80" s="2" t="s">
        <v>14</v>
      </c>
      <c r="E80" s="2" t="str">
        <f>VLOOKUP(D80,Auxiliar2!A:B,2,FALSE)</f>
        <v>Desp. ADM</v>
      </c>
      <c r="F80" s="2">
        <f t="shared" si="4"/>
        <v>2</v>
      </c>
      <c r="G80" s="2" t="str">
        <f t="shared" si="5"/>
        <v>Gastos</v>
      </c>
      <c r="H80" t="str">
        <f t="shared" si="6"/>
        <v>FEV</v>
      </c>
    </row>
    <row r="81" spans="1:8" x14ac:dyDescent="0.25">
      <c r="A81" s="8">
        <v>43524</v>
      </c>
      <c r="B81" s="2" t="s">
        <v>18</v>
      </c>
      <c r="C81" s="6">
        <v>200</v>
      </c>
      <c r="D81" s="2" t="s">
        <v>17</v>
      </c>
      <c r="E81" s="2" t="str">
        <f>VLOOKUP(D81,Auxiliar2!A:B,2,FALSE)</f>
        <v>Desp. ADM</v>
      </c>
      <c r="F81" s="2">
        <f t="shared" si="4"/>
        <v>2</v>
      </c>
      <c r="G81" s="2" t="str">
        <f t="shared" si="5"/>
        <v>Gastos</v>
      </c>
      <c r="H81" t="str">
        <f t="shared" si="6"/>
        <v>FEV</v>
      </c>
    </row>
    <row r="82" spans="1:8" x14ac:dyDescent="0.25">
      <c r="A82" s="8">
        <v>43524</v>
      </c>
      <c r="B82" s="2" t="s">
        <v>22</v>
      </c>
      <c r="C82" s="6">
        <v>200</v>
      </c>
      <c r="D82" s="2" t="s">
        <v>21</v>
      </c>
      <c r="E82" s="2" t="str">
        <f>VLOOKUP(D82,Auxiliar2!A:B,2,FALSE)</f>
        <v>Desp. ADM</v>
      </c>
      <c r="F82" s="2">
        <f t="shared" si="4"/>
        <v>2</v>
      </c>
      <c r="G82" s="2" t="str">
        <f t="shared" si="5"/>
        <v>Gastos</v>
      </c>
      <c r="H82" t="str">
        <f t="shared" si="6"/>
        <v>FEV</v>
      </c>
    </row>
    <row r="83" spans="1:8" x14ac:dyDescent="0.25">
      <c r="A83" s="8">
        <v>43524</v>
      </c>
      <c r="B83" s="2" t="s">
        <v>25</v>
      </c>
      <c r="C83" s="6">
        <v>1100</v>
      </c>
      <c r="D83" s="2" t="s">
        <v>24</v>
      </c>
      <c r="E83" s="2" t="str">
        <f>VLOOKUP(D83,Auxiliar2!A:B,2,FALSE)</f>
        <v>Desp. ADM</v>
      </c>
      <c r="F83" s="2">
        <f t="shared" si="4"/>
        <v>2</v>
      </c>
      <c r="G83" s="2" t="str">
        <f t="shared" si="5"/>
        <v>Gastos</v>
      </c>
      <c r="H83" t="str">
        <f t="shared" si="6"/>
        <v>FEV</v>
      </c>
    </row>
    <row r="84" spans="1:8" x14ac:dyDescent="0.25">
      <c r="A84" s="8">
        <v>43524</v>
      </c>
      <c r="B84" s="2" t="s">
        <v>27</v>
      </c>
      <c r="C84" s="6">
        <v>2500</v>
      </c>
      <c r="D84" s="2" t="s">
        <v>26</v>
      </c>
      <c r="E84" s="2" t="str">
        <f>VLOOKUP(D84,Auxiliar2!A:B,2,FALSE)</f>
        <v>Desp. Geral</v>
      </c>
      <c r="F84" s="2">
        <f t="shared" si="4"/>
        <v>2</v>
      </c>
      <c r="G84" s="2" t="str">
        <f t="shared" si="5"/>
        <v>Gastos</v>
      </c>
      <c r="H84" t="str">
        <f t="shared" si="6"/>
        <v>FEV</v>
      </c>
    </row>
    <row r="85" spans="1:8" x14ac:dyDescent="0.25">
      <c r="A85" s="8">
        <v>43524</v>
      </c>
      <c r="B85" s="2" t="s">
        <v>29</v>
      </c>
      <c r="C85" s="6">
        <v>650</v>
      </c>
      <c r="D85" s="2" t="s">
        <v>28</v>
      </c>
      <c r="E85" s="2" t="str">
        <f>VLOOKUP(D85,Auxiliar2!A:B,2,FALSE)</f>
        <v>Desp. Geral</v>
      </c>
      <c r="F85" s="2">
        <f t="shared" si="4"/>
        <v>2</v>
      </c>
      <c r="G85" s="2" t="str">
        <f t="shared" si="5"/>
        <v>Gastos</v>
      </c>
      <c r="H85" t="str">
        <f t="shared" si="6"/>
        <v>FEV</v>
      </c>
    </row>
    <row r="86" spans="1:8" x14ac:dyDescent="0.25">
      <c r="A86" s="8">
        <v>43524</v>
      </c>
      <c r="B86" s="2" t="s">
        <v>31</v>
      </c>
      <c r="C86" s="6">
        <v>150</v>
      </c>
      <c r="D86" s="2" t="s">
        <v>30</v>
      </c>
      <c r="E86" s="2" t="str">
        <f>VLOOKUP(D86,Auxiliar2!A:B,2,FALSE)</f>
        <v>Desp. Geral</v>
      </c>
      <c r="F86" s="2">
        <f t="shared" si="4"/>
        <v>2</v>
      </c>
      <c r="G86" s="2" t="str">
        <f t="shared" si="5"/>
        <v>Gastos</v>
      </c>
      <c r="H86" t="str">
        <f t="shared" si="6"/>
        <v>FEV</v>
      </c>
    </row>
    <row r="87" spans="1:8" x14ac:dyDescent="0.25">
      <c r="A87" s="8">
        <v>43524</v>
      </c>
      <c r="B87" s="2" t="s">
        <v>32</v>
      </c>
      <c r="C87" s="6">
        <v>2000</v>
      </c>
      <c r="D87" s="2" t="s">
        <v>32</v>
      </c>
      <c r="E87" s="2" t="str">
        <f>VLOOKUP(D87,Auxiliar2!A:B,2,FALSE)</f>
        <v>Desp. Geral</v>
      </c>
      <c r="F87" s="2">
        <f t="shared" si="4"/>
        <v>2</v>
      </c>
      <c r="G87" s="2" t="str">
        <f t="shared" si="5"/>
        <v>Gastos</v>
      </c>
      <c r="H87" t="str">
        <f t="shared" si="6"/>
        <v>FEV</v>
      </c>
    </row>
    <row r="88" spans="1:8" x14ac:dyDescent="0.25">
      <c r="A88" s="8">
        <v>43524</v>
      </c>
      <c r="B88" s="2" t="s">
        <v>34</v>
      </c>
      <c r="C88" s="6">
        <v>500</v>
      </c>
      <c r="D88" s="2" t="s">
        <v>33</v>
      </c>
      <c r="E88" s="2" t="str">
        <f>VLOOKUP(D88,Auxiliar2!A:B,2,FALSE)</f>
        <v>Desp. Financeira</v>
      </c>
      <c r="F88" s="2">
        <f t="shared" si="4"/>
        <v>2</v>
      </c>
      <c r="G88" s="2" t="str">
        <f t="shared" si="5"/>
        <v>Gastos</v>
      </c>
      <c r="H88" t="str">
        <f t="shared" si="6"/>
        <v>FEV</v>
      </c>
    </row>
    <row r="89" spans="1:8" x14ac:dyDescent="0.25">
      <c r="A89" s="8">
        <v>43525</v>
      </c>
      <c r="B89" s="2" t="s">
        <v>4</v>
      </c>
      <c r="C89" s="6">
        <v>707</v>
      </c>
      <c r="D89" s="2" t="s">
        <v>4</v>
      </c>
      <c r="E89" s="2" t="str">
        <f>VLOOKUP(D89,Auxiliar2!A:B,2,FALSE)</f>
        <v>Faturamento</v>
      </c>
      <c r="F89" s="2">
        <f t="shared" si="4"/>
        <v>3</v>
      </c>
      <c r="G89" s="2" t="str">
        <f t="shared" si="5"/>
        <v>Faturamento</v>
      </c>
      <c r="H89" t="str">
        <f t="shared" si="6"/>
        <v>MAR</v>
      </c>
    </row>
    <row r="90" spans="1:8" x14ac:dyDescent="0.25">
      <c r="A90" s="8">
        <v>43526</v>
      </c>
      <c r="B90" s="2" t="s">
        <v>8</v>
      </c>
      <c r="C90" s="6">
        <v>200</v>
      </c>
      <c r="D90" s="2" t="s">
        <v>6</v>
      </c>
      <c r="E90" s="2" t="str">
        <f>VLOOKUP(D90,Auxiliar2!A:B,2,FALSE)</f>
        <v>CMV</v>
      </c>
      <c r="F90" s="2">
        <f t="shared" si="4"/>
        <v>3</v>
      </c>
      <c r="G90" s="2" t="str">
        <f t="shared" si="5"/>
        <v>Gastos</v>
      </c>
      <c r="H90" t="str">
        <f t="shared" si="6"/>
        <v>MAR</v>
      </c>
    </row>
    <row r="91" spans="1:8" x14ac:dyDescent="0.25">
      <c r="A91" s="8">
        <v>43526</v>
      </c>
      <c r="B91" s="2" t="s">
        <v>4</v>
      </c>
      <c r="C91" s="6">
        <v>1650</v>
      </c>
      <c r="D91" s="2" t="s">
        <v>4</v>
      </c>
      <c r="E91" s="2" t="str">
        <f>VLOOKUP(D91,Auxiliar2!A:B,2,FALSE)</f>
        <v>Faturamento</v>
      </c>
      <c r="F91" s="2">
        <f t="shared" si="4"/>
        <v>3</v>
      </c>
      <c r="G91" s="2" t="str">
        <f t="shared" si="5"/>
        <v>Faturamento</v>
      </c>
      <c r="H91" t="str">
        <f t="shared" si="6"/>
        <v>MAR</v>
      </c>
    </row>
    <row r="92" spans="1:8" x14ac:dyDescent="0.25">
      <c r="A92" s="8">
        <v>43527</v>
      </c>
      <c r="B92" s="2" t="s">
        <v>5</v>
      </c>
      <c r="C92" s="6">
        <v>996</v>
      </c>
      <c r="D92" s="2" t="s">
        <v>6</v>
      </c>
      <c r="E92" s="2" t="str">
        <f>VLOOKUP(D92,Auxiliar2!A:B,2,FALSE)</f>
        <v>CMV</v>
      </c>
      <c r="F92" s="2">
        <f t="shared" si="4"/>
        <v>3</v>
      </c>
      <c r="G92" s="2" t="str">
        <f t="shared" si="5"/>
        <v>Gastos</v>
      </c>
      <c r="H92" t="str">
        <f t="shared" si="6"/>
        <v>MAR</v>
      </c>
    </row>
    <row r="93" spans="1:8" x14ac:dyDescent="0.25">
      <c r="A93" s="8">
        <v>43529</v>
      </c>
      <c r="B93" s="2" t="s">
        <v>16</v>
      </c>
      <c r="C93" s="6">
        <v>1339</v>
      </c>
      <c r="D93" s="2" t="s">
        <v>6</v>
      </c>
      <c r="E93" s="2" t="str">
        <f>VLOOKUP(D93,Auxiliar2!A:B,2,FALSE)</f>
        <v>CMV</v>
      </c>
      <c r="F93" s="2">
        <f t="shared" si="4"/>
        <v>3</v>
      </c>
      <c r="G93" s="2" t="str">
        <f t="shared" si="5"/>
        <v>Gastos</v>
      </c>
      <c r="H93" t="str">
        <f t="shared" si="6"/>
        <v>MAR</v>
      </c>
    </row>
    <row r="94" spans="1:8" x14ac:dyDescent="0.25">
      <c r="A94" s="8">
        <v>43529</v>
      </c>
      <c r="B94" s="2" t="s">
        <v>4</v>
      </c>
      <c r="C94" s="6">
        <v>4375</v>
      </c>
      <c r="D94" s="2" t="s">
        <v>4</v>
      </c>
      <c r="E94" s="2" t="str">
        <f>VLOOKUP(D94,Auxiliar2!A:B,2,FALSE)</f>
        <v>Faturamento</v>
      </c>
      <c r="F94" s="2">
        <f t="shared" si="4"/>
        <v>3</v>
      </c>
      <c r="G94" s="2" t="str">
        <f t="shared" si="5"/>
        <v>Faturamento</v>
      </c>
      <c r="H94" t="str">
        <f t="shared" si="6"/>
        <v>MAR</v>
      </c>
    </row>
    <row r="95" spans="1:8" x14ac:dyDescent="0.25">
      <c r="A95" s="8">
        <v>43530</v>
      </c>
      <c r="B95" s="2" t="s">
        <v>4</v>
      </c>
      <c r="C95" s="6">
        <v>3183</v>
      </c>
      <c r="D95" s="2" t="s">
        <v>4</v>
      </c>
      <c r="E95" s="2" t="str">
        <f>VLOOKUP(D95,Auxiliar2!A:B,2,FALSE)</f>
        <v>Faturamento</v>
      </c>
      <c r="F95" s="2">
        <f t="shared" si="4"/>
        <v>3</v>
      </c>
      <c r="G95" s="2" t="str">
        <f t="shared" si="5"/>
        <v>Faturamento</v>
      </c>
      <c r="H95" t="str">
        <f t="shared" si="6"/>
        <v>MAR</v>
      </c>
    </row>
    <row r="96" spans="1:8" x14ac:dyDescent="0.25">
      <c r="A96" s="8">
        <v>43530</v>
      </c>
      <c r="B96" s="2" t="s">
        <v>4</v>
      </c>
      <c r="C96" s="6">
        <v>2727</v>
      </c>
      <c r="D96" s="2" t="s">
        <v>4</v>
      </c>
      <c r="E96" s="2" t="str">
        <f>VLOOKUP(D96,Auxiliar2!A:B,2,FALSE)</f>
        <v>Faturamento</v>
      </c>
      <c r="F96" s="2">
        <f t="shared" si="4"/>
        <v>3</v>
      </c>
      <c r="G96" s="2" t="str">
        <f t="shared" si="5"/>
        <v>Faturamento</v>
      </c>
      <c r="H96" t="str">
        <f t="shared" si="6"/>
        <v>MAR</v>
      </c>
    </row>
    <row r="97" spans="1:8" x14ac:dyDescent="0.25">
      <c r="A97" s="8">
        <v>43532</v>
      </c>
      <c r="B97" s="2" t="s">
        <v>20</v>
      </c>
      <c r="C97" s="6">
        <v>799</v>
      </c>
      <c r="D97" s="2" t="s">
        <v>6</v>
      </c>
      <c r="E97" s="2" t="str">
        <f>VLOOKUP(D97,Auxiliar2!A:B,2,FALSE)</f>
        <v>CMV</v>
      </c>
      <c r="F97" s="2">
        <f t="shared" si="4"/>
        <v>3</v>
      </c>
      <c r="G97" s="2" t="str">
        <f t="shared" si="5"/>
        <v>Gastos</v>
      </c>
      <c r="H97" t="str">
        <f t="shared" si="6"/>
        <v>MAR</v>
      </c>
    </row>
    <row r="98" spans="1:8" x14ac:dyDescent="0.25">
      <c r="A98" s="8">
        <v>43532</v>
      </c>
      <c r="B98" s="2" t="s">
        <v>4</v>
      </c>
      <c r="C98" s="6">
        <v>5698</v>
      </c>
      <c r="D98" s="2" t="s">
        <v>4</v>
      </c>
      <c r="E98" s="2" t="str">
        <f>VLOOKUP(D98,Auxiliar2!A:B,2,FALSE)</f>
        <v>Faturamento</v>
      </c>
      <c r="F98" s="2">
        <f t="shared" si="4"/>
        <v>3</v>
      </c>
      <c r="G98" s="2" t="str">
        <f t="shared" si="5"/>
        <v>Faturamento</v>
      </c>
      <c r="H98" t="str">
        <f t="shared" si="6"/>
        <v>MAR</v>
      </c>
    </row>
    <row r="99" spans="1:8" x14ac:dyDescent="0.25">
      <c r="A99" s="8">
        <v>43537</v>
      </c>
      <c r="B99" s="2" t="s">
        <v>5</v>
      </c>
      <c r="C99" s="6">
        <v>309</v>
      </c>
      <c r="D99" s="2" t="s">
        <v>6</v>
      </c>
      <c r="E99" s="2" t="str">
        <f>VLOOKUP(D99,Auxiliar2!A:B,2,FALSE)</f>
        <v>CMV</v>
      </c>
      <c r="F99" s="2">
        <f t="shared" si="4"/>
        <v>3</v>
      </c>
      <c r="G99" s="2" t="str">
        <f t="shared" si="5"/>
        <v>Gastos</v>
      </c>
      <c r="H99" t="str">
        <f t="shared" si="6"/>
        <v>MAR</v>
      </c>
    </row>
    <row r="100" spans="1:8" x14ac:dyDescent="0.25">
      <c r="A100" s="8">
        <v>43537</v>
      </c>
      <c r="B100" s="2" t="s">
        <v>16</v>
      </c>
      <c r="C100" s="6">
        <v>502</v>
      </c>
      <c r="D100" s="2" t="s">
        <v>6</v>
      </c>
      <c r="E100" s="2" t="str">
        <f>VLOOKUP(D100,Auxiliar2!A:B,2,FALSE)</f>
        <v>CMV</v>
      </c>
      <c r="F100" s="2">
        <f t="shared" si="4"/>
        <v>3</v>
      </c>
      <c r="G100" s="2" t="str">
        <f t="shared" si="5"/>
        <v>Gastos</v>
      </c>
      <c r="H100" t="str">
        <f t="shared" si="6"/>
        <v>MAR</v>
      </c>
    </row>
    <row r="101" spans="1:8" x14ac:dyDescent="0.25">
      <c r="A101" s="8">
        <v>43539</v>
      </c>
      <c r="B101" s="2" t="s">
        <v>13</v>
      </c>
      <c r="C101" s="6">
        <v>735</v>
      </c>
      <c r="D101" s="2" t="s">
        <v>6</v>
      </c>
      <c r="E101" s="2" t="str">
        <f>VLOOKUP(D101,Auxiliar2!A:B,2,FALSE)</f>
        <v>CMV</v>
      </c>
      <c r="F101" s="2">
        <f t="shared" si="4"/>
        <v>3</v>
      </c>
      <c r="G101" s="2" t="str">
        <f t="shared" si="5"/>
        <v>Gastos</v>
      </c>
      <c r="H101" t="str">
        <f t="shared" si="6"/>
        <v>MAR</v>
      </c>
    </row>
    <row r="102" spans="1:8" x14ac:dyDescent="0.25">
      <c r="A102" s="8">
        <v>43539</v>
      </c>
      <c r="B102" s="2" t="s">
        <v>13</v>
      </c>
      <c r="C102" s="6">
        <v>854</v>
      </c>
      <c r="D102" s="2" t="s">
        <v>6</v>
      </c>
      <c r="E102" s="2" t="str">
        <f>VLOOKUP(D102,Auxiliar2!A:B,2,FALSE)</f>
        <v>CMV</v>
      </c>
      <c r="F102" s="2">
        <f t="shared" si="4"/>
        <v>3</v>
      </c>
      <c r="G102" s="2" t="str">
        <f t="shared" si="5"/>
        <v>Gastos</v>
      </c>
      <c r="H102" t="str">
        <f t="shared" si="6"/>
        <v>MAR</v>
      </c>
    </row>
    <row r="103" spans="1:8" x14ac:dyDescent="0.25">
      <c r="A103" s="8">
        <v>43539</v>
      </c>
      <c r="B103" s="2" t="s">
        <v>4</v>
      </c>
      <c r="C103" s="6">
        <v>2504</v>
      </c>
      <c r="D103" s="2" t="s">
        <v>4</v>
      </c>
      <c r="E103" s="2" t="str">
        <f>VLOOKUP(D103,Auxiliar2!A:B,2,FALSE)</f>
        <v>Faturamento</v>
      </c>
      <c r="F103" s="2">
        <f t="shared" si="4"/>
        <v>3</v>
      </c>
      <c r="G103" s="2" t="str">
        <f t="shared" si="5"/>
        <v>Faturamento</v>
      </c>
      <c r="H103" t="str">
        <f t="shared" si="6"/>
        <v>MAR</v>
      </c>
    </row>
    <row r="104" spans="1:8" x14ac:dyDescent="0.25">
      <c r="A104" s="8">
        <v>43540</v>
      </c>
      <c r="B104" s="2" t="s">
        <v>16</v>
      </c>
      <c r="C104" s="6">
        <v>675</v>
      </c>
      <c r="D104" s="2" t="s">
        <v>6</v>
      </c>
      <c r="E104" s="2" t="str">
        <f>VLOOKUP(D104,Auxiliar2!A:B,2,FALSE)</f>
        <v>CMV</v>
      </c>
      <c r="F104" s="2">
        <f t="shared" si="4"/>
        <v>3</v>
      </c>
      <c r="G104" s="2" t="str">
        <f t="shared" si="5"/>
        <v>Gastos</v>
      </c>
      <c r="H104" t="str">
        <f t="shared" si="6"/>
        <v>MAR</v>
      </c>
    </row>
    <row r="105" spans="1:8" x14ac:dyDescent="0.25">
      <c r="A105" s="8">
        <v>43540</v>
      </c>
      <c r="B105" s="2" t="s">
        <v>4</v>
      </c>
      <c r="C105" s="6">
        <v>5548</v>
      </c>
      <c r="D105" s="2" t="s">
        <v>4</v>
      </c>
      <c r="E105" s="2" t="str">
        <f>VLOOKUP(D105,Auxiliar2!A:B,2,FALSE)</f>
        <v>Faturamento</v>
      </c>
      <c r="F105" s="2">
        <f t="shared" si="4"/>
        <v>3</v>
      </c>
      <c r="G105" s="2" t="str">
        <f t="shared" si="5"/>
        <v>Faturamento</v>
      </c>
      <c r="H105" t="str">
        <f t="shared" si="6"/>
        <v>MAR</v>
      </c>
    </row>
    <row r="106" spans="1:8" x14ac:dyDescent="0.25">
      <c r="A106" s="8">
        <v>43542</v>
      </c>
      <c r="B106" s="2" t="s">
        <v>4</v>
      </c>
      <c r="C106" s="6">
        <v>3510</v>
      </c>
      <c r="D106" s="2" t="s">
        <v>4</v>
      </c>
      <c r="E106" s="2" t="str">
        <f>VLOOKUP(D106,Auxiliar2!A:B,2,FALSE)</f>
        <v>Faturamento</v>
      </c>
      <c r="F106" s="2">
        <f t="shared" si="4"/>
        <v>3</v>
      </c>
      <c r="G106" s="2" t="str">
        <f t="shared" si="5"/>
        <v>Faturamento</v>
      </c>
      <c r="H106" t="str">
        <f t="shared" si="6"/>
        <v>MAR</v>
      </c>
    </row>
    <row r="107" spans="1:8" x14ac:dyDescent="0.25">
      <c r="A107" s="8">
        <v>43542</v>
      </c>
      <c r="B107" s="2" t="s">
        <v>4</v>
      </c>
      <c r="C107" s="6">
        <v>5565</v>
      </c>
      <c r="D107" s="2" t="s">
        <v>4</v>
      </c>
      <c r="E107" s="2" t="str">
        <f>VLOOKUP(D107,Auxiliar2!A:B,2,FALSE)</f>
        <v>Faturamento</v>
      </c>
      <c r="F107" s="2">
        <f t="shared" si="4"/>
        <v>3</v>
      </c>
      <c r="G107" s="2" t="str">
        <f t="shared" si="5"/>
        <v>Faturamento</v>
      </c>
      <c r="H107" t="str">
        <f t="shared" si="6"/>
        <v>MAR</v>
      </c>
    </row>
    <row r="108" spans="1:8" x14ac:dyDescent="0.25">
      <c r="A108" s="8">
        <v>43545</v>
      </c>
      <c r="B108" s="2" t="s">
        <v>4</v>
      </c>
      <c r="C108" s="6">
        <v>3021</v>
      </c>
      <c r="D108" s="2" t="s">
        <v>4</v>
      </c>
      <c r="E108" s="2" t="str">
        <f>VLOOKUP(D108,Auxiliar2!A:B,2,FALSE)</f>
        <v>Faturamento</v>
      </c>
      <c r="F108" s="2">
        <f t="shared" si="4"/>
        <v>3</v>
      </c>
      <c r="G108" s="2" t="str">
        <f t="shared" si="5"/>
        <v>Faturamento</v>
      </c>
      <c r="H108" t="str">
        <f t="shared" si="6"/>
        <v>MAR</v>
      </c>
    </row>
    <row r="109" spans="1:8" x14ac:dyDescent="0.25">
      <c r="A109" s="8">
        <v>43546</v>
      </c>
      <c r="B109" s="2" t="s">
        <v>8</v>
      </c>
      <c r="C109" s="6">
        <v>257</v>
      </c>
      <c r="D109" s="2" t="s">
        <v>6</v>
      </c>
      <c r="E109" s="2" t="str">
        <f>VLOOKUP(D109,Auxiliar2!A:B,2,FALSE)</f>
        <v>CMV</v>
      </c>
      <c r="F109" s="2">
        <f t="shared" si="4"/>
        <v>3</v>
      </c>
      <c r="G109" s="2" t="str">
        <f t="shared" si="5"/>
        <v>Gastos</v>
      </c>
      <c r="H109" t="str">
        <f t="shared" si="6"/>
        <v>MAR</v>
      </c>
    </row>
    <row r="110" spans="1:8" x14ac:dyDescent="0.25">
      <c r="A110" s="8">
        <v>43546</v>
      </c>
      <c r="B110" s="2" t="s">
        <v>4</v>
      </c>
      <c r="C110" s="6">
        <v>5525</v>
      </c>
      <c r="D110" s="2" t="s">
        <v>4</v>
      </c>
      <c r="E110" s="2" t="str">
        <f>VLOOKUP(D110,Auxiliar2!A:B,2,FALSE)</f>
        <v>Faturamento</v>
      </c>
      <c r="F110" s="2">
        <f t="shared" si="4"/>
        <v>3</v>
      </c>
      <c r="G110" s="2" t="str">
        <f t="shared" si="5"/>
        <v>Faturamento</v>
      </c>
      <c r="H110" t="str">
        <f t="shared" si="6"/>
        <v>MAR</v>
      </c>
    </row>
    <row r="111" spans="1:8" x14ac:dyDescent="0.25">
      <c r="A111" s="8">
        <v>43548</v>
      </c>
      <c r="B111" s="2" t="s">
        <v>5</v>
      </c>
      <c r="C111" s="6">
        <v>814</v>
      </c>
      <c r="D111" s="2" t="s">
        <v>6</v>
      </c>
      <c r="E111" s="2" t="str">
        <f>VLOOKUP(D111,Auxiliar2!A:B,2,FALSE)</f>
        <v>CMV</v>
      </c>
      <c r="F111" s="2">
        <f t="shared" si="4"/>
        <v>3</v>
      </c>
      <c r="G111" s="2" t="str">
        <f t="shared" si="5"/>
        <v>Gastos</v>
      </c>
      <c r="H111" t="str">
        <f t="shared" si="6"/>
        <v>MAR</v>
      </c>
    </row>
    <row r="112" spans="1:8" x14ac:dyDescent="0.25">
      <c r="A112" s="8">
        <v>43548</v>
      </c>
      <c r="B112" s="2" t="s">
        <v>20</v>
      </c>
      <c r="C112" s="6">
        <v>408</v>
      </c>
      <c r="D112" s="2" t="s">
        <v>6</v>
      </c>
      <c r="E112" s="2" t="str">
        <f>VLOOKUP(D112,Auxiliar2!A:B,2,FALSE)</f>
        <v>CMV</v>
      </c>
      <c r="F112" s="2">
        <f t="shared" si="4"/>
        <v>3</v>
      </c>
      <c r="G112" s="2" t="str">
        <f t="shared" si="5"/>
        <v>Gastos</v>
      </c>
      <c r="H112" t="str">
        <f t="shared" si="6"/>
        <v>MAR</v>
      </c>
    </row>
    <row r="113" spans="1:8" x14ac:dyDescent="0.25">
      <c r="A113" s="8">
        <v>43549</v>
      </c>
      <c r="B113" s="2" t="s">
        <v>4</v>
      </c>
      <c r="C113" s="6">
        <v>1300</v>
      </c>
      <c r="D113" s="2" t="s">
        <v>4</v>
      </c>
      <c r="E113" s="2" t="str">
        <f>VLOOKUP(D113,Auxiliar2!A:B,2,FALSE)</f>
        <v>Faturamento</v>
      </c>
      <c r="F113" s="2">
        <f t="shared" si="4"/>
        <v>3</v>
      </c>
      <c r="G113" s="2" t="str">
        <f t="shared" si="5"/>
        <v>Faturamento</v>
      </c>
      <c r="H113" t="str">
        <f t="shared" si="6"/>
        <v>MAR</v>
      </c>
    </row>
    <row r="114" spans="1:8" x14ac:dyDescent="0.25">
      <c r="A114" s="8">
        <v>43552</v>
      </c>
      <c r="B114" s="2" t="s">
        <v>13</v>
      </c>
      <c r="C114" s="6">
        <v>918</v>
      </c>
      <c r="D114" s="2" t="s">
        <v>6</v>
      </c>
      <c r="E114" s="2" t="str">
        <f>VLOOKUP(D114,Auxiliar2!A:B,2,FALSE)</f>
        <v>CMV</v>
      </c>
      <c r="F114" s="2">
        <f t="shared" si="4"/>
        <v>3</v>
      </c>
      <c r="G114" s="2" t="str">
        <f t="shared" si="5"/>
        <v>Gastos</v>
      </c>
      <c r="H114" t="str">
        <f t="shared" si="6"/>
        <v>MAR</v>
      </c>
    </row>
    <row r="115" spans="1:8" x14ac:dyDescent="0.25">
      <c r="A115" s="8">
        <v>43552</v>
      </c>
      <c r="B115" s="2" t="s">
        <v>13</v>
      </c>
      <c r="C115" s="6">
        <v>562</v>
      </c>
      <c r="D115" s="2" t="s">
        <v>6</v>
      </c>
      <c r="E115" s="2" t="str">
        <f>VLOOKUP(D115,Auxiliar2!A:B,2,FALSE)</f>
        <v>CMV</v>
      </c>
      <c r="F115" s="2">
        <f t="shared" si="4"/>
        <v>3</v>
      </c>
      <c r="G115" s="2" t="str">
        <f t="shared" si="5"/>
        <v>Gastos</v>
      </c>
      <c r="H115" t="str">
        <f t="shared" si="6"/>
        <v>MAR</v>
      </c>
    </row>
    <row r="116" spans="1:8" x14ac:dyDescent="0.25">
      <c r="A116" s="8">
        <v>43552</v>
      </c>
      <c r="B116" s="2" t="s">
        <v>4</v>
      </c>
      <c r="C116" s="6">
        <v>2983</v>
      </c>
      <c r="D116" s="2" t="s">
        <v>4</v>
      </c>
      <c r="E116" s="2" t="str">
        <f>VLOOKUP(D116,Auxiliar2!A:B,2,FALSE)</f>
        <v>Faturamento</v>
      </c>
      <c r="F116" s="2">
        <f t="shared" si="4"/>
        <v>3</v>
      </c>
      <c r="G116" s="2" t="str">
        <f t="shared" si="5"/>
        <v>Faturamento</v>
      </c>
      <c r="H116" t="str">
        <f t="shared" si="6"/>
        <v>MAR</v>
      </c>
    </row>
    <row r="117" spans="1:8" x14ac:dyDescent="0.25">
      <c r="A117" s="8">
        <v>43553</v>
      </c>
      <c r="B117" s="2" t="s">
        <v>4</v>
      </c>
      <c r="C117" s="6">
        <v>2852</v>
      </c>
      <c r="D117" s="2" t="s">
        <v>4</v>
      </c>
      <c r="E117" s="2" t="str">
        <f>VLOOKUP(D117,Auxiliar2!A:B,2,FALSE)</f>
        <v>Faturamento</v>
      </c>
      <c r="F117" s="2">
        <f t="shared" si="4"/>
        <v>3</v>
      </c>
      <c r="G117" s="2" t="str">
        <f t="shared" si="5"/>
        <v>Faturamento</v>
      </c>
      <c r="H117" t="str">
        <f t="shared" si="6"/>
        <v>MAR</v>
      </c>
    </row>
    <row r="118" spans="1:8" x14ac:dyDescent="0.25">
      <c r="A118" s="8">
        <v>43553</v>
      </c>
      <c r="B118" s="2" t="s">
        <v>4</v>
      </c>
      <c r="C118" s="6">
        <v>4032</v>
      </c>
      <c r="D118" s="2" t="s">
        <v>4</v>
      </c>
      <c r="E118" s="2" t="str">
        <f>VLOOKUP(D118,Auxiliar2!A:B,2,FALSE)</f>
        <v>Faturamento</v>
      </c>
      <c r="F118" s="2">
        <f t="shared" si="4"/>
        <v>3</v>
      </c>
      <c r="G118" s="2" t="str">
        <f t="shared" si="5"/>
        <v>Faturamento</v>
      </c>
      <c r="H118" t="str">
        <f t="shared" si="6"/>
        <v>MAR</v>
      </c>
    </row>
    <row r="119" spans="1:8" x14ac:dyDescent="0.25">
      <c r="A119" s="8">
        <v>43554</v>
      </c>
      <c r="B119" s="2" t="s">
        <v>13</v>
      </c>
      <c r="C119" s="6">
        <v>835</v>
      </c>
      <c r="D119" s="2" t="s">
        <v>6</v>
      </c>
      <c r="E119" s="2" t="str">
        <f>VLOOKUP(D119,Auxiliar2!A:B,2,FALSE)</f>
        <v>CMV</v>
      </c>
      <c r="F119" s="2">
        <f t="shared" si="4"/>
        <v>3</v>
      </c>
      <c r="G119" s="2" t="str">
        <f t="shared" si="5"/>
        <v>Gastos</v>
      </c>
      <c r="H119" t="str">
        <f t="shared" si="6"/>
        <v>MAR</v>
      </c>
    </row>
    <row r="120" spans="1:8" x14ac:dyDescent="0.25">
      <c r="A120" s="8">
        <v>43554</v>
      </c>
      <c r="B120" s="2" t="s">
        <v>16</v>
      </c>
      <c r="C120" s="6">
        <v>279</v>
      </c>
      <c r="D120" s="2" t="s">
        <v>6</v>
      </c>
      <c r="E120" s="2" t="str">
        <f>VLOOKUP(D120,Auxiliar2!A:B,2,FALSE)</f>
        <v>CMV</v>
      </c>
      <c r="F120" s="2">
        <f t="shared" si="4"/>
        <v>3</v>
      </c>
      <c r="G120" s="2" t="str">
        <f t="shared" si="5"/>
        <v>Gastos</v>
      </c>
      <c r="H120" t="str">
        <f t="shared" si="6"/>
        <v>MAR</v>
      </c>
    </row>
    <row r="121" spans="1:8" x14ac:dyDescent="0.25">
      <c r="A121" s="8">
        <v>43554</v>
      </c>
      <c r="B121" s="2" t="s">
        <v>4</v>
      </c>
      <c r="C121" s="6">
        <v>3316</v>
      </c>
      <c r="D121" s="2" t="s">
        <v>4</v>
      </c>
      <c r="E121" s="2" t="str">
        <f>VLOOKUP(D121,Auxiliar2!A:B,2,FALSE)</f>
        <v>Faturamento</v>
      </c>
      <c r="F121" s="2">
        <f t="shared" si="4"/>
        <v>3</v>
      </c>
      <c r="G121" s="2" t="str">
        <f t="shared" si="5"/>
        <v>Faturamento</v>
      </c>
      <c r="H121" t="str">
        <f t="shared" si="6"/>
        <v>MAR</v>
      </c>
    </row>
    <row r="122" spans="1:8" x14ac:dyDescent="0.25">
      <c r="A122" s="8">
        <v>43555</v>
      </c>
      <c r="B122" s="2" t="s">
        <v>11</v>
      </c>
      <c r="C122" s="6">
        <v>417</v>
      </c>
      <c r="D122" s="2" t="s">
        <v>6</v>
      </c>
      <c r="E122" s="2" t="str">
        <f>VLOOKUP(D122,Auxiliar2!A:B,2,FALSE)</f>
        <v>CMV</v>
      </c>
      <c r="F122" s="2">
        <f t="shared" si="4"/>
        <v>3</v>
      </c>
      <c r="G122" s="2" t="str">
        <f t="shared" si="5"/>
        <v>Gastos</v>
      </c>
      <c r="H122" t="str">
        <f t="shared" si="6"/>
        <v>MAR</v>
      </c>
    </row>
    <row r="123" spans="1:8" x14ac:dyDescent="0.25">
      <c r="A123" s="8">
        <v>43555</v>
      </c>
      <c r="B123" s="2" t="s">
        <v>5</v>
      </c>
      <c r="C123" s="6">
        <v>1359</v>
      </c>
      <c r="D123" s="2" t="s">
        <v>6</v>
      </c>
      <c r="E123" s="2" t="str">
        <f>VLOOKUP(D123,Auxiliar2!A:B,2,FALSE)</f>
        <v>CMV</v>
      </c>
      <c r="F123" s="2">
        <f t="shared" si="4"/>
        <v>3</v>
      </c>
      <c r="G123" s="2" t="str">
        <f t="shared" si="5"/>
        <v>Gastos</v>
      </c>
      <c r="H123" t="str">
        <f t="shared" si="6"/>
        <v>MAR</v>
      </c>
    </row>
    <row r="124" spans="1:8" x14ac:dyDescent="0.25">
      <c r="A124" s="8">
        <v>43555</v>
      </c>
      <c r="B124" s="2" t="s">
        <v>9</v>
      </c>
      <c r="C124" s="6">
        <v>1300</v>
      </c>
      <c r="D124" s="2" t="s">
        <v>9</v>
      </c>
      <c r="E124" s="2" t="str">
        <f>VLOOKUP(D124,Auxiliar2!A:B,2,FALSE)</f>
        <v>Desp. Vendas</v>
      </c>
      <c r="F124" s="2">
        <f t="shared" si="4"/>
        <v>3</v>
      </c>
      <c r="G124" s="2" t="str">
        <f t="shared" si="5"/>
        <v>Gastos</v>
      </c>
      <c r="H124" t="str">
        <f t="shared" si="6"/>
        <v>MAR</v>
      </c>
    </row>
    <row r="125" spans="1:8" x14ac:dyDescent="0.25">
      <c r="A125" s="8">
        <v>43555</v>
      </c>
      <c r="B125" s="2" t="s">
        <v>12</v>
      </c>
      <c r="C125" s="6">
        <v>3500</v>
      </c>
      <c r="D125" s="2" t="s">
        <v>12</v>
      </c>
      <c r="E125" s="2" t="str">
        <f>VLOOKUP(D125,Auxiliar2!A:B,2,FALSE)</f>
        <v>Desp. Vendas</v>
      </c>
      <c r="F125" s="2">
        <f t="shared" si="4"/>
        <v>3</v>
      </c>
      <c r="G125" s="2" t="str">
        <f t="shared" si="5"/>
        <v>Gastos</v>
      </c>
      <c r="H125" t="str">
        <f t="shared" si="6"/>
        <v>MAR</v>
      </c>
    </row>
    <row r="126" spans="1:8" x14ac:dyDescent="0.25">
      <c r="A126" s="8">
        <v>43555</v>
      </c>
      <c r="B126" s="2" t="s">
        <v>14</v>
      </c>
      <c r="C126" s="6">
        <v>3000</v>
      </c>
      <c r="D126" s="2" t="s">
        <v>14</v>
      </c>
      <c r="E126" s="2" t="str">
        <f>VLOOKUP(D126,Auxiliar2!A:B,2,FALSE)</f>
        <v>Desp. ADM</v>
      </c>
      <c r="F126" s="2">
        <f t="shared" si="4"/>
        <v>3</v>
      </c>
      <c r="G126" s="2" t="str">
        <f t="shared" si="5"/>
        <v>Gastos</v>
      </c>
      <c r="H126" t="str">
        <f t="shared" si="6"/>
        <v>MAR</v>
      </c>
    </row>
    <row r="127" spans="1:8" x14ac:dyDescent="0.25">
      <c r="A127" s="8">
        <v>43555</v>
      </c>
      <c r="B127" s="2" t="s">
        <v>18</v>
      </c>
      <c r="C127" s="6">
        <v>250</v>
      </c>
      <c r="D127" s="2" t="s">
        <v>17</v>
      </c>
      <c r="E127" s="2" t="str">
        <f>VLOOKUP(D127,Auxiliar2!A:B,2,FALSE)</f>
        <v>Desp. ADM</v>
      </c>
      <c r="F127" s="2">
        <f t="shared" si="4"/>
        <v>3</v>
      </c>
      <c r="G127" s="2" t="str">
        <f t="shared" si="5"/>
        <v>Gastos</v>
      </c>
      <c r="H127" t="str">
        <f t="shared" si="6"/>
        <v>MAR</v>
      </c>
    </row>
    <row r="128" spans="1:8" x14ac:dyDescent="0.25">
      <c r="A128" s="8">
        <v>43555</v>
      </c>
      <c r="B128" s="2" t="s">
        <v>22</v>
      </c>
      <c r="C128" s="6">
        <v>200</v>
      </c>
      <c r="D128" s="2" t="s">
        <v>21</v>
      </c>
      <c r="E128" s="2" t="str">
        <f>VLOOKUP(D128,Auxiliar2!A:B,2,FALSE)</f>
        <v>Desp. ADM</v>
      </c>
      <c r="F128" s="2">
        <f t="shared" si="4"/>
        <v>3</v>
      </c>
      <c r="G128" s="2" t="str">
        <f t="shared" si="5"/>
        <v>Gastos</v>
      </c>
      <c r="H128" t="str">
        <f t="shared" si="6"/>
        <v>MAR</v>
      </c>
    </row>
    <row r="129" spans="1:8" x14ac:dyDescent="0.25">
      <c r="A129" s="8">
        <v>43555</v>
      </c>
      <c r="B129" s="2" t="s">
        <v>25</v>
      </c>
      <c r="C129" s="6">
        <v>1100</v>
      </c>
      <c r="D129" s="2" t="s">
        <v>24</v>
      </c>
      <c r="E129" s="2" t="str">
        <f>VLOOKUP(D129,Auxiliar2!A:B,2,FALSE)</f>
        <v>Desp. ADM</v>
      </c>
      <c r="F129" s="2">
        <f t="shared" si="4"/>
        <v>3</v>
      </c>
      <c r="G129" s="2" t="str">
        <f t="shared" si="5"/>
        <v>Gastos</v>
      </c>
      <c r="H129" t="str">
        <f t="shared" si="6"/>
        <v>MAR</v>
      </c>
    </row>
    <row r="130" spans="1:8" x14ac:dyDescent="0.25">
      <c r="A130" s="8">
        <v>43555</v>
      </c>
      <c r="B130" s="2" t="s">
        <v>27</v>
      </c>
      <c r="C130" s="6">
        <v>2500</v>
      </c>
      <c r="D130" s="2" t="s">
        <v>26</v>
      </c>
      <c r="E130" s="2" t="str">
        <f>VLOOKUP(D130,Auxiliar2!A:B,2,FALSE)</f>
        <v>Desp. Geral</v>
      </c>
      <c r="F130" s="2">
        <f t="shared" si="4"/>
        <v>3</v>
      </c>
      <c r="G130" s="2" t="str">
        <f t="shared" si="5"/>
        <v>Gastos</v>
      </c>
      <c r="H130" t="str">
        <f t="shared" si="6"/>
        <v>MAR</v>
      </c>
    </row>
    <row r="131" spans="1:8" x14ac:dyDescent="0.25">
      <c r="A131" s="8">
        <v>43555</v>
      </c>
      <c r="B131" s="2" t="s">
        <v>29</v>
      </c>
      <c r="C131" s="6">
        <v>700</v>
      </c>
      <c r="D131" s="2" t="s">
        <v>28</v>
      </c>
      <c r="E131" s="2" t="str">
        <f>VLOOKUP(D131,Auxiliar2!A:B,2,FALSE)</f>
        <v>Desp. Geral</v>
      </c>
      <c r="F131" s="2">
        <f t="shared" ref="F131:F194" si="7">MONTH(A131)</f>
        <v>3</v>
      </c>
      <c r="G131" s="2" t="str">
        <f t="shared" ref="G131:G194" si="8">IF(E131="Faturamento","Faturamento","Gastos")</f>
        <v>Gastos</v>
      </c>
      <c r="H131" t="str">
        <f t="shared" ref="H131:H194" si="9">VLOOKUP(F131,L:M,2,FALSE)</f>
        <v>MAR</v>
      </c>
    </row>
    <row r="132" spans="1:8" x14ac:dyDescent="0.25">
      <c r="A132" s="8">
        <v>43555</v>
      </c>
      <c r="B132" s="2" t="s">
        <v>31</v>
      </c>
      <c r="C132" s="6">
        <v>150</v>
      </c>
      <c r="D132" s="2" t="s">
        <v>30</v>
      </c>
      <c r="E132" s="2" t="str">
        <f>VLOOKUP(D132,Auxiliar2!A:B,2,FALSE)</f>
        <v>Desp. Geral</v>
      </c>
      <c r="F132" s="2">
        <f t="shared" si="7"/>
        <v>3</v>
      </c>
      <c r="G132" s="2" t="str">
        <f t="shared" si="8"/>
        <v>Gastos</v>
      </c>
      <c r="H132" t="str">
        <f t="shared" si="9"/>
        <v>MAR</v>
      </c>
    </row>
    <row r="133" spans="1:8" x14ac:dyDescent="0.25">
      <c r="A133" s="8">
        <v>43555</v>
      </c>
      <c r="B133" s="2" t="s">
        <v>32</v>
      </c>
      <c r="C133" s="6">
        <v>2100</v>
      </c>
      <c r="D133" s="2" t="s">
        <v>32</v>
      </c>
      <c r="E133" s="2" t="str">
        <f>VLOOKUP(D133,Auxiliar2!A:B,2,FALSE)</f>
        <v>Desp. Geral</v>
      </c>
      <c r="F133" s="2">
        <f t="shared" si="7"/>
        <v>3</v>
      </c>
      <c r="G133" s="2" t="str">
        <f t="shared" si="8"/>
        <v>Gastos</v>
      </c>
      <c r="H133" t="str">
        <f t="shared" si="9"/>
        <v>MAR</v>
      </c>
    </row>
    <row r="134" spans="1:8" x14ac:dyDescent="0.25">
      <c r="A134" s="8">
        <v>43555</v>
      </c>
      <c r="B134" s="2" t="s">
        <v>34</v>
      </c>
      <c r="C134" s="6">
        <v>520</v>
      </c>
      <c r="D134" s="2" t="s">
        <v>33</v>
      </c>
      <c r="E134" s="2" t="str">
        <f>VLOOKUP(D134,Auxiliar2!A:B,2,FALSE)</f>
        <v>Desp. Financeira</v>
      </c>
      <c r="F134" s="2">
        <f t="shared" si="7"/>
        <v>3</v>
      </c>
      <c r="G134" s="2" t="str">
        <f t="shared" si="8"/>
        <v>Gastos</v>
      </c>
      <c r="H134" t="str">
        <f t="shared" si="9"/>
        <v>MAR</v>
      </c>
    </row>
    <row r="135" spans="1:8" x14ac:dyDescent="0.25">
      <c r="A135" s="8">
        <v>43556</v>
      </c>
      <c r="B135" s="2" t="s">
        <v>4</v>
      </c>
      <c r="C135" s="6">
        <v>2403</v>
      </c>
      <c r="D135" s="2" t="s">
        <v>4</v>
      </c>
      <c r="E135" s="2" t="str">
        <f>VLOOKUP(D135,Auxiliar2!A:B,2,FALSE)</f>
        <v>Faturamento</v>
      </c>
      <c r="F135" s="2">
        <f t="shared" si="7"/>
        <v>4</v>
      </c>
      <c r="G135" s="2" t="str">
        <f t="shared" si="8"/>
        <v>Faturamento</v>
      </c>
      <c r="H135" t="str">
        <f t="shared" si="9"/>
        <v>ABR</v>
      </c>
    </row>
    <row r="136" spans="1:8" x14ac:dyDescent="0.25">
      <c r="A136" s="8">
        <v>43557</v>
      </c>
      <c r="B136" s="2" t="s">
        <v>4</v>
      </c>
      <c r="C136" s="6">
        <v>5377</v>
      </c>
      <c r="D136" s="2" t="s">
        <v>4</v>
      </c>
      <c r="E136" s="2" t="str">
        <f>VLOOKUP(D136,Auxiliar2!A:B,2,FALSE)</f>
        <v>Faturamento</v>
      </c>
      <c r="F136" s="2">
        <f t="shared" si="7"/>
        <v>4</v>
      </c>
      <c r="G136" s="2" t="str">
        <f t="shared" si="8"/>
        <v>Faturamento</v>
      </c>
      <c r="H136" t="str">
        <f t="shared" si="9"/>
        <v>ABR</v>
      </c>
    </row>
    <row r="137" spans="1:8" x14ac:dyDescent="0.25">
      <c r="A137" s="8">
        <v>43559</v>
      </c>
      <c r="B137" s="2" t="s">
        <v>4</v>
      </c>
      <c r="C137" s="6">
        <v>2667</v>
      </c>
      <c r="D137" s="2" t="s">
        <v>4</v>
      </c>
      <c r="E137" s="2" t="str">
        <f>VLOOKUP(D137,Auxiliar2!A:B,2,FALSE)</f>
        <v>Faturamento</v>
      </c>
      <c r="F137" s="2">
        <f t="shared" si="7"/>
        <v>4</v>
      </c>
      <c r="G137" s="2" t="str">
        <f t="shared" si="8"/>
        <v>Faturamento</v>
      </c>
      <c r="H137" t="str">
        <f t="shared" si="9"/>
        <v>ABR</v>
      </c>
    </row>
    <row r="138" spans="1:8" x14ac:dyDescent="0.25">
      <c r="A138" s="8">
        <v>43561</v>
      </c>
      <c r="B138" s="2" t="s">
        <v>20</v>
      </c>
      <c r="C138" s="6">
        <v>768</v>
      </c>
      <c r="D138" s="2" t="s">
        <v>6</v>
      </c>
      <c r="E138" s="2" t="str">
        <f>VLOOKUP(D138,Auxiliar2!A:B,2,FALSE)</f>
        <v>CMV</v>
      </c>
      <c r="F138" s="2">
        <f t="shared" si="7"/>
        <v>4</v>
      </c>
      <c r="G138" s="2" t="str">
        <f t="shared" si="8"/>
        <v>Gastos</v>
      </c>
      <c r="H138" t="str">
        <f t="shared" si="9"/>
        <v>ABR</v>
      </c>
    </row>
    <row r="139" spans="1:8" x14ac:dyDescent="0.25">
      <c r="A139" s="8">
        <v>43561</v>
      </c>
      <c r="B139" s="2" t="s">
        <v>4</v>
      </c>
      <c r="C139" s="6">
        <v>2178</v>
      </c>
      <c r="D139" s="2" t="s">
        <v>4</v>
      </c>
      <c r="E139" s="2" t="str">
        <f>VLOOKUP(D139,Auxiliar2!A:B,2,FALSE)</f>
        <v>Faturamento</v>
      </c>
      <c r="F139" s="2">
        <f t="shared" si="7"/>
        <v>4</v>
      </c>
      <c r="G139" s="2" t="str">
        <f t="shared" si="8"/>
        <v>Faturamento</v>
      </c>
      <c r="H139" t="str">
        <f t="shared" si="9"/>
        <v>ABR</v>
      </c>
    </row>
    <row r="140" spans="1:8" x14ac:dyDescent="0.25">
      <c r="A140" s="8">
        <v>43563</v>
      </c>
      <c r="B140" s="2" t="s">
        <v>4</v>
      </c>
      <c r="C140" s="6">
        <v>4978</v>
      </c>
      <c r="D140" s="2" t="s">
        <v>4</v>
      </c>
      <c r="E140" s="2" t="str">
        <f>VLOOKUP(D140,Auxiliar2!A:B,2,FALSE)</f>
        <v>Faturamento</v>
      </c>
      <c r="F140" s="2">
        <f t="shared" si="7"/>
        <v>4</v>
      </c>
      <c r="G140" s="2" t="str">
        <f t="shared" si="8"/>
        <v>Faturamento</v>
      </c>
      <c r="H140" t="str">
        <f t="shared" si="9"/>
        <v>ABR</v>
      </c>
    </row>
    <row r="141" spans="1:8" x14ac:dyDescent="0.25">
      <c r="A141" s="8">
        <v>43564</v>
      </c>
      <c r="B141" s="2" t="s">
        <v>20</v>
      </c>
      <c r="C141" s="6">
        <v>1264</v>
      </c>
      <c r="D141" s="2" t="s">
        <v>6</v>
      </c>
      <c r="E141" s="2" t="str">
        <f>VLOOKUP(D141,Auxiliar2!A:B,2,FALSE)</f>
        <v>CMV</v>
      </c>
      <c r="F141" s="2">
        <f t="shared" si="7"/>
        <v>4</v>
      </c>
      <c r="G141" s="2" t="str">
        <f t="shared" si="8"/>
        <v>Gastos</v>
      </c>
      <c r="H141" t="str">
        <f t="shared" si="9"/>
        <v>ABR</v>
      </c>
    </row>
    <row r="142" spans="1:8" x14ac:dyDescent="0.25">
      <c r="A142" s="8">
        <v>43566</v>
      </c>
      <c r="B142" s="2" t="s">
        <v>4</v>
      </c>
      <c r="C142" s="6">
        <v>663</v>
      </c>
      <c r="D142" s="2" t="s">
        <v>4</v>
      </c>
      <c r="E142" s="2" t="str">
        <f>VLOOKUP(D142,Auxiliar2!A:B,2,FALSE)</f>
        <v>Faturamento</v>
      </c>
      <c r="F142" s="2">
        <f t="shared" si="7"/>
        <v>4</v>
      </c>
      <c r="G142" s="2" t="str">
        <f t="shared" si="8"/>
        <v>Faturamento</v>
      </c>
      <c r="H142" t="str">
        <f t="shared" si="9"/>
        <v>ABR</v>
      </c>
    </row>
    <row r="143" spans="1:8" x14ac:dyDescent="0.25">
      <c r="A143" s="8">
        <v>43567</v>
      </c>
      <c r="B143" s="2" t="s">
        <v>16</v>
      </c>
      <c r="C143" s="6">
        <v>212</v>
      </c>
      <c r="D143" s="2" t="s">
        <v>6</v>
      </c>
      <c r="E143" s="2" t="str">
        <f>VLOOKUP(D143,Auxiliar2!A:B,2,FALSE)</f>
        <v>CMV</v>
      </c>
      <c r="F143" s="2">
        <f t="shared" si="7"/>
        <v>4</v>
      </c>
      <c r="G143" s="2" t="str">
        <f t="shared" si="8"/>
        <v>Gastos</v>
      </c>
      <c r="H143" t="str">
        <f t="shared" si="9"/>
        <v>ABR</v>
      </c>
    </row>
    <row r="144" spans="1:8" x14ac:dyDescent="0.25">
      <c r="A144" s="8">
        <v>43567</v>
      </c>
      <c r="B144" s="2" t="s">
        <v>16</v>
      </c>
      <c r="C144" s="6">
        <v>302</v>
      </c>
      <c r="D144" s="2" t="s">
        <v>6</v>
      </c>
      <c r="E144" s="2" t="str">
        <f>VLOOKUP(D144,Auxiliar2!A:B,2,FALSE)</f>
        <v>CMV</v>
      </c>
      <c r="F144" s="2">
        <f t="shared" si="7"/>
        <v>4</v>
      </c>
      <c r="G144" s="2" t="str">
        <f t="shared" si="8"/>
        <v>Gastos</v>
      </c>
      <c r="H144" t="str">
        <f t="shared" si="9"/>
        <v>ABR</v>
      </c>
    </row>
    <row r="145" spans="1:8" x14ac:dyDescent="0.25">
      <c r="A145" s="8">
        <v>43567</v>
      </c>
      <c r="B145" s="2" t="s">
        <v>4</v>
      </c>
      <c r="C145" s="6">
        <v>4618</v>
      </c>
      <c r="D145" s="2" t="s">
        <v>4</v>
      </c>
      <c r="E145" s="2" t="str">
        <f>VLOOKUP(D145,Auxiliar2!A:B,2,FALSE)</f>
        <v>Faturamento</v>
      </c>
      <c r="F145" s="2">
        <f t="shared" si="7"/>
        <v>4</v>
      </c>
      <c r="G145" s="2" t="str">
        <f t="shared" si="8"/>
        <v>Faturamento</v>
      </c>
      <c r="H145" t="str">
        <f t="shared" si="9"/>
        <v>ABR</v>
      </c>
    </row>
    <row r="146" spans="1:8" x14ac:dyDescent="0.25">
      <c r="A146" s="8">
        <v>43567</v>
      </c>
      <c r="B146" s="2" t="s">
        <v>4</v>
      </c>
      <c r="C146" s="6">
        <v>4248</v>
      </c>
      <c r="D146" s="2" t="s">
        <v>4</v>
      </c>
      <c r="E146" s="2" t="str">
        <f>VLOOKUP(D146,Auxiliar2!A:B,2,FALSE)</f>
        <v>Faturamento</v>
      </c>
      <c r="F146" s="2">
        <f t="shared" si="7"/>
        <v>4</v>
      </c>
      <c r="G146" s="2" t="str">
        <f t="shared" si="8"/>
        <v>Faturamento</v>
      </c>
      <c r="H146" t="str">
        <f t="shared" si="9"/>
        <v>ABR</v>
      </c>
    </row>
    <row r="147" spans="1:8" x14ac:dyDescent="0.25">
      <c r="A147" s="8">
        <v>43568</v>
      </c>
      <c r="B147" s="2" t="s">
        <v>13</v>
      </c>
      <c r="C147" s="6">
        <v>694</v>
      </c>
      <c r="D147" s="2" t="s">
        <v>6</v>
      </c>
      <c r="E147" s="2" t="str">
        <f>VLOOKUP(D147,Auxiliar2!A:B,2,FALSE)</f>
        <v>CMV</v>
      </c>
      <c r="F147" s="2">
        <f t="shared" si="7"/>
        <v>4</v>
      </c>
      <c r="G147" s="2" t="str">
        <f t="shared" si="8"/>
        <v>Gastos</v>
      </c>
      <c r="H147" t="str">
        <f t="shared" si="9"/>
        <v>ABR</v>
      </c>
    </row>
    <row r="148" spans="1:8" x14ac:dyDescent="0.25">
      <c r="A148" s="8">
        <v>43568</v>
      </c>
      <c r="B148" s="2" t="s">
        <v>8</v>
      </c>
      <c r="C148" s="6">
        <v>645</v>
      </c>
      <c r="D148" s="2" t="s">
        <v>6</v>
      </c>
      <c r="E148" s="2" t="str">
        <f>VLOOKUP(D148,Auxiliar2!A:B,2,FALSE)</f>
        <v>CMV</v>
      </c>
      <c r="F148" s="2">
        <f t="shared" si="7"/>
        <v>4</v>
      </c>
      <c r="G148" s="2" t="str">
        <f t="shared" si="8"/>
        <v>Gastos</v>
      </c>
      <c r="H148" t="str">
        <f t="shared" si="9"/>
        <v>ABR</v>
      </c>
    </row>
    <row r="149" spans="1:8" x14ac:dyDescent="0.25">
      <c r="A149" s="8">
        <v>43568</v>
      </c>
      <c r="B149" s="2" t="s">
        <v>13</v>
      </c>
      <c r="C149" s="6">
        <v>933</v>
      </c>
      <c r="D149" s="2" t="s">
        <v>6</v>
      </c>
      <c r="E149" s="2" t="str">
        <f>VLOOKUP(D149,Auxiliar2!A:B,2,FALSE)</f>
        <v>CMV</v>
      </c>
      <c r="F149" s="2">
        <f t="shared" si="7"/>
        <v>4</v>
      </c>
      <c r="G149" s="2" t="str">
        <f t="shared" si="8"/>
        <v>Gastos</v>
      </c>
      <c r="H149" t="str">
        <f t="shared" si="9"/>
        <v>ABR</v>
      </c>
    </row>
    <row r="150" spans="1:8" x14ac:dyDescent="0.25">
      <c r="A150" s="8">
        <v>43569</v>
      </c>
      <c r="B150" s="2" t="s">
        <v>4</v>
      </c>
      <c r="C150" s="6">
        <v>3074</v>
      </c>
      <c r="D150" s="2" t="s">
        <v>4</v>
      </c>
      <c r="E150" s="2" t="str">
        <f>VLOOKUP(D150,Auxiliar2!A:B,2,FALSE)</f>
        <v>Faturamento</v>
      </c>
      <c r="F150" s="2">
        <f t="shared" si="7"/>
        <v>4</v>
      </c>
      <c r="G150" s="2" t="str">
        <f t="shared" si="8"/>
        <v>Faturamento</v>
      </c>
      <c r="H150" t="str">
        <f t="shared" si="9"/>
        <v>ABR</v>
      </c>
    </row>
    <row r="151" spans="1:8" x14ac:dyDescent="0.25">
      <c r="A151" s="8">
        <v>43571</v>
      </c>
      <c r="B151" s="2" t="s">
        <v>20</v>
      </c>
      <c r="C151" s="6">
        <v>847</v>
      </c>
      <c r="D151" s="2" t="s">
        <v>6</v>
      </c>
      <c r="E151" s="2" t="str">
        <f>VLOOKUP(D151,Auxiliar2!A:B,2,FALSE)</f>
        <v>CMV</v>
      </c>
      <c r="F151" s="2">
        <f t="shared" si="7"/>
        <v>4</v>
      </c>
      <c r="G151" s="2" t="str">
        <f t="shared" si="8"/>
        <v>Gastos</v>
      </c>
      <c r="H151" t="str">
        <f t="shared" si="9"/>
        <v>ABR</v>
      </c>
    </row>
    <row r="152" spans="1:8" x14ac:dyDescent="0.25">
      <c r="A152" s="8">
        <v>43575</v>
      </c>
      <c r="B152" s="2" t="s">
        <v>4</v>
      </c>
      <c r="C152" s="6">
        <v>4612</v>
      </c>
      <c r="D152" s="2" t="s">
        <v>4</v>
      </c>
      <c r="E152" s="2" t="str">
        <f>VLOOKUP(D152,Auxiliar2!A:B,2,FALSE)</f>
        <v>Faturamento</v>
      </c>
      <c r="F152" s="2">
        <f t="shared" si="7"/>
        <v>4</v>
      </c>
      <c r="G152" s="2" t="str">
        <f t="shared" si="8"/>
        <v>Faturamento</v>
      </c>
      <c r="H152" t="str">
        <f t="shared" si="9"/>
        <v>ABR</v>
      </c>
    </row>
    <row r="153" spans="1:8" x14ac:dyDescent="0.25">
      <c r="A153" s="8">
        <v>43576</v>
      </c>
      <c r="B153" s="2" t="s">
        <v>8</v>
      </c>
      <c r="C153" s="6">
        <v>595</v>
      </c>
      <c r="D153" s="2" t="s">
        <v>6</v>
      </c>
      <c r="E153" s="2" t="str">
        <f>VLOOKUP(D153,Auxiliar2!A:B,2,FALSE)</f>
        <v>CMV</v>
      </c>
      <c r="F153" s="2">
        <f t="shared" si="7"/>
        <v>4</v>
      </c>
      <c r="G153" s="2" t="str">
        <f t="shared" si="8"/>
        <v>Gastos</v>
      </c>
      <c r="H153" t="str">
        <f t="shared" si="9"/>
        <v>ABR</v>
      </c>
    </row>
    <row r="154" spans="1:8" x14ac:dyDescent="0.25">
      <c r="A154" s="8">
        <v>43577</v>
      </c>
      <c r="B154" s="2" t="s">
        <v>20</v>
      </c>
      <c r="C154" s="6">
        <v>1386</v>
      </c>
      <c r="D154" s="2" t="s">
        <v>6</v>
      </c>
      <c r="E154" s="2" t="str">
        <f>VLOOKUP(D154,Auxiliar2!A:B,2,FALSE)</f>
        <v>CMV</v>
      </c>
      <c r="F154" s="2">
        <f t="shared" si="7"/>
        <v>4</v>
      </c>
      <c r="G154" s="2" t="str">
        <f t="shared" si="8"/>
        <v>Gastos</v>
      </c>
      <c r="H154" t="str">
        <f t="shared" si="9"/>
        <v>ABR</v>
      </c>
    </row>
    <row r="155" spans="1:8" x14ac:dyDescent="0.25">
      <c r="A155" s="8">
        <v>43577</v>
      </c>
      <c r="B155" s="2" t="s">
        <v>4</v>
      </c>
      <c r="C155" s="6">
        <v>5715</v>
      </c>
      <c r="D155" s="2" t="s">
        <v>4</v>
      </c>
      <c r="E155" s="2" t="str">
        <f>VLOOKUP(D155,Auxiliar2!A:B,2,FALSE)</f>
        <v>Faturamento</v>
      </c>
      <c r="F155" s="2">
        <f t="shared" si="7"/>
        <v>4</v>
      </c>
      <c r="G155" s="2" t="str">
        <f t="shared" si="8"/>
        <v>Faturamento</v>
      </c>
      <c r="H155" t="str">
        <f t="shared" si="9"/>
        <v>ABR</v>
      </c>
    </row>
    <row r="156" spans="1:8" x14ac:dyDescent="0.25">
      <c r="A156" s="8">
        <v>43578</v>
      </c>
      <c r="B156" s="2" t="s">
        <v>20</v>
      </c>
      <c r="C156" s="6">
        <v>672</v>
      </c>
      <c r="D156" s="2" t="s">
        <v>6</v>
      </c>
      <c r="E156" s="2" t="str">
        <f>VLOOKUP(D156,Auxiliar2!A:B,2,FALSE)</f>
        <v>CMV</v>
      </c>
      <c r="F156" s="2">
        <f t="shared" si="7"/>
        <v>4</v>
      </c>
      <c r="G156" s="2" t="str">
        <f t="shared" si="8"/>
        <v>Gastos</v>
      </c>
      <c r="H156" t="str">
        <f t="shared" si="9"/>
        <v>ABR</v>
      </c>
    </row>
    <row r="157" spans="1:8" x14ac:dyDescent="0.25">
      <c r="A157" s="8">
        <v>43580</v>
      </c>
      <c r="B157" s="2" t="s">
        <v>4</v>
      </c>
      <c r="C157" s="6">
        <v>4525</v>
      </c>
      <c r="D157" s="2" t="s">
        <v>4</v>
      </c>
      <c r="E157" s="2" t="str">
        <f>VLOOKUP(D157,Auxiliar2!A:B,2,FALSE)</f>
        <v>Faturamento</v>
      </c>
      <c r="F157" s="2">
        <f t="shared" si="7"/>
        <v>4</v>
      </c>
      <c r="G157" s="2" t="str">
        <f t="shared" si="8"/>
        <v>Faturamento</v>
      </c>
      <c r="H157" t="str">
        <f t="shared" si="9"/>
        <v>ABR</v>
      </c>
    </row>
    <row r="158" spans="1:8" x14ac:dyDescent="0.25">
      <c r="A158" s="8">
        <v>43581</v>
      </c>
      <c r="B158" s="2" t="s">
        <v>4</v>
      </c>
      <c r="C158" s="6">
        <v>2929</v>
      </c>
      <c r="D158" s="2" t="s">
        <v>4</v>
      </c>
      <c r="E158" s="2" t="str">
        <f>VLOOKUP(D158,Auxiliar2!A:B,2,FALSE)</f>
        <v>Faturamento</v>
      </c>
      <c r="F158" s="2">
        <f t="shared" si="7"/>
        <v>4</v>
      </c>
      <c r="G158" s="2" t="str">
        <f t="shared" si="8"/>
        <v>Faturamento</v>
      </c>
      <c r="H158" t="str">
        <f t="shared" si="9"/>
        <v>ABR</v>
      </c>
    </row>
    <row r="159" spans="1:8" x14ac:dyDescent="0.25">
      <c r="A159" s="8">
        <v>43582</v>
      </c>
      <c r="B159" s="2" t="s">
        <v>8</v>
      </c>
      <c r="C159" s="6">
        <v>609</v>
      </c>
      <c r="D159" s="2" t="s">
        <v>6</v>
      </c>
      <c r="E159" s="2" t="str">
        <f>VLOOKUP(D159,Auxiliar2!A:B,2,FALSE)</f>
        <v>CMV</v>
      </c>
      <c r="F159" s="2">
        <f t="shared" si="7"/>
        <v>4</v>
      </c>
      <c r="G159" s="2" t="str">
        <f t="shared" si="8"/>
        <v>Gastos</v>
      </c>
      <c r="H159" t="str">
        <f t="shared" si="9"/>
        <v>ABR</v>
      </c>
    </row>
    <row r="160" spans="1:8" x14ac:dyDescent="0.25">
      <c r="A160" s="8">
        <v>43582</v>
      </c>
      <c r="B160" s="2" t="s">
        <v>16</v>
      </c>
      <c r="C160" s="6">
        <v>1247</v>
      </c>
      <c r="D160" s="2" t="s">
        <v>6</v>
      </c>
      <c r="E160" s="2" t="str">
        <f>VLOOKUP(D160,Auxiliar2!A:B,2,FALSE)</f>
        <v>CMV</v>
      </c>
      <c r="F160" s="2">
        <f t="shared" si="7"/>
        <v>4</v>
      </c>
      <c r="G160" s="2" t="str">
        <f t="shared" si="8"/>
        <v>Gastos</v>
      </c>
      <c r="H160" t="str">
        <f t="shared" si="9"/>
        <v>ABR</v>
      </c>
    </row>
    <row r="161" spans="1:8" x14ac:dyDescent="0.25">
      <c r="A161" s="8">
        <v>43582</v>
      </c>
      <c r="B161" s="2" t="s">
        <v>4</v>
      </c>
      <c r="C161" s="6">
        <v>4698</v>
      </c>
      <c r="D161" s="2" t="s">
        <v>4</v>
      </c>
      <c r="E161" s="2" t="str">
        <f>VLOOKUP(D161,Auxiliar2!A:B,2,FALSE)</f>
        <v>Faturamento</v>
      </c>
      <c r="F161" s="2">
        <f t="shared" si="7"/>
        <v>4</v>
      </c>
      <c r="G161" s="2" t="str">
        <f t="shared" si="8"/>
        <v>Faturamento</v>
      </c>
      <c r="H161" t="str">
        <f t="shared" si="9"/>
        <v>ABR</v>
      </c>
    </row>
    <row r="162" spans="1:8" x14ac:dyDescent="0.25">
      <c r="A162" s="8">
        <v>43583</v>
      </c>
      <c r="B162" s="2" t="s">
        <v>20</v>
      </c>
      <c r="C162" s="6">
        <v>575</v>
      </c>
      <c r="D162" s="2" t="s">
        <v>6</v>
      </c>
      <c r="E162" s="2" t="str">
        <f>VLOOKUP(D162,Auxiliar2!A:B,2,FALSE)</f>
        <v>CMV</v>
      </c>
      <c r="F162" s="2">
        <f t="shared" si="7"/>
        <v>4</v>
      </c>
      <c r="G162" s="2" t="str">
        <f t="shared" si="8"/>
        <v>Gastos</v>
      </c>
      <c r="H162" t="str">
        <f t="shared" si="9"/>
        <v>ABR</v>
      </c>
    </row>
    <row r="163" spans="1:8" x14ac:dyDescent="0.25">
      <c r="A163" s="8">
        <v>43583</v>
      </c>
      <c r="B163" s="2" t="s">
        <v>4</v>
      </c>
      <c r="C163" s="6">
        <v>2511</v>
      </c>
      <c r="D163" s="2" t="s">
        <v>4</v>
      </c>
      <c r="E163" s="2" t="str">
        <f>VLOOKUP(D163,Auxiliar2!A:B,2,FALSE)</f>
        <v>Faturamento</v>
      </c>
      <c r="F163" s="2">
        <f t="shared" si="7"/>
        <v>4</v>
      </c>
      <c r="G163" s="2" t="str">
        <f t="shared" si="8"/>
        <v>Faturamento</v>
      </c>
      <c r="H163" t="str">
        <f t="shared" si="9"/>
        <v>ABR</v>
      </c>
    </row>
    <row r="164" spans="1:8" x14ac:dyDescent="0.25">
      <c r="A164" s="8">
        <v>43585</v>
      </c>
      <c r="B164" s="2" t="s">
        <v>4</v>
      </c>
      <c r="C164" s="6">
        <v>4004</v>
      </c>
      <c r="D164" s="2" t="s">
        <v>4</v>
      </c>
      <c r="E164" s="2" t="str">
        <f>VLOOKUP(D164,Auxiliar2!A:B,2,FALSE)</f>
        <v>Faturamento</v>
      </c>
      <c r="F164" s="2">
        <f t="shared" si="7"/>
        <v>4</v>
      </c>
      <c r="G164" s="2" t="str">
        <f t="shared" si="8"/>
        <v>Faturamento</v>
      </c>
      <c r="H164" t="str">
        <f t="shared" si="9"/>
        <v>ABR</v>
      </c>
    </row>
    <row r="165" spans="1:8" x14ac:dyDescent="0.25">
      <c r="A165" s="8">
        <v>43585</v>
      </c>
      <c r="B165" s="2" t="s">
        <v>9</v>
      </c>
      <c r="C165" s="6">
        <v>1400</v>
      </c>
      <c r="D165" s="2" t="s">
        <v>9</v>
      </c>
      <c r="E165" s="2" t="str">
        <f>VLOOKUP(D165,Auxiliar2!A:B,2,FALSE)</f>
        <v>Desp. Vendas</v>
      </c>
      <c r="F165" s="2">
        <f t="shared" si="7"/>
        <v>4</v>
      </c>
      <c r="G165" s="2" t="str">
        <f t="shared" si="8"/>
        <v>Gastos</v>
      </c>
      <c r="H165" t="str">
        <f t="shared" si="9"/>
        <v>ABR</v>
      </c>
    </row>
    <row r="166" spans="1:8" x14ac:dyDescent="0.25">
      <c r="A166" s="8">
        <v>43585</v>
      </c>
      <c r="B166" s="2" t="s">
        <v>12</v>
      </c>
      <c r="C166" s="6">
        <v>3500</v>
      </c>
      <c r="D166" s="2" t="s">
        <v>12</v>
      </c>
      <c r="E166" s="2" t="str">
        <f>VLOOKUP(D166,Auxiliar2!A:B,2,FALSE)</f>
        <v>Desp. Vendas</v>
      </c>
      <c r="F166" s="2">
        <f t="shared" si="7"/>
        <v>4</v>
      </c>
      <c r="G166" s="2" t="str">
        <f t="shared" si="8"/>
        <v>Gastos</v>
      </c>
      <c r="H166" t="str">
        <f t="shared" si="9"/>
        <v>ABR</v>
      </c>
    </row>
    <row r="167" spans="1:8" x14ac:dyDescent="0.25">
      <c r="A167" s="8">
        <v>43585</v>
      </c>
      <c r="B167" s="2" t="s">
        <v>14</v>
      </c>
      <c r="C167" s="6">
        <v>3000</v>
      </c>
      <c r="D167" s="2" t="s">
        <v>14</v>
      </c>
      <c r="E167" s="2" t="str">
        <f>VLOOKUP(D167,Auxiliar2!A:B,2,FALSE)</f>
        <v>Desp. ADM</v>
      </c>
      <c r="F167" s="2">
        <f t="shared" si="7"/>
        <v>4</v>
      </c>
      <c r="G167" s="2" t="str">
        <f t="shared" si="8"/>
        <v>Gastos</v>
      </c>
      <c r="H167" t="str">
        <f t="shared" si="9"/>
        <v>ABR</v>
      </c>
    </row>
    <row r="168" spans="1:8" x14ac:dyDescent="0.25">
      <c r="A168" s="8">
        <v>43585</v>
      </c>
      <c r="B168" s="2" t="s">
        <v>18</v>
      </c>
      <c r="C168" s="6">
        <v>290</v>
      </c>
      <c r="D168" s="2" t="s">
        <v>17</v>
      </c>
      <c r="E168" s="2" t="str">
        <f>VLOOKUP(D168,Auxiliar2!A:B,2,FALSE)</f>
        <v>Desp. ADM</v>
      </c>
      <c r="F168" s="2">
        <f t="shared" si="7"/>
        <v>4</v>
      </c>
      <c r="G168" s="2" t="str">
        <f t="shared" si="8"/>
        <v>Gastos</v>
      </c>
      <c r="H168" t="str">
        <f t="shared" si="9"/>
        <v>ABR</v>
      </c>
    </row>
    <row r="169" spans="1:8" x14ac:dyDescent="0.25">
      <c r="A169" s="8">
        <v>43585</v>
      </c>
      <c r="B169" s="2" t="s">
        <v>22</v>
      </c>
      <c r="C169" s="6">
        <v>200</v>
      </c>
      <c r="D169" s="2" t="s">
        <v>21</v>
      </c>
      <c r="E169" s="2" t="str">
        <f>VLOOKUP(D169,Auxiliar2!A:B,2,FALSE)</f>
        <v>Desp. ADM</v>
      </c>
      <c r="F169" s="2">
        <f t="shared" si="7"/>
        <v>4</v>
      </c>
      <c r="G169" s="2" t="str">
        <f t="shared" si="8"/>
        <v>Gastos</v>
      </c>
      <c r="H169" t="str">
        <f t="shared" si="9"/>
        <v>ABR</v>
      </c>
    </row>
    <row r="170" spans="1:8" x14ac:dyDescent="0.25">
      <c r="A170" s="8">
        <v>43585</v>
      </c>
      <c r="B170" s="2" t="s">
        <v>25</v>
      </c>
      <c r="C170" s="6">
        <v>1100</v>
      </c>
      <c r="D170" s="2" t="s">
        <v>24</v>
      </c>
      <c r="E170" s="2" t="str">
        <f>VLOOKUP(D170,Auxiliar2!A:B,2,FALSE)</f>
        <v>Desp. ADM</v>
      </c>
      <c r="F170" s="2">
        <f t="shared" si="7"/>
        <v>4</v>
      </c>
      <c r="G170" s="2" t="str">
        <f t="shared" si="8"/>
        <v>Gastos</v>
      </c>
      <c r="H170" t="str">
        <f t="shared" si="9"/>
        <v>ABR</v>
      </c>
    </row>
    <row r="171" spans="1:8" x14ac:dyDescent="0.25">
      <c r="A171" s="8">
        <v>43585</v>
      </c>
      <c r="B171" s="2" t="s">
        <v>27</v>
      </c>
      <c r="C171" s="6">
        <v>2500</v>
      </c>
      <c r="D171" s="2" t="s">
        <v>26</v>
      </c>
      <c r="E171" s="2" t="str">
        <f>VLOOKUP(D171,Auxiliar2!A:B,2,FALSE)</f>
        <v>Desp. Geral</v>
      </c>
      <c r="F171" s="2">
        <f t="shared" si="7"/>
        <v>4</v>
      </c>
      <c r="G171" s="2" t="str">
        <f t="shared" si="8"/>
        <v>Gastos</v>
      </c>
      <c r="H171" t="str">
        <f t="shared" si="9"/>
        <v>ABR</v>
      </c>
    </row>
    <row r="172" spans="1:8" x14ac:dyDescent="0.25">
      <c r="A172" s="8">
        <v>43585</v>
      </c>
      <c r="B172" s="2" t="s">
        <v>29</v>
      </c>
      <c r="C172" s="6">
        <v>645</v>
      </c>
      <c r="D172" s="2" t="s">
        <v>28</v>
      </c>
      <c r="E172" s="2" t="str">
        <f>VLOOKUP(D172,Auxiliar2!A:B,2,FALSE)</f>
        <v>Desp. Geral</v>
      </c>
      <c r="F172" s="2">
        <f t="shared" si="7"/>
        <v>4</v>
      </c>
      <c r="G172" s="2" t="str">
        <f t="shared" si="8"/>
        <v>Gastos</v>
      </c>
      <c r="H172" t="str">
        <f t="shared" si="9"/>
        <v>ABR</v>
      </c>
    </row>
    <row r="173" spans="1:8" x14ac:dyDescent="0.25">
      <c r="A173" s="8">
        <v>43585</v>
      </c>
      <c r="B173" s="2" t="s">
        <v>31</v>
      </c>
      <c r="C173" s="6">
        <v>150</v>
      </c>
      <c r="D173" s="2" t="s">
        <v>30</v>
      </c>
      <c r="E173" s="2" t="str">
        <f>VLOOKUP(D173,Auxiliar2!A:B,2,FALSE)</f>
        <v>Desp. Geral</v>
      </c>
      <c r="F173" s="2">
        <f t="shared" si="7"/>
        <v>4</v>
      </c>
      <c r="G173" s="2" t="str">
        <f t="shared" si="8"/>
        <v>Gastos</v>
      </c>
      <c r="H173" t="str">
        <f t="shared" si="9"/>
        <v>ABR</v>
      </c>
    </row>
    <row r="174" spans="1:8" x14ac:dyDescent="0.25">
      <c r="A174" s="8">
        <v>43585</v>
      </c>
      <c r="B174" s="2" t="s">
        <v>32</v>
      </c>
      <c r="C174" s="6">
        <v>2050</v>
      </c>
      <c r="D174" s="2" t="s">
        <v>32</v>
      </c>
      <c r="E174" s="2" t="str">
        <f>VLOOKUP(D174,Auxiliar2!A:B,2,FALSE)</f>
        <v>Desp. Geral</v>
      </c>
      <c r="F174" s="2">
        <f t="shared" si="7"/>
        <v>4</v>
      </c>
      <c r="G174" s="2" t="str">
        <f t="shared" si="8"/>
        <v>Gastos</v>
      </c>
      <c r="H174" t="str">
        <f t="shared" si="9"/>
        <v>ABR</v>
      </c>
    </row>
    <row r="175" spans="1:8" x14ac:dyDescent="0.25">
      <c r="A175" s="8">
        <v>43585</v>
      </c>
      <c r="B175" s="2" t="s">
        <v>34</v>
      </c>
      <c r="C175" s="6">
        <v>600</v>
      </c>
      <c r="D175" s="2" t="s">
        <v>33</v>
      </c>
      <c r="E175" s="2" t="str">
        <f>VLOOKUP(D175,Auxiliar2!A:B,2,FALSE)</f>
        <v>Desp. Financeira</v>
      </c>
      <c r="F175" s="2">
        <f t="shared" si="7"/>
        <v>4</v>
      </c>
      <c r="G175" s="2" t="str">
        <f t="shared" si="8"/>
        <v>Gastos</v>
      </c>
      <c r="H175" t="str">
        <f t="shared" si="9"/>
        <v>ABR</v>
      </c>
    </row>
    <row r="176" spans="1:8" x14ac:dyDescent="0.25">
      <c r="A176" s="8">
        <v>43587</v>
      </c>
      <c r="B176" s="2" t="s">
        <v>8</v>
      </c>
      <c r="C176" s="6">
        <v>692</v>
      </c>
      <c r="D176" s="2" t="s">
        <v>6</v>
      </c>
      <c r="E176" s="2" t="str">
        <f>VLOOKUP(D176,Auxiliar2!A:B,2,FALSE)</f>
        <v>CMV</v>
      </c>
      <c r="F176" s="2">
        <f t="shared" si="7"/>
        <v>5</v>
      </c>
      <c r="G176" s="2" t="str">
        <f t="shared" si="8"/>
        <v>Gastos</v>
      </c>
      <c r="H176" t="str">
        <f t="shared" si="9"/>
        <v>MAI</v>
      </c>
    </row>
    <row r="177" spans="1:8" x14ac:dyDescent="0.25">
      <c r="A177" s="8">
        <v>43587</v>
      </c>
      <c r="B177" s="2" t="s">
        <v>4</v>
      </c>
      <c r="C177" s="6">
        <v>3006</v>
      </c>
      <c r="D177" s="2" t="s">
        <v>4</v>
      </c>
      <c r="E177" s="2" t="str">
        <f>VLOOKUP(D177,Auxiliar2!A:B,2,FALSE)</f>
        <v>Faturamento</v>
      </c>
      <c r="F177" s="2">
        <f t="shared" si="7"/>
        <v>5</v>
      </c>
      <c r="G177" s="2" t="str">
        <f t="shared" si="8"/>
        <v>Faturamento</v>
      </c>
      <c r="H177" t="str">
        <f t="shared" si="9"/>
        <v>MAI</v>
      </c>
    </row>
    <row r="178" spans="1:8" x14ac:dyDescent="0.25">
      <c r="A178" s="8">
        <v>43588</v>
      </c>
      <c r="B178" s="2" t="s">
        <v>8</v>
      </c>
      <c r="C178" s="6">
        <v>625</v>
      </c>
      <c r="D178" s="2" t="s">
        <v>6</v>
      </c>
      <c r="E178" s="2" t="str">
        <f>VLOOKUP(D178,Auxiliar2!A:B,2,FALSE)</f>
        <v>CMV</v>
      </c>
      <c r="F178" s="2">
        <f t="shared" si="7"/>
        <v>5</v>
      </c>
      <c r="G178" s="2" t="str">
        <f t="shared" si="8"/>
        <v>Gastos</v>
      </c>
      <c r="H178" t="str">
        <f t="shared" si="9"/>
        <v>MAI</v>
      </c>
    </row>
    <row r="179" spans="1:8" x14ac:dyDescent="0.25">
      <c r="A179" s="8">
        <v>43589</v>
      </c>
      <c r="B179" s="2" t="s">
        <v>4</v>
      </c>
      <c r="C179" s="6">
        <v>477</v>
      </c>
      <c r="D179" s="2" t="s">
        <v>4</v>
      </c>
      <c r="E179" s="2" t="str">
        <f>VLOOKUP(D179,Auxiliar2!A:B,2,FALSE)</f>
        <v>Faturamento</v>
      </c>
      <c r="F179" s="2">
        <f t="shared" si="7"/>
        <v>5</v>
      </c>
      <c r="G179" s="2" t="str">
        <f t="shared" si="8"/>
        <v>Faturamento</v>
      </c>
      <c r="H179" t="str">
        <f t="shared" si="9"/>
        <v>MAI</v>
      </c>
    </row>
    <row r="180" spans="1:8" x14ac:dyDescent="0.25">
      <c r="A180" s="8">
        <v>43590</v>
      </c>
      <c r="B180" s="2" t="s">
        <v>13</v>
      </c>
      <c r="C180" s="6">
        <v>792</v>
      </c>
      <c r="D180" s="2" t="s">
        <v>6</v>
      </c>
      <c r="E180" s="2" t="str">
        <f>VLOOKUP(D180,Auxiliar2!A:B,2,FALSE)</f>
        <v>CMV</v>
      </c>
      <c r="F180" s="2">
        <f t="shared" si="7"/>
        <v>5</v>
      </c>
      <c r="G180" s="2" t="str">
        <f t="shared" si="8"/>
        <v>Gastos</v>
      </c>
      <c r="H180" t="str">
        <f t="shared" si="9"/>
        <v>MAI</v>
      </c>
    </row>
    <row r="181" spans="1:8" x14ac:dyDescent="0.25">
      <c r="A181" s="8">
        <v>43591</v>
      </c>
      <c r="B181" s="2" t="s">
        <v>4</v>
      </c>
      <c r="C181" s="6">
        <v>4721</v>
      </c>
      <c r="D181" s="2" t="s">
        <v>4</v>
      </c>
      <c r="E181" s="2" t="str">
        <f>VLOOKUP(D181,Auxiliar2!A:B,2,FALSE)</f>
        <v>Faturamento</v>
      </c>
      <c r="F181" s="2">
        <f t="shared" si="7"/>
        <v>5</v>
      </c>
      <c r="G181" s="2" t="str">
        <f t="shared" si="8"/>
        <v>Faturamento</v>
      </c>
      <c r="H181" t="str">
        <f t="shared" si="9"/>
        <v>MAI</v>
      </c>
    </row>
    <row r="182" spans="1:8" x14ac:dyDescent="0.25">
      <c r="A182" s="8">
        <v>43592</v>
      </c>
      <c r="B182" s="2" t="s">
        <v>8</v>
      </c>
      <c r="C182" s="6">
        <v>793</v>
      </c>
      <c r="D182" s="2" t="s">
        <v>6</v>
      </c>
      <c r="E182" s="2" t="str">
        <f>VLOOKUP(D182,Auxiliar2!A:B,2,FALSE)</f>
        <v>CMV</v>
      </c>
      <c r="F182" s="2">
        <f t="shared" si="7"/>
        <v>5</v>
      </c>
      <c r="G182" s="2" t="str">
        <f t="shared" si="8"/>
        <v>Gastos</v>
      </c>
      <c r="H182" t="str">
        <f t="shared" si="9"/>
        <v>MAI</v>
      </c>
    </row>
    <row r="183" spans="1:8" x14ac:dyDescent="0.25">
      <c r="A183" s="8">
        <v>43594</v>
      </c>
      <c r="B183" s="2" t="s">
        <v>4</v>
      </c>
      <c r="C183" s="6">
        <v>439</v>
      </c>
      <c r="D183" s="2" t="s">
        <v>4</v>
      </c>
      <c r="E183" s="2" t="str">
        <f>VLOOKUP(D183,Auxiliar2!A:B,2,FALSE)</f>
        <v>Faturamento</v>
      </c>
      <c r="F183" s="2">
        <f t="shared" si="7"/>
        <v>5</v>
      </c>
      <c r="G183" s="2" t="str">
        <f t="shared" si="8"/>
        <v>Faturamento</v>
      </c>
      <c r="H183" t="str">
        <f t="shared" si="9"/>
        <v>MAI</v>
      </c>
    </row>
    <row r="184" spans="1:8" x14ac:dyDescent="0.25">
      <c r="A184" s="8">
        <v>43595</v>
      </c>
      <c r="B184" s="2" t="s">
        <v>5</v>
      </c>
      <c r="C184" s="6">
        <v>1463</v>
      </c>
      <c r="D184" s="2" t="s">
        <v>6</v>
      </c>
      <c r="E184" s="2" t="str">
        <f>VLOOKUP(D184,Auxiliar2!A:B,2,FALSE)</f>
        <v>CMV</v>
      </c>
      <c r="F184" s="2">
        <f t="shared" si="7"/>
        <v>5</v>
      </c>
      <c r="G184" s="2" t="str">
        <f t="shared" si="8"/>
        <v>Gastos</v>
      </c>
      <c r="H184" t="str">
        <f t="shared" si="9"/>
        <v>MAI</v>
      </c>
    </row>
    <row r="185" spans="1:8" x14ac:dyDescent="0.25">
      <c r="A185" s="8">
        <v>43595</v>
      </c>
      <c r="B185" s="2" t="s">
        <v>4</v>
      </c>
      <c r="C185" s="6">
        <v>3967</v>
      </c>
      <c r="D185" s="2" t="s">
        <v>4</v>
      </c>
      <c r="E185" s="2" t="str">
        <f>VLOOKUP(D185,Auxiliar2!A:B,2,FALSE)</f>
        <v>Faturamento</v>
      </c>
      <c r="F185" s="2">
        <f t="shared" si="7"/>
        <v>5</v>
      </c>
      <c r="G185" s="2" t="str">
        <f t="shared" si="8"/>
        <v>Faturamento</v>
      </c>
      <c r="H185" t="str">
        <f t="shared" si="9"/>
        <v>MAI</v>
      </c>
    </row>
    <row r="186" spans="1:8" x14ac:dyDescent="0.25">
      <c r="A186" s="8">
        <v>43598</v>
      </c>
      <c r="B186" s="2" t="s">
        <v>4</v>
      </c>
      <c r="C186" s="6">
        <v>470</v>
      </c>
      <c r="D186" s="2" t="s">
        <v>4</v>
      </c>
      <c r="E186" s="2" t="str">
        <f>VLOOKUP(D186,Auxiliar2!A:B,2,FALSE)</f>
        <v>Faturamento</v>
      </c>
      <c r="F186" s="2">
        <f t="shared" si="7"/>
        <v>5</v>
      </c>
      <c r="G186" s="2" t="str">
        <f t="shared" si="8"/>
        <v>Faturamento</v>
      </c>
      <c r="H186" t="str">
        <f t="shared" si="9"/>
        <v>MAI</v>
      </c>
    </row>
    <row r="187" spans="1:8" x14ac:dyDescent="0.25">
      <c r="A187" s="8">
        <v>43599</v>
      </c>
      <c r="B187" s="2" t="s">
        <v>4</v>
      </c>
      <c r="C187" s="6">
        <v>1614</v>
      </c>
      <c r="D187" s="2" t="s">
        <v>4</v>
      </c>
      <c r="E187" s="2" t="str">
        <f>VLOOKUP(D187,Auxiliar2!A:B,2,FALSE)</f>
        <v>Faturamento</v>
      </c>
      <c r="F187" s="2">
        <f t="shared" si="7"/>
        <v>5</v>
      </c>
      <c r="G187" s="2" t="str">
        <f t="shared" si="8"/>
        <v>Faturamento</v>
      </c>
      <c r="H187" t="str">
        <f t="shared" si="9"/>
        <v>MAI</v>
      </c>
    </row>
    <row r="188" spans="1:8" x14ac:dyDescent="0.25">
      <c r="A188" s="8">
        <v>43600</v>
      </c>
      <c r="B188" s="2" t="s">
        <v>5</v>
      </c>
      <c r="C188" s="6">
        <v>569</v>
      </c>
      <c r="D188" s="2" t="s">
        <v>6</v>
      </c>
      <c r="E188" s="2" t="str">
        <f>VLOOKUP(D188,Auxiliar2!A:B,2,FALSE)</f>
        <v>CMV</v>
      </c>
      <c r="F188" s="2">
        <f t="shared" si="7"/>
        <v>5</v>
      </c>
      <c r="G188" s="2" t="str">
        <f t="shared" si="8"/>
        <v>Gastos</v>
      </c>
      <c r="H188" t="str">
        <f t="shared" si="9"/>
        <v>MAI</v>
      </c>
    </row>
    <row r="189" spans="1:8" x14ac:dyDescent="0.25">
      <c r="A189" s="8">
        <v>43600</v>
      </c>
      <c r="B189" s="2" t="s">
        <v>4</v>
      </c>
      <c r="C189" s="6">
        <v>1999</v>
      </c>
      <c r="D189" s="2" t="s">
        <v>4</v>
      </c>
      <c r="E189" s="2" t="str">
        <f>VLOOKUP(D189,Auxiliar2!A:B,2,FALSE)</f>
        <v>Faturamento</v>
      </c>
      <c r="F189" s="2">
        <f t="shared" si="7"/>
        <v>5</v>
      </c>
      <c r="G189" s="2" t="str">
        <f t="shared" si="8"/>
        <v>Faturamento</v>
      </c>
      <c r="H189" t="str">
        <f t="shared" si="9"/>
        <v>MAI</v>
      </c>
    </row>
    <row r="190" spans="1:8" x14ac:dyDescent="0.25">
      <c r="A190" s="8">
        <v>43601</v>
      </c>
      <c r="B190" s="2" t="s">
        <v>16</v>
      </c>
      <c r="C190" s="6">
        <v>233</v>
      </c>
      <c r="D190" s="2" t="s">
        <v>6</v>
      </c>
      <c r="E190" s="2" t="str">
        <f>VLOOKUP(D190,Auxiliar2!A:B,2,FALSE)</f>
        <v>CMV</v>
      </c>
      <c r="F190" s="2">
        <f t="shared" si="7"/>
        <v>5</v>
      </c>
      <c r="G190" s="2" t="str">
        <f t="shared" si="8"/>
        <v>Gastos</v>
      </c>
      <c r="H190" t="str">
        <f t="shared" si="9"/>
        <v>MAI</v>
      </c>
    </row>
    <row r="191" spans="1:8" x14ac:dyDescent="0.25">
      <c r="A191" s="8">
        <v>43601</v>
      </c>
      <c r="B191" s="2" t="s">
        <v>4</v>
      </c>
      <c r="C191" s="6">
        <v>1173</v>
      </c>
      <c r="D191" s="2" t="s">
        <v>4</v>
      </c>
      <c r="E191" s="2" t="str">
        <f>VLOOKUP(D191,Auxiliar2!A:B,2,FALSE)</f>
        <v>Faturamento</v>
      </c>
      <c r="F191" s="2">
        <f t="shared" si="7"/>
        <v>5</v>
      </c>
      <c r="G191" s="2" t="str">
        <f t="shared" si="8"/>
        <v>Faturamento</v>
      </c>
      <c r="H191" t="str">
        <f t="shared" si="9"/>
        <v>MAI</v>
      </c>
    </row>
    <row r="192" spans="1:8" x14ac:dyDescent="0.25">
      <c r="A192" s="8">
        <v>43602</v>
      </c>
      <c r="B192" s="2" t="s">
        <v>11</v>
      </c>
      <c r="C192" s="6">
        <v>767</v>
      </c>
      <c r="D192" s="2" t="s">
        <v>6</v>
      </c>
      <c r="E192" s="2" t="str">
        <f>VLOOKUP(D192,Auxiliar2!A:B,2,FALSE)</f>
        <v>CMV</v>
      </c>
      <c r="F192" s="2">
        <f t="shared" si="7"/>
        <v>5</v>
      </c>
      <c r="G192" s="2" t="str">
        <f t="shared" si="8"/>
        <v>Gastos</v>
      </c>
      <c r="H192" t="str">
        <f t="shared" si="9"/>
        <v>MAI</v>
      </c>
    </row>
    <row r="193" spans="1:8" x14ac:dyDescent="0.25">
      <c r="A193" s="8">
        <v>43602</v>
      </c>
      <c r="B193" s="2" t="s">
        <v>8</v>
      </c>
      <c r="C193" s="6">
        <v>1128</v>
      </c>
      <c r="D193" s="2" t="s">
        <v>6</v>
      </c>
      <c r="E193" s="2" t="str">
        <f>VLOOKUP(D193,Auxiliar2!A:B,2,FALSE)</f>
        <v>CMV</v>
      </c>
      <c r="F193" s="2">
        <f t="shared" si="7"/>
        <v>5</v>
      </c>
      <c r="G193" s="2" t="str">
        <f t="shared" si="8"/>
        <v>Gastos</v>
      </c>
      <c r="H193" t="str">
        <f t="shared" si="9"/>
        <v>MAI</v>
      </c>
    </row>
    <row r="194" spans="1:8" x14ac:dyDescent="0.25">
      <c r="A194" s="8">
        <v>43602</v>
      </c>
      <c r="B194" s="2" t="s">
        <v>13</v>
      </c>
      <c r="C194" s="6">
        <v>1030</v>
      </c>
      <c r="D194" s="2" t="s">
        <v>6</v>
      </c>
      <c r="E194" s="2" t="str">
        <f>VLOOKUP(D194,Auxiliar2!A:B,2,FALSE)</f>
        <v>CMV</v>
      </c>
      <c r="F194" s="2">
        <f t="shared" si="7"/>
        <v>5</v>
      </c>
      <c r="G194" s="2" t="str">
        <f t="shared" si="8"/>
        <v>Gastos</v>
      </c>
      <c r="H194" t="str">
        <f t="shared" si="9"/>
        <v>MAI</v>
      </c>
    </row>
    <row r="195" spans="1:8" x14ac:dyDescent="0.25">
      <c r="A195" s="8">
        <v>43603</v>
      </c>
      <c r="B195" s="2" t="s">
        <v>4</v>
      </c>
      <c r="C195" s="6">
        <v>1479</v>
      </c>
      <c r="D195" s="2" t="s">
        <v>4</v>
      </c>
      <c r="E195" s="2" t="str">
        <f>VLOOKUP(D195,Auxiliar2!A:B,2,FALSE)</f>
        <v>Faturamento</v>
      </c>
      <c r="F195" s="2">
        <f t="shared" ref="F195:F258" si="10">MONTH(A195)</f>
        <v>5</v>
      </c>
      <c r="G195" s="2" t="str">
        <f t="shared" ref="G195:G258" si="11">IF(E195="Faturamento","Faturamento","Gastos")</f>
        <v>Faturamento</v>
      </c>
      <c r="H195" t="str">
        <f t="shared" ref="H195:H258" si="12">VLOOKUP(F195,L:M,2,FALSE)</f>
        <v>MAI</v>
      </c>
    </row>
    <row r="196" spans="1:8" x14ac:dyDescent="0.25">
      <c r="A196" s="8">
        <v>43604</v>
      </c>
      <c r="B196" s="2" t="s">
        <v>20</v>
      </c>
      <c r="C196" s="6">
        <v>429</v>
      </c>
      <c r="D196" s="2" t="s">
        <v>6</v>
      </c>
      <c r="E196" s="2" t="str">
        <f>VLOOKUP(D196,Auxiliar2!A:B,2,FALSE)</f>
        <v>CMV</v>
      </c>
      <c r="F196" s="2">
        <f t="shared" si="10"/>
        <v>5</v>
      </c>
      <c r="G196" s="2" t="str">
        <f t="shared" si="11"/>
        <v>Gastos</v>
      </c>
      <c r="H196" t="str">
        <f t="shared" si="12"/>
        <v>MAI</v>
      </c>
    </row>
    <row r="197" spans="1:8" x14ac:dyDescent="0.25">
      <c r="A197" s="8">
        <v>43604</v>
      </c>
      <c r="B197" s="2" t="s">
        <v>4</v>
      </c>
      <c r="C197" s="6">
        <v>891</v>
      </c>
      <c r="D197" s="2" t="s">
        <v>4</v>
      </c>
      <c r="E197" s="2" t="str">
        <f>VLOOKUP(D197,Auxiliar2!A:B,2,FALSE)</f>
        <v>Faturamento</v>
      </c>
      <c r="F197" s="2">
        <f t="shared" si="10"/>
        <v>5</v>
      </c>
      <c r="G197" s="2" t="str">
        <f t="shared" si="11"/>
        <v>Faturamento</v>
      </c>
      <c r="H197" t="str">
        <f t="shared" si="12"/>
        <v>MAI</v>
      </c>
    </row>
    <row r="198" spans="1:8" x14ac:dyDescent="0.25">
      <c r="A198" s="8">
        <v>43608</v>
      </c>
      <c r="B198" s="2" t="s">
        <v>8</v>
      </c>
      <c r="C198" s="6">
        <v>396</v>
      </c>
      <c r="D198" s="2" t="s">
        <v>6</v>
      </c>
      <c r="E198" s="2" t="str">
        <f>VLOOKUP(D198,Auxiliar2!A:B,2,FALSE)</f>
        <v>CMV</v>
      </c>
      <c r="F198" s="2">
        <f t="shared" si="10"/>
        <v>5</v>
      </c>
      <c r="G198" s="2" t="str">
        <f t="shared" si="11"/>
        <v>Gastos</v>
      </c>
      <c r="H198" t="str">
        <f t="shared" si="12"/>
        <v>MAI</v>
      </c>
    </row>
    <row r="199" spans="1:8" x14ac:dyDescent="0.25">
      <c r="A199" s="8">
        <v>43610</v>
      </c>
      <c r="B199" s="2" t="s">
        <v>16</v>
      </c>
      <c r="C199" s="6">
        <v>207</v>
      </c>
      <c r="D199" s="2" t="s">
        <v>6</v>
      </c>
      <c r="E199" s="2" t="str">
        <f>VLOOKUP(D199,Auxiliar2!A:B,2,FALSE)</f>
        <v>CMV</v>
      </c>
      <c r="F199" s="2">
        <f t="shared" si="10"/>
        <v>5</v>
      </c>
      <c r="G199" s="2" t="str">
        <f t="shared" si="11"/>
        <v>Gastos</v>
      </c>
      <c r="H199" t="str">
        <f t="shared" si="12"/>
        <v>MAI</v>
      </c>
    </row>
    <row r="200" spans="1:8" x14ac:dyDescent="0.25">
      <c r="A200" s="8">
        <v>43610</v>
      </c>
      <c r="B200" s="2" t="s">
        <v>4</v>
      </c>
      <c r="C200" s="6">
        <v>784</v>
      </c>
      <c r="D200" s="2" t="s">
        <v>4</v>
      </c>
      <c r="E200" s="2" t="str">
        <f>VLOOKUP(D200,Auxiliar2!A:B,2,FALSE)</f>
        <v>Faturamento</v>
      </c>
      <c r="F200" s="2">
        <f t="shared" si="10"/>
        <v>5</v>
      </c>
      <c r="G200" s="2" t="str">
        <f t="shared" si="11"/>
        <v>Faturamento</v>
      </c>
      <c r="H200" t="str">
        <f t="shared" si="12"/>
        <v>MAI</v>
      </c>
    </row>
    <row r="201" spans="1:8" x14ac:dyDescent="0.25">
      <c r="A201" s="8">
        <v>43610</v>
      </c>
      <c r="B201" s="2" t="s">
        <v>4</v>
      </c>
      <c r="C201" s="6">
        <v>5721</v>
      </c>
      <c r="D201" s="2" t="s">
        <v>4</v>
      </c>
      <c r="E201" s="2" t="str">
        <f>VLOOKUP(D201,Auxiliar2!A:B,2,FALSE)</f>
        <v>Faturamento</v>
      </c>
      <c r="F201" s="2">
        <f t="shared" si="10"/>
        <v>5</v>
      </c>
      <c r="G201" s="2" t="str">
        <f t="shared" si="11"/>
        <v>Faturamento</v>
      </c>
      <c r="H201" t="str">
        <f t="shared" si="12"/>
        <v>MAI</v>
      </c>
    </row>
    <row r="202" spans="1:8" x14ac:dyDescent="0.25">
      <c r="A202" s="8">
        <v>43612</v>
      </c>
      <c r="B202" s="2" t="s">
        <v>11</v>
      </c>
      <c r="C202" s="6">
        <v>406</v>
      </c>
      <c r="D202" s="2" t="s">
        <v>6</v>
      </c>
      <c r="E202" s="2" t="str">
        <f>VLOOKUP(D202,Auxiliar2!A:B,2,FALSE)</f>
        <v>CMV</v>
      </c>
      <c r="F202" s="2">
        <f t="shared" si="10"/>
        <v>5</v>
      </c>
      <c r="G202" s="2" t="str">
        <f t="shared" si="11"/>
        <v>Gastos</v>
      </c>
      <c r="H202" t="str">
        <f t="shared" si="12"/>
        <v>MAI</v>
      </c>
    </row>
    <row r="203" spans="1:8" x14ac:dyDescent="0.25">
      <c r="A203" s="8">
        <v>43613</v>
      </c>
      <c r="B203" s="2" t="s">
        <v>11</v>
      </c>
      <c r="C203" s="6">
        <v>1124</v>
      </c>
      <c r="D203" s="2" t="s">
        <v>6</v>
      </c>
      <c r="E203" s="2" t="str">
        <f>VLOOKUP(D203,Auxiliar2!A:B,2,FALSE)</f>
        <v>CMV</v>
      </c>
      <c r="F203" s="2">
        <f t="shared" si="10"/>
        <v>5</v>
      </c>
      <c r="G203" s="2" t="str">
        <f t="shared" si="11"/>
        <v>Gastos</v>
      </c>
      <c r="H203" t="str">
        <f t="shared" si="12"/>
        <v>MAI</v>
      </c>
    </row>
    <row r="204" spans="1:8" x14ac:dyDescent="0.25">
      <c r="A204" s="8">
        <v>43614</v>
      </c>
      <c r="B204" s="2" t="s">
        <v>8</v>
      </c>
      <c r="C204" s="6">
        <v>1459</v>
      </c>
      <c r="D204" s="2" t="s">
        <v>6</v>
      </c>
      <c r="E204" s="2" t="str">
        <f>VLOOKUP(D204,Auxiliar2!A:B,2,FALSE)</f>
        <v>CMV</v>
      </c>
      <c r="F204" s="2">
        <f t="shared" si="10"/>
        <v>5</v>
      </c>
      <c r="G204" s="2" t="str">
        <f t="shared" si="11"/>
        <v>Gastos</v>
      </c>
      <c r="H204" t="str">
        <f t="shared" si="12"/>
        <v>MAI</v>
      </c>
    </row>
    <row r="205" spans="1:8" x14ac:dyDescent="0.25">
      <c r="A205" s="8">
        <v>43615</v>
      </c>
      <c r="B205" s="2" t="s">
        <v>5</v>
      </c>
      <c r="C205" s="6">
        <v>820</v>
      </c>
      <c r="D205" s="2" t="s">
        <v>6</v>
      </c>
      <c r="E205" s="2" t="str">
        <f>VLOOKUP(D205,Auxiliar2!A:B,2,FALSE)</f>
        <v>CMV</v>
      </c>
      <c r="F205" s="2">
        <f t="shared" si="10"/>
        <v>5</v>
      </c>
      <c r="G205" s="2" t="str">
        <f t="shared" si="11"/>
        <v>Gastos</v>
      </c>
      <c r="H205" t="str">
        <f t="shared" si="12"/>
        <v>MAI</v>
      </c>
    </row>
    <row r="206" spans="1:8" x14ac:dyDescent="0.25">
      <c r="A206" s="8">
        <v>43615</v>
      </c>
      <c r="B206" s="2" t="s">
        <v>11</v>
      </c>
      <c r="C206" s="6">
        <v>789</v>
      </c>
      <c r="D206" s="2" t="s">
        <v>6</v>
      </c>
      <c r="E206" s="2" t="str">
        <f>VLOOKUP(D206,Auxiliar2!A:B,2,FALSE)</f>
        <v>CMV</v>
      </c>
      <c r="F206" s="2">
        <f t="shared" si="10"/>
        <v>5</v>
      </c>
      <c r="G206" s="2" t="str">
        <f t="shared" si="11"/>
        <v>Gastos</v>
      </c>
      <c r="H206" t="str">
        <f t="shared" si="12"/>
        <v>MAI</v>
      </c>
    </row>
    <row r="207" spans="1:8" x14ac:dyDescent="0.25">
      <c r="A207" s="8">
        <v>43615</v>
      </c>
      <c r="B207" s="2" t="s">
        <v>4</v>
      </c>
      <c r="C207" s="6">
        <v>4136</v>
      </c>
      <c r="D207" s="2" t="s">
        <v>4</v>
      </c>
      <c r="E207" s="2" t="str">
        <f>VLOOKUP(D207,Auxiliar2!A:B,2,FALSE)</f>
        <v>Faturamento</v>
      </c>
      <c r="F207" s="2">
        <f t="shared" si="10"/>
        <v>5</v>
      </c>
      <c r="G207" s="2" t="str">
        <f t="shared" si="11"/>
        <v>Faturamento</v>
      </c>
      <c r="H207" t="str">
        <f t="shared" si="12"/>
        <v>MAI</v>
      </c>
    </row>
    <row r="208" spans="1:8" x14ac:dyDescent="0.25">
      <c r="A208" s="8">
        <v>43615</v>
      </c>
      <c r="B208" s="2" t="s">
        <v>4</v>
      </c>
      <c r="C208" s="6">
        <v>4385</v>
      </c>
      <c r="D208" s="2" t="s">
        <v>4</v>
      </c>
      <c r="E208" s="2" t="str">
        <f>VLOOKUP(D208,Auxiliar2!A:B,2,FALSE)</f>
        <v>Faturamento</v>
      </c>
      <c r="F208" s="2">
        <f t="shared" si="10"/>
        <v>5</v>
      </c>
      <c r="G208" s="2" t="str">
        <f t="shared" si="11"/>
        <v>Faturamento</v>
      </c>
      <c r="H208" t="str">
        <f t="shared" si="12"/>
        <v>MAI</v>
      </c>
    </row>
    <row r="209" spans="1:8" x14ac:dyDescent="0.25">
      <c r="A209" s="8">
        <v>43616</v>
      </c>
      <c r="B209" s="2" t="s">
        <v>13</v>
      </c>
      <c r="C209" s="6">
        <v>637</v>
      </c>
      <c r="D209" s="2" t="s">
        <v>6</v>
      </c>
      <c r="E209" s="2" t="str">
        <f>VLOOKUP(D209,Auxiliar2!A:B,2,FALSE)</f>
        <v>CMV</v>
      </c>
      <c r="F209" s="2">
        <f t="shared" si="10"/>
        <v>5</v>
      </c>
      <c r="G209" s="2" t="str">
        <f t="shared" si="11"/>
        <v>Gastos</v>
      </c>
      <c r="H209" t="str">
        <f t="shared" si="12"/>
        <v>MAI</v>
      </c>
    </row>
    <row r="210" spans="1:8" x14ac:dyDescent="0.25">
      <c r="A210" s="8">
        <v>43616</v>
      </c>
      <c r="B210" s="2" t="s">
        <v>9</v>
      </c>
      <c r="C210" s="6">
        <v>2000</v>
      </c>
      <c r="D210" s="2" t="s">
        <v>9</v>
      </c>
      <c r="E210" s="2" t="str">
        <f>VLOOKUP(D210,Auxiliar2!A:B,2,FALSE)</f>
        <v>Desp. Vendas</v>
      </c>
      <c r="F210" s="2">
        <f t="shared" si="10"/>
        <v>5</v>
      </c>
      <c r="G210" s="2" t="str">
        <f t="shared" si="11"/>
        <v>Gastos</v>
      </c>
      <c r="H210" t="str">
        <f t="shared" si="12"/>
        <v>MAI</v>
      </c>
    </row>
    <row r="211" spans="1:8" x14ac:dyDescent="0.25">
      <c r="A211" s="8">
        <v>43616</v>
      </c>
      <c r="B211" s="2" t="s">
        <v>12</v>
      </c>
      <c r="C211" s="6">
        <v>3500</v>
      </c>
      <c r="D211" s="2" t="s">
        <v>12</v>
      </c>
      <c r="E211" s="2" t="str">
        <f>VLOOKUP(D211,Auxiliar2!A:B,2,FALSE)</f>
        <v>Desp. Vendas</v>
      </c>
      <c r="F211" s="2">
        <f t="shared" si="10"/>
        <v>5</v>
      </c>
      <c r="G211" s="2" t="str">
        <f t="shared" si="11"/>
        <v>Gastos</v>
      </c>
      <c r="H211" t="str">
        <f t="shared" si="12"/>
        <v>MAI</v>
      </c>
    </row>
    <row r="212" spans="1:8" x14ac:dyDescent="0.25">
      <c r="A212" s="8">
        <v>43616</v>
      </c>
      <c r="B212" s="2" t="s">
        <v>14</v>
      </c>
      <c r="C212" s="6">
        <v>3000</v>
      </c>
      <c r="D212" s="2" t="s">
        <v>14</v>
      </c>
      <c r="E212" s="2" t="str">
        <f>VLOOKUP(D212,Auxiliar2!A:B,2,FALSE)</f>
        <v>Desp. ADM</v>
      </c>
      <c r="F212" s="2">
        <f t="shared" si="10"/>
        <v>5</v>
      </c>
      <c r="G212" s="2" t="str">
        <f t="shared" si="11"/>
        <v>Gastos</v>
      </c>
      <c r="H212" t="str">
        <f t="shared" si="12"/>
        <v>MAI</v>
      </c>
    </row>
    <row r="213" spans="1:8" x14ac:dyDescent="0.25">
      <c r="A213" s="8">
        <v>43616</v>
      </c>
      <c r="B213" s="2" t="s">
        <v>18</v>
      </c>
      <c r="C213" s="6">
        <v>280</v>
      </c>
      <c r="D213" s="2" t="s">
        <v>17</v>
      </c>
      <c r="E213" s="2" t="str">
        <f>VLOOKUP(D213,Auxiliar2!A:B,2,FALSE)</f>
        <v>Desp. ADM</v>
      </c>
      <c r="F213" s="2">
        <f t="shared" si="10"/>
        <v>5</v>
      </c>
      <c r="G213" s="2" t="str">
        <f t="shared" si="11"/>
        <v>Gastos</v>
      </c>
      <c r="H213" t="str">
        <f t="shared" si="12"/>
        <v>MAI</v>
      </c>
    </row>
    <row r="214" spans="1:8" x14ac:dyDescent="0.25">
      <c r="A214" s="8">
        <v>43616</v>
      </c>
      <c r="B214" s="2" t="s">
        <v>22</v>
      </c>
      <c r="C214" s="6">
        <v>200</v>
      </c>
      <c r="D214" s="2" t="s">
        <v>21</v>
      </c>
      <c r="E214" s="2" t="str">
        <f>VLOOKUP(D214,Auxiliar2!A:B,2,FALSE)</f>
        <v>Desp. ADM</v>
      </c>
      <c r="F214" s="2">
        <f t="shared" si="10"/>
        <v>5</v>
      </c>
      <c r="G214" s="2" t="str">
        <f t="shared" si="11"/>
        <v>Gastos</v>
      </c>
      <c r="H214" t="str">
        <f t="shared" si="12"/>
        <v>MAI</v>
      </c>
    </row>
    <row r="215" spans="1:8" x14ac:dyDescent="0.25">
      <c r="A215" s="8">
        <v>43616</v>
      </c>
      <c r="B215" s="2" t="s">
        <v>25</v>
      </c>
      <c r="C215" s="6">
        <v>1100</v>
      </c>
      <c r="D215" s="2" t="s">
        <v>24</v>
      </c>
      <c r="E215" s="2" t="str">
        <f>VLOOKUP(D215,Auxiliar2!A:B,2,FALSE)</f>
        <v>Desp. ADM</v>
      </c>
      <c r="F215" s="2">
        <f t="shared" si="10"/>
        <v>5</v>
      </c>
      <c r="G215" s="2" t="str">
        <f t="shared" si="11"/>
        <v>Gastos</v>
      </c>
      <c r="H215" t="str">
        <f t="shared" si="12"/>
        <v>MAI</v>
      </c>
    </row>
    <row r="216" spans="1:8" x14ac:dyDescent="0.25">
      <c r="A216" s="8">
        <v>43616</v>
      </c>
      <c r="B216" s="2" t="s">
        <v>27</v>
      </c>
      <c r="C216" s="6">
        <v>2500</v>
      </c>
      <c r="D216" s="2" t="s">
        <v>26</v>
      </c>
      <c r="E216" s="2" t="str">
        <f>VLOOKUP(D216,Auxiliar2!A:B,2,FALSE)</f>
        <v>Desp. Geral</v>
      </c>
      <c r="F216" s="2">
        <f t="shared" si="10"/>
        <v>5</v>
      </c>
      <c r="G216" s="2" t="str">
        <f t="shared" si="11"/>
        <v>Gastos</v>
      </c>
      <c r="H216" t="str">
        <f t="shared" si="12"/>
        <v>MAI</v>
      </c>
    </row>
    <row r="217" spans="1:8" x14ac:dyDescent="0.25">
      <c r="A217" s="8">
        <v>43616</v>
      </c>
      <c r="B217" s="2" t="s">
        <v>29</v>
      </c>
      <c r="C217" s="6">
        <v>630</v>
      </c>
      <c r="D217" s="2" t="s">
        <v>28</v>
      </c>
      <c r="E217" s="2" t="str">
        <f>VLOOKUP(D217,Auxiliar2!A:B,2,FALSE)</f>
        <v>Desp. Geral</v>
      </c>
      <c r="F217" s="2">
        <f t="shared" si="10"/>
        <v>5</v>
      </c>
      <c r="G217" s="2" t="str">
        <f t="shared" si="11"/>
        <v>Gastos</v>
      </c>
      <c r="H217" t="str">
        <f t="shared" si="12"/>
        <v>MAI</v>
      </c>
    </row>
    <row r="218" spans="1:8" x14ac:dyDescent="0.25">
      <c r="A218" s="8">
        <v>43616</v>
      </c>
      <c r="B218" s="2" t="s">
        <v>31</v>
      </c>
      <c r="C218" s="6">
        <v>150</v>
      </c>
      <c r="D218" s="2" t="s">
        <v>30</v>
      </c>
      <c r="E218" s="2" t="str">
        <f>VLOOKUP(D218,Auxiliar2!A:B,2,FALSE)</f>
        <v>Desp. Geral</v>
      </c>
      <c r="F218" s="2">
        <f t="shared" si="10"/>
        <v>5</v>
      </c>
      <c r="G218" s="2" t="str">
        <f t="shared" si="11"/>
        <v>Gastos</v>
      </c>
      <c r="H218" t="str">
        <f t="shared" si="12"/>
        <v>MAI</v>
      </c>
    </row>
    <row r="219" spans="1:8" x14ac:dyDescent="0.25">
      <c r="A219" s="8">
        <v>43616</v>
      </c>
      <c r="B219" s="2" t="s">
        <v>32</v>
      </c>
      <c r="C219" s="6">
        <v>2040</v>
      </c>
      <c r="D219" s="2" t="s">
        <v>32</v>
      </c>
      <c r="E219" s="2" t="str">
        <f>VLOOKUP(D219,Auxiliar2!A:B,2,FALSE)</f>
        <v>Desp. Geral</v>
      </c>
      <c r="F219" s="2">
        <f t="shared" si="10"/>
        <v>5</v>
      </c>
      <c r="G219" s="2" t="str">
        <f t="shared" si="11"/>
        <v>Gastos</v>
      </c>
      <c r="H219" t="str">
        <f t="shared" si="12"/>
        <v>MAI</v>
      </c>
    </row>
    <row r="220" spans="1:8" x14ac:dyDescent="0.25">
      <c r="A220" s="8">
        <v>43616</v>
      </c>
      <c r="B220" s="2" t="s">
        <v>34</v>
      </c>
      <c r="C220" s="6">
        <v>499</v>
      </c>
      <c r="D220" s="2" t="s">
        <v>33</v>
      </c>
      <c r="E220" s="2" t="str">
        <f>VLOOKUP(D220,Auxiliar2!A:B,2,FALSE)</f>
        <v>Desp. Financeira</v>
      </c>
      <c r="F220" s="2">
        <f t="shared" si="10"/>
        <v>5</v>
      </c>
      <c r="G220" s="2" t="str">
        <f t="shared" si="11"/>
        <v>Gastos</v>
      </c>
      <c r="H220" t="str">
        <f t="shared" si="12"/>
        <v>MAI</v>
      </c>
    </row>
    <row r="221" spans="1:8" x14ac:dyDescent="0.25">
      <c r="A221" s="8">
        <v>43618</v>
      </c>
      <c r="B221" s="2" t="s">
        <v>11</v>
      </c>
      <c r="C221" s="6">
        <v>162</v>
      </c>
      <c r="D221" s="2" t="s">
        <v>6</v>
      </c>
      <c r="E221" s="2" t="str">
        <f>VLOOKUP(D221,Auxiliar2!A:B,2,FALSE)</f>
        <v>CMV</v>
      </c>
      <c r="F221" s="2">
        <f t="shared" si="10"/>
        <v>6</v>
      </c>
      <c r="G221" s="2" t="str">
        <f t="shared" si="11"/>
        <v>Gastos</v>
      </c>
      <c r="H221" t="str">
        <f t="shared" si="12"/>
        <v>JUN</v>
      </c>
    </row>
    <row r="222" spans="1:8" x14ac:dyDescent="0.25">
      <c r="A222" s="8">
        <v>43619</v>
      </c>
      <c r="B222" s="2" t="s">
        <v>8</v>
      </c>
      <c r="C222" s="6">
        <v>207</v>
      </c>
      <c r="D222" s="2" t="s">
        <v>6</v>
      </c>
      <c r="E222" s="2" t="str">
        <f>VLOOKUP(D222,Auxiliar2!A:B,2,FALSE)</f>
        <v>CMV</v>
      </c>
      <c r="F222" s="2">
        <f t="shared" si="10"/>
        <v>6</v>
      </c>
      <c r="G222" s="2" t="str">
        <f t="shared" si="11"/>
        <v>Gastos</v>
      </c>
      <c r="H222" t="str">
        <f t="shared" si="12"/>
        <v>JUN</v>
      </c>
    </row>
    <row r="223" spans="1:8" x14ac:dyDescent="0.25">
      <c r="A223" s="8">
        <v>43619</v>
      </c>
      <c r="B223" s="2" t="s">
        <v>4</v>
      </c>
      <c r="C223" s="6">
        <v>4010</v>
      </c>
      <c r="D223" s="2" t="s">
        <v>4</v>
      </c>
      <c r="E223" s="2" t="str">
        <f>VLOOKUP(D223,Auxiliar2!A:B,2,FALSE)</f>
        <v>Faturamento</v>
      </c>
      <c r="F223" s="2">
        <f t="shared" si="10"/>
        <v>6</v>
      </c>
      <c r="G223" s="2" t="str">
        <f t="shared" si="11"/>
        <v>Faturamento</v>
      </c>
      <c r="H223" t="str">
        <f t="shared" si="12"/>
        <v>JUN</v>
      </c>
    </row>
    <row r="224" spans="1:8" x14ac:dyDescent="0.25">
      <c r="A224" s="8">
        <v>43620</v>
      </c>
      <c r="B224" s="2" t="s">
        <v>11</v>
      </c>
      <c r="C224" s="6">
        <v>841</v>
      </c>
      <c r="D224" s="2" t="s">
        <v>6</v>
      </c>
      <c r="E224" s="2" t="str">
        <f>VLOOKUP(D224,Auxiliar2!A:B,2,FALSE)</f>
        <v>CMV</v>
      </c>
      <c r="F224" s="2">
        <f t="shared" si="10"/>
        <v>6</v>
      </c>
      <c r="G224" s="2" t="str">
        <f t="shared" si="11"/>
        <v>Gastos</v>
      </c>
      <c r="H224" t="str">
        <f t="shared" si="12"/>
        <v>JUN</v>
      </c>
    </row>
    <row r="225" spans="1:8" x14ac:dyDescent="0.25">
      <c r="A225" s="8">
        <v>43623</v>
      </c>
      <c r="B225" s="2" t="s">
        <v>16</v>
      </c>
      <c r="C225" s="6">
        <v>129</v>
      </c>
      <c r="D225" s="2" t="s">
        <v>6</v>
      </c>
      <c r="E225" s="2" t="str">
        <f>VLOOKUP(D225,Auxiliar2!A:B,2,FALSE)</f>
        <v>CMV</v>
      </c>
      <c r="F225" s="2">
        <f t="shared" si="10"/>
        <v>6</v>
      </c>
      <c r="G225" s="2" t="str">
        <f t="shared" si="11"/>
        <v>Gastos</v>
      </c>
      <c r="H225" t="str">
        <f t="shared" si="12"/>
        <v>JUN</v>
      </c>
    </row>
    <row r="226" spans="1:8" x14ac:dyDescent="0.25">
      <c r="A226" s="8">
        <v>43623</v>
      </c>
      <c r="B226" s="2" t="s">
        <v>13</v>
      </c>
      <c r="C226" s="6">
        <v>202</v>
      </c>
      <c r="D226" s="2" t="s">
        <v>6</v>
      </c>
      <c r="E226" s="2" t="str">
        <f>VLOOKUP(D226,Auxiliar2!A:B,2,FALSE)</f>
        <v>CMV</v>
      </c>
      <c r="F226" s="2">
        <f t="shared" si="10"/>
        <v>6</v>
      </c>
      <c r="G226" s="2" t="str">
        <f t="shared" si="11"/>
        <v>Gastos</v>
      </c>
      <c r="H226" t="str">
        <f t="shared" si="12"/>
        <v>JUN</v>
      </c>
    </row>
    <row r="227" spans="1:8" x14ac:dyDescent="0.25">
      <c r="A227" s="8">
        <v>43624</v>
      </c>
      <c r="B227" s="2" t="s">
        <v>4</v>
      </c>
      <c r="C227" s="6">
        <v>1541</v>
      </c>
      <c r="D227" s="2" t="s">
        <v>4</v>
      </c>
      <c r="E227" s="2" t="str">
        <f>VLOOKUP(D227,Auxiliar2!A:B,2,FALSE)</f>
        <v>Faturamento</v>
      </c>
      <c r="F227" s="2">
        <f t="shared" si="10"/>
        <v>6</v>
      </c>
      <c r="G227" s="2" t="str">
        <f t="shared" si="11"/>
        <v>Faturamento</v>
      </c>
      <c r="H227" t="str">
        <f t="shared" si="12"/>
        <v>JUN</v>
      </c>
    </row>
    <row r="228" spans="1:8" x14ac:dyDescent="0.25">
      <c r="A228" s="8">
        <v>43627</v>
      </c>
      <c r="B228" s="2" t="s">
        <v>13</v>
      </c>
      <c r="C228" s="6">
        <v>614</v>
      </c>
      <c r="D228" s="2" t="s">
        <v>6</v>
      </c>
      <c r="E228" s="2" t="str">
        <f>VLOOKUP(D228,Auxiliar2!A:B,2,FALSE)</f>
        <v>CMV</v>
      </c>
      <c r="F228" s="2">
        <f t="shared" si="10"/>
        <v>6</v>
      </c>
      <c r="G228" s="2" t="str">
        <f t="shared" si="11"/>
        <v>Gastos</v>
      </c>
      <c r="H228" t="str">
        <f t="shared" si="12"/>
        <v>JUN</v>
      </c>
    </row>
    <row r="229" spans="1:8" x14ac:dyDescent="0.25">
      <c r="A229" s="8">
        <v>43627</v>
      </c>
      <c r="B229" s="2" t="s">
        <v>16</v>
      </c>
      <c r="C229" s="6">
        <v>747</v>
      </c>
      <c r="D229" s="2" t="s">
        <v>6</v>
      </c>
      <c r="E229" s="2" t="str">
        <f>VLOOKUP(D229,Auxiliar2!A:B,2,FALSE)</f>
        <v>CMV</v>
      </c>
      <c r="F229" s="2">
        <f t="shared" si="10"/>
        <v>6</v>
      </c>
      <c r="G229" s="2" t="str">
        <f t="shared" si="11"/>
        <v>Gastos</v>
      </c>
      <c r="H229" t="str">
        <f t="shared" si="12"/>
        <v>JUN</v>
      </c>
    </row>
    <row r="230" spans="1:8" x14ac:dyDescent="0.25">
      <c r="A230" s="8">
        <v>43627</v>
      </c>
      <c r="B230" s="2" t="s">
        <v>4</v>
      </c>
      <c r="C230" s="6">
        <v>5956</v>
      </c>
      <c r="D230" s="2" t="s">
        <v>4</v>
      </c>
      <c r="E230" s="2" t="str">
        <f>VLOOKUP(D230,Auxiliar2!A:B,2,FALSE)</f>
        <v>Faturamento</v>
      </c>
      <c r="F230" s="2">
        <f t="shared" si="10"/>
        <v>6</v>
      </c>
      <c r="G230" s="2" t="str">
        <f t="shared" si="11"/>
        <v>Faturamento</v>
      </c>
      <c r="H230" t="str">
        <f t="shared" si="12"/>
        <v>JUN</v>
      </c>
    </row>
    <row r="231" spans="1:8" x14ac:dyDescent="0.25">
      <c r="A231" s="8">
        <v>43629</v>
      </c>
      <c r="B231" s="2" t="s">
        <v>20</v>
      </c>
      <c r="C231" s="6">
        <v>931</v>
      </c>
      <c r="D231" s="2" t="s">
        <v>6</v>
      </c>
      <c r="E231" s="2" t="str">
        <f>VLOOKUP(D231,Auxiliar2!A:B,2,FALSE)</f>
        <v>CMV</v>
      </c>
      <c r="F231" s="2">
        <f t="shared" si="10"/>
        <v>6</v>
      </c>
      <c r="G231" s="2" t="str">
        <f t="shared" si="11"/>
        <v>Gastos</v>
      </c>
      <c r="H231" t="str">
        <f t="shared" si="12"/>
        <v>JUN</v>
      </c>
    </row>
    <row r="232" spans="1:8" x14ac:dyDescent="0.25">
      <c r="A232" s="8">
        <v>43629</v>
      </c>
      <c r="B232" s="2" t="s">
        <v>11</v>
      </c>
      <c r="C232" s="6">
        <v>451</v>
      </c>
      <c r="D232" s="2" t="s">
        <v>6</v>
      </c>
      <c r="E232" s="2" t="str">
        <f>VLOOKUP(D232,Auxiliar2!A:B,2,FALSE)</f>
        <v>CMV</v>
      </c>
      <c r="F232" s="2">
        <f t="shared" si="10"/>
        <v>6</v>
      </c>
      <c r="G232" s="2" t="str">
        <f t="shared" si="11"/>
        <v>Gastos</v>
      </c>
      <c r="H232" t="str">
        <f t="shared" si="12"/>
        <v>JUN</v>
      </c>
    </row>
    <row r="233" spans="1:8" x14ac:dyDescent="0.25">
      <c r="A233" s="8">
        <v>43629</v>
      </c>
      <c r="B233" s="2" t="s">
        <v>4</v>
      </c>
      <c r="C233" s="6">
        <v>5579</v>
      </c>
      <c r="D233" s="2" t="s">
        <v>4</v>
      </c>
      <c r="E233" s="2" t="str">
        <f>VLOOKUP(D233,Auxiliar2!A:B,2,FALSE)</f>
        <v>Faturamento</v>
      </c>
      <c r="F233" s="2">
        <f t="shared" si="10"/>
        <v>6</v>
      </c>
      <c r="G233" s="2" t="str">
        <f t="shared" si="11"/>
        <v>Faturamento</v>
      </c>
      <c r="H233" t="str">
        <f t="shared" si="12"/>
        <v>JUN</v>
      </c>
    </row>
    <row r="234" spans="1:8" x14ac:dyDescent="0.25">
      <c r="A234" s="8">
        <v>43629</v>
      </c>
      <c r="B234" s="2" t="s">
        <v>4</v>
      </c>
      <c r="C234" s="6">
        <v>5943</v>
      </c>
      <c r="D234" s="2" t="s">
        <v>4</v>
      </c>
      <c r="E234" s="2" t="str">
        <f>VLOOKUP(D234,Auxiliar2!A:B,2,FALSE)</f>
        <v>Faturamento</v>
      </c>
      <c r="F234" s="2">
        <f t="shared" si="10"/>
        <v>6</v>
      </c>
      <c r="G234" s="2" t="str">
        <f t="shared" si="11"/>
        <v>Faturamento</v>
      </c>
      <c r="H234" t="str">
        <f t="shared" si="12"/>
        <v>JUN</v>
      </c>
    </row>
    <row r="235" spans="1:8" x14ac:dyDescent="0.25">
      <c r="A235" s="8">
        <v>43629</v>
      </c>
      <c r="B235" s="2" t="s">
        <v>4</v>
      </c>
      <c r="C235" s="6">
        <v>1512</v>
      </c>
      <c r="D235" s="2" t="s">
        <v>4</v>
      </c>
      <c r="E235" s="2" t="str">
        <f>VLOOKUP(D235,Auxiliar2!A:B,2,FALSE)</f>
        <v>Faturamento</v>
      </c>
      <c r="F235" s="2">
        <f t="shared" si="10"/>
        <v>6</v>
      </c>
      <c r="G235" s="2" t="str">
        <f t="shared" si="11"/>
        <v>Faturamento</v>
      </c>
      <c r="H235" t="str">
        <f t="shared" si="12"/>
        <v>JUN</v>
      </c>
    </row>
    <row r="236" spans="1:8" x14ac:dyDescent="0.25">
      <c r="A236" s="8">
        <v>43630</v>
      </c>
      <c r="B236" s="2" t="s">
        <v>11</v>
      </c>
      <c r="C236" s="6">
        <v>241</v>
      </c>
      <c r="D236" s="2" t="s">
        <v>6</v>
      </c>
      <c r="E236" s="2" t="str">
        <f>VLOOKUP(D236,Auxiliar2!A:B,2,FALSE)</f>
        <v>CMV</v>
      </c>
      <c r="F236" s="2">
        <f t="shared" si="10"/>
        <v>6</v>
      </c>
      <c r="G236" s="2" t="str">
        <f t="shared" si="11"/>
        <v>Gastos</v>
      </c>
      <c r="H236" t="str">
        <f t="shared" si="12"/>
        <v>JUN</v>
      </c>
    </row>
    <row r="237" spans="1:8" x14ac:dyDescent="0.25">
      <c r="A237" s="8">
        <v>43630</v>
      </c>
      <c r="B237" s="2" t="s">
        <v>4</v>
      </c>
      <c r="C237" s="6">
        <v>5059</v>
      </c>
      <c r="D237" s="2" t="s">
        <v>4</v>
      </c>
      <c r="E237" s="2" t="str">
        <f>VLOOKUP(D237,Auxiliar2!A:B,2,FALSE)</f>
        <v>Faturamento</v>
      </c>
      <c r="F237" s="2">
        <f t="shared" si="10"/>
        <v>6</v>
      </c>
      <c r="G237" s="2" t="str">
        <f t="shared" si="11"/>
        <v>Faturamento</v>
      </c>
      <c r="H237" t="str">
        <f t="shared" si="12"/>
        <v>JUN</v>
      </c>
    </row>
    <row r="238" spans="1:8" x14ac:dyDescent="0.25">
      <c r="A238" s="8">
        <v>43631</v>
      </c>
      <c r="B238" s="2" t="s">
        <v>13</v>
      </c>
      <c r="C238" s="6">
        <v>631</v>
      </c>
      <c r="D238" s="2" t="s">
        <v>6</v>
      </c>
      <c r="E238" s="2" t="str">
        <f>VLOOKUP(D238,Auxiliar2!A:B,2,FALSE)</f>
        <v>CMV</v>
      </c>
      <c r="F238" s="2">
        <f t="shared" si="10"/>
        <v>6</v>
      </c>
      <c r="G238" s="2" t="str">
        <f t="shared" si="11"/>
        <v>Gastos</v>
      </c>
      <c r="H238" t="str">
        <f t="shared" si="12"/>
        <v>JUN</v>
      </c>
    </row>
    <row r="239" spans="1:8" x14ac:dyDescent="0.25">
      <c r="A239" s="8">
        <v>43632</v>
      </c>
      <c r="B239" s="2" t="s">
        <v>20</v>
      </c>
      <c r="C239" s="6">
        <v>249</v>
      </c>
      <c r="D239" s="2" t="s">
        <v>6</v>
      </c>
      <c r="E239" s="2" t="str">
        <f>VLOOKUP(D239,Auxiliar2!A:B,2,FALSE)</f>
        <v>CMV</v>
      </c>
      <c r="F239" s="2">
        <f t="shared" si="10"/>
        <v>6</v>
      </c>
      <c r="G239" s="2" t="str">
        <f t="shared" si="11"/>
        <v>Gastos</v>
      </c>
      <c r="H239" t="str">
        <f t="shared" si="12"/>
        <v>JUN</v>
      </c>
    </row>
    <row r="240" spans="1:8" x14ac:dyDescent="0.25">
      <c r="A240" s="8">
        <v>43633</v>
      </c>
      <c r="B240" s="2" t="s">
        <v>13</v>
      </c>
      <c r="C240" s="6">
        <v>572</v>
      </c>
      <c r="D240" s="2" t="s">
        <v>6</v>
      </c>
      <c r="E240" s="2" t="str">
        <f>VLOOKUP(D240,Auxiliar2!A:B,2,FALSE)</f>
        <v>CMV</v>
      </c>
      <c r="F240" s="2">
        <f t="shared" si="10"/>
        <v>6</v>
      </c>
      <c r="G240" s="2" t="str">
        <f t="shared" si="11"/>
        <v>Gastos</v>
      </c>
      <c r="H240" t="str">
        <f t="shared" si="12"/>
        <v>JUN</v>
      </c>
    </row>
    <row r="241" spans="1:8" x14ac:dyDescent="0.25">
      <c r="A241" s="8">
        <v>43633</v>
      </c>
      <c r="B241" s="2" t="s">
        <v>4</v>
      </c>
      <c r="C241" s="6">
        <v>2628</v>
      </c>
      <c r="D241" s="2" t="s">
        <v>4</v>
      </c>
      <c r="E241" s="2" t="str">
        <f>VLOOKUP(D241,Auxiliar2!A:B,2,FALSE)</f>
        <v>Faturamento</v>
      </c>
      <c r="F241" s="2">
        <f t="shared" si="10"/>
        <v>6</v>
      </c>
      <c r="G241" s="2" t="str">
        <f t="shared" si="11"/>
        <v>Faturamento</v>
      </c>
      <c r="H241" t="str">
        <f t="shared" si="12"/>
        <v>JUN</v>
      </c>
    </row>
    <row r="242" spans="1:8" x14ac:dyDescent="0.25">
      <c r="A242" s="8">
        <v>43634</v>
      </c>
      <c r="B242" s="2" t="s">
        <v>5</v>
      </c>
      <c r="C242" s="6">
        <v>149</v>
      </c>
      <c r="D242" s="2" t="s">
        <v>6</v>
      </c>
      <c r="E242" s="2" t="str">
        <f>VLOOKUP(D242,Auxiliar2!A:B,2,FALSE)</f>
        <v>CMV</v>
      </c>
      <c r="F242" s="2">
        <f t="shared" si="10"/>
        <v>6</v>
      </c>
      <c r="G242" s="2" t="str">
        <f t="shared" si="11"/>
        <v>Gastos</v>
      </c>
      <c r="H242" t="str">
        <f t="shared" si="12"/>
        <v>JUN</v>
      </c>
    </row>
    <row r="243" spans="1:8" x14ac:dyDescent="0.25">
      <c r="A243" s="8">
        <v>43634</v>
      </c>
      <c r="B243" s="2" t="s">
        <v>20</v>
      </c>
      <c r="C243" s="6">
        <v>335</v>
      </c>
      <c r="D243" s="2" t="s">
        <v>6</v>
      </c>
      <c r="E243" s="2" t="str">
        <f>VLOOKUP(D243,Auxiliar2!A:B,2,FALSE)</f>
        <v>CMV</v>
      </c>
      <c r="F243" s="2">
        <f t="shared" si="10"/>
        <v>6</v>
      </c>
      <c r="G243" s="2" t="str">
        <f t="shared" si="11"/>
        <v>Gastos</v>
      </c>
      <c r="H243" t="str">
        <f t="shared" si="12"/>
        <v>JUN</v>
      </c>
    </row>
    <row r="244" spans="1:8" x14ac:dyDescent="0.25">
      <c r="A244" s="8">
        <v>43634</v>
      </c>
      <c r="B244" s="2" t="s">
        <v>11</v>
      </c>
      <c r="C244" s="6">
        <v>725</v>
      </c>
      <c r="D244" s="2" t="s">
        <v>6</v>
      </c>
      <c r="E244" s="2" t="str">
        <f>VLOOKUP(D244,Auxiliar2!A:B,2,FALSE)</f>
        <v>CMV</v>
      </c>
      <c r="F244" s="2">
        <f t="shared" si="10"/>
        <v>6</v>
      </c>
      <c r="G244" s="2" t="str">
        <f t="shared" si="11"/>
        <v>Gastos</v>
      </c>
      <c r="H244" t="str">
        <f t="shared" si="12"/>
        <v>JUN</v>
      </c>
    </row>
    <row r="245" spans="1:8" x14ac:dyDescent="0.25">
      <c r="A245" s="8">
        <v>43634</v>
      </c>
      <c r="B245" s="2" t="s">
        <v>13</v>
      </c>
      <c r="C245" s="6">
        <v>851</v>
      </c>
      <c r="D245" s="2" t="s">
        <v>6</v>
      </c>
      <c r="E245" s="2" t="str">
        <f>VLOOKUP(D245,Auxiliar2!A:B,2,FALSE)</f>
        <v>CMV</v>
      </c>
      <c r="F245" s="2">
        <f t="shared" si="10"/>
        <v>6</v>
      </c>
      <c r="G245" s="2" t="str">
        <f t="shared" si="11"/>
        <v>Gastos</v>
      </c>
      <c r="H245" t="str">
        <f t="shared" si="12"/>
        <v>JUN</v>
      </c>
    </row>
    <row r="246" spans="1:8" x14ac:dyDescent="0.25">
      <c r="A246" s="8">
        <v>43634</v>
      </c>
      <c r="B246" s="2" t="s">
        <v>4</v>
      </c>
      <c r="C246" s="6">
        <v>1640</v>
      </c>
      <c r="D246" s="2" t="s">
        <v>4</v>
      </c>
      <c r="E246" s="2" t="str">
        <f>VLOOKUP(D246,Auxiliar2!A:B,2,FALSE)</f>
        <v>Faturamento</v>
      </c>
      <c r="F246" s="2">
        <f t="shared" si="10"/>
        <v>6</v>
      </c>
      <c r="G246" s="2" t="str">
        <f t="shared" si="11"/>
        <v>Faturamento</v>
      </c>
      <c r="H246" t="str">
        <f t="shared" si="12"/>
        <v>JUN</v>
      </c>
    </row>
    <row r="247" spans="1:8" x14ac:dyDescent="0.25">
      <c r="A247" s="8">
        <v>43636</v>
      </c>
      <c r="B247" s="2" t="s">
        <v>8</v>
      </c>
      <c r="C247" s="6">
        <v>357</v>
      </c>
      <c r="D247" s="2" t="s">
        <v>6</v>
      </c>
      <c r="E247" s="2" t="str">
        <f>VLOOKUP(D247,Auxiliar2!A:B,2,FALSE)</f>
        <v>CMV</v>
      </c>
      <c r="F247" s="2">
        <f t="shared" si="10"/>
        <v>6</v>
      </c>
      <c r="G247" s="2" t="str">
        <f t="shared" si="11"/>
        <v>Gastos</v>
      </c>
      <c r="H247" t="str">
        <f t="shared" si="12"/>
        <v>JUN</v>
      </c>
    </row>
    <row r="248" spans="1:8" x14ac:dyDescent="0.25">
      <c r="A248" s="8">
        <v>43636</v>
      </c>
      <c r="B248" s="2" t="s">
        <v>4</v>
      </c>
      <c r="C248" s="6">
        <v>1817</v>
      </c>
      <c r="D248" s="2" t="s">
        <v>4</v>
      </c>
      <c r="E248" s="2" t="str">
        <f>VLOOKUP(D248,Auxiliar2!A:B,2,FALSE)</f>
        <v>Faturamento</v>
      </c>
      <c r="F248" s="2">
        <f t="shared" si="10"/>
        <v>6</v>
      </c>
      <c r="G248" s="2" t="str">
        <f t="shared" si="11"/>
        <v>Faturamento</v>
      </c>
      <c r="H248" t="str">
        <f t="shared" si="12"/>
        <v>JUN</v>
      </c>
    </row>
    <row r="249" spans="1:8" x14ac:dyDescent="0.25">
      <c r="A249" s="8">
        <v>43636</v>
      </c>
      <c r="B249" s="2" t="s">
        <v>4</v>
      </c>
      <c r="C249" s="6">
        <v>2022</v>
      </c>
      <c r="D249" s="2" t="s">
        <v>4</v>
      </c>
      <c r="E249" s="2" t="str">
        <f>VLOOKUP(D249,Auxiliar2!A:B,2,FALSE)</f>
        <v>Faturamento</v>
      </c>
      <c r="F249" s="2">
        <f t="shared" si="10"/>
        <v>6</v>
      </c>
      <c r="G249" s="2" t="str">
        <f t="shared" si="11"/>
        <v>Faturamento</v>
      </c>
      <c r="H249" t="str">
        <f t="shared" si="12"/>
        <v>JUN</v>
      </c>
    </row>
    <row r="250" spans="1:8" x14ac:dyDescent="0.25">
      <c r="A250" s="8">
        <v>43639</v>
      </c>
      <c r="B250" s="2" t="s">
        <v>4</v>
      </c>
      <c r="C250" s="6">
        <v>856</v>
      </c>
      <c r="D250" s="2" t="s">
        <v>4</v>
      </c>
      <c r="E250" s="2" t="str">
        <f>VLOOKUP(D250,Auxiliar2!A:B,2,FALSE)</f>
        <v>Faturamento</v>
      </c>
      <c r="F250" s="2">
        <f t="shared" si="10"/>
        <v>6</v>
      </c>
      <c r="G250" s="2" t="str">
        <f t="shared" si="11"/>
        <v>Faturamento</v>
      </c>
      <c r="H250" t="str">
        <f t="shared" si="12"/>
        <v>JUN</v>
      </c>
    </row>
    <row r="251" spans="1:8" x14ac:dyDescent="0.25">
      <c r="A251" s="8">
        <v>43640</v>
      </c>
      <c r="B251" s="2" t="s">
        <v>8</v>
      </c>
      <c r="C251" s="6">
        <v>1315</v>
      </c>
      <c r="D251" s="2" t="s">
        <v>6</v>
      </c>
      <c r="E251" s="2" t="str">
        <f>VLOOKUP(D251,Auxiliar2!A:B,2,FALSE)</f>
        <v>CMV</v>
      </c>
      <c r="F251" s="2">
        <f t="shared" si="10"/>
        <v>6</v>
      </c>
      <c r="G251" s="2" t="str">
        <f t="shared" si="11"/>
        <v>Gastos</v>
      </c>
      <c r="H251" t="str">
        <f t="shared" si="12"/>
        <v>JUN</v>
      </c>
    </row>
    <row r="252" spans="1:8" x14ac:dyDescent="0.25">
      <c r="A252" s="8">
        <v>43640</v>
      </c>
      <c r="B252" s="2" t="s">
        <v>8</v>
      </c>
      <c r="C252" s="6">
        <v>398</v>
      </c>
      <c r="D252" s="2" t="s">
        <v>6</v>
      </c>
      <c r="E252" s="2" t="str">
        <f>VLOOKUP(D252,Auxiliar2!A:B,2,FALSE)</f>
        <v>CMV</v>
      </c>
      <c r="F252" s="2">
        <f t="shared" si="10"/>
        <v>6</v>
      </c>
      <c r="G252" s="2" t="str">
        <f t="shared" si="11"/>
        <v>Gastos</v>
      </c>
      <c r="H252" t="str">
        <f t="shared" si="12"/>
        <v>JUN</v>
      </c>
    </row>
    <row r="253" spans="1:8" x14ac:dyDescent="0.25">
      <c r="A253" s="8">
        <v>43640</v>
      </c>
      <c r="B253" s="2" t="s">
        <v>4</v>
      </c>
      <c r="C253" s="6">
        <v>5314</v>
      </c>
      <c r="D253" s="2" t="s">
        <v>4</v>
      </c>
      <c r="E253" s="2" t="str">
        <f>VLOOKUP(D253,Auxiliar2!A:B,2,FALSE)</f>
        <v>Faturamento</v>
      </c>
      <c r="F253" s="2">
        <f t="shared" si="10"/>
        <v>6</v>
      </c>
      <c r="G253" s="2" t="str">
        <f t="shared" si="11"/>
        <v>Faturamento</v>
      </c>
      <c r="H253" t="str">
        <f t="shared" si="12"/>
        <v>JUN</v>
      </c>
    </row>
    <row r="254" spans="1:8" x14ac:dyDescent="0.25">
      <c r="A254" s="8">
        <v>43641</v>
      </c>
      <c r="B254" s="2" t="s">
        <v>4</v>
      </c>
      <c r="C254" s="6">
        <v>2455</v>
      </c>
      <c r="D254" s="2" t="s">
        <v>4</v>
      </c>
      <c r="E254" s="2" t="str">
        <f>VLOOKUP(D254,Auxiliar2!A:B,2,FALSE)</f>
        <v>Faturamento</v>
      </c>
      <c r="F254" s="2">
        <f t="shared" si="10"/>
        <v>6</v>
      </c>
      <c r="G254" s="2" t="str">
        <f t="shared" si="11"/>
        <v>Faturamento</v>
      </c>
      <c r="H254" t="str">
        <f t="shared" si="12"/>
        <v>JUN</v>
      </c>
    </row>
    <row r="255" spans="1:8" x14ac:dyDescent="0.25">
      <c r="A255" s="8">
        <v>43642</v>
      </c>
      <c r="B255" s="2" t="s">
        <v>20</v>
      </c>
      <c r="C255" s="6">
        <v>835</v>
      </c>
      <c r="D255" s="2" t="s">
        <v>6</v>
      </c>
      <c r="E255" s="2" t="str">
        <f>VLOOKUP(D255,Auxiliar2!A:B,2,FALSE)</f>
        <v>CMV</v>
      </c>
      <c r="F255" s="2">
        <f t="shared" si="10"/>
        <v>6</v>
      </c>
      <c r="G255" s="2" t="str">
        <f t="shared" si="11"/>
        <v>Gastos</v>
      </c>
      <c r="H255" t="str">
        <f t="shared" si="12"/>
        <v>JUN</v>
      </c>
    </row>
    <row r="256" spans="1:8" x14ac:dyDescent="0.25">
      <c r="A256" s="8">
        <v>43643</v>
      </c>
      <c r="B256" s="2" t="s">
        <v>13</v>
      </c>
      <c r="C256" s="6">
        <v>800</v>
      </c>
      <c r="D256" s="2" t="s">
        <v>6</v>
      </c>
      <c r="E256" s="2" t="str">
        <f>VLOOKUP(D256,Auxiliar2!A:B,2,FALSE)</f>
        <v>CMV</v>
      </c>
      <c r="F256" s="2">
        <f t="shared" si="10"/>
        <v>6</v>
      </c>
      <c r="G256" s="2" t="str">
        <f t="shared" si="11"/>
        <v>Gastos</v>
      </c>
      <c r="H256" t="str">
        <f t="shared" si="12"/>
        <v>JUN</v>
      </c>
    </row>
    <row r="257" spans="1:8" x14ac:dyDescent="0.25">
      <c r="A257" s="8">
        <v>43643</v>
      </c>
      <c r="B257" s="2" t="s">
        <v>5</v>
      </c>
      <c r="C257" s="6">
        <v>887</v>
      </c>
      <c r="D257" s="2" t="s">
        <v>6</v>
      </c>
      <c r="E257" s="2" t="str">
        <f>VLOOKUP(D257,Auxiliar2!A:B,2,FALSE)</f>
        <v>CMV</v>
      </c>
      <c r="F257" s="2">
        <f t="shared" si="10"/>
        <v>6</v>
      </c>
      <c r="G257" s="2" t="str">
        <f t="shared" si="11"/>
        <v>Gastos</v>
      </c>
      <c r="H257" t="str">
        <f t="shared" si="12"/>
        <v>JUN</v>
      </c>
    </row>
    <row r="258" spans="1:8" x14ac:dyDescent="0.25">
      <c r="A258" s="8">
        <v>43643</v>
      </c>
      <c r="B258" s="2" t="s">
        <v>4</v>
      </c>
      <c r="C258" s="6">
        <v>5651</v>
      </c>
      <c r="D258" s="2" t="s">
        <v>4</v>
      </c>
      <c r="E258" s="2" t="str">
        <f>VLOOKUP(D258,Auxiliar2!A:B,2,FALSE)</f>
        <v>Faturamento</v>
      </c>
      <c r="F258" s="2">
        <f t="shared" si="10"/>
        <v>6</v>
      </c>
      <c r="G258" s="2" t="str">
        <f t="shared" si="11"/>
        <v>Faturamento</v>
      </c>
      <c r="H258" t="str">
        <f t="shared" si="12"/>
        <v>JUN</v>
      </c>
    </row>
    <row r="259" spans="1:8" x14ac:dyDescent="0.25">
      <c r="A259" s="8">
        <v>43645</v>
      </c>
      <c r="B259" s="2" t="s">
        <v>11</v>
      </c>
      <c r="C259" s="6">
        <v>1363</v>
      </c>
      <c r="D259" s="2" t="s">
        <v>6</v>
      </c>
      <c r="E259" s="2" t="str">
        <f>VLOOKUP(D259,Auxiliar2!A:B,2,FALSE)</f>
        <v>CMV</v>
      </c>
      <c r="F259" s="2">
        <f t="shared" ref="F259:F322" si="13">MONTH(A259)</f>
        <v>6</v>
      </c>
      <c r="G259" s="2" t="str">
        <f t="shared" ref="G259:G322" si="14">IF(E259="Faturamento","Faturamento","Gastos")</f>
        <v>Gastos</v>
      </c>
      <c r="H259" t="str">
        <f t="shared" ref="H259:H322" si="15">VLOOKUP(F259,L:M,2,FALSE)</f>
        <v>JUN</v>
      </c>
    </row>
    <row r="260" spans="1:8" x14ac:dyDescent="0.25">
      <c r="A260" s="8">
        <v>43646</v>
      </c>
      <c r="B260" s="2" t="s">
        <v>4</v>
      </c>
      <c r="C260" s="6">
        <v>4368</v>
      </c>
      <c r="D260" s="2" t="s">
        <v>4</v>
      </c>
      <c r="E260" s="2" t="str">
        <f>VLOOKUP(D260,Auxiliar2!A:B,2,FALSE)</f>
        <v>Faturamento</v>
      </c>
      <c r="F260" s="2">
        <f t="shared" si="13"/>
        <v>6</v>
      </c>
      <c r="G260" s="2" t="str">
        <f t="shared" si="14"/>
        <v>Faturamento</v>
      </c>
      <c r="H260" t="str">
        <f t="shared" si="15"/>
        <v>JUN</v>
      </c>
    </row>
    <row r="261" spans="1:8" x14ac:dyDescent="0.25">
      <c r="A261" s="8">
        <v>43646</v>
      </c>
      <c r="B261" s="2" t="s">
        <v>9</v>
      </c>
      <c r="C261" s="6">
        <v>1600</v>
      </c>
      <c r="D261" s="2" t="s">
        <v>9</v>
      </c>
      <c r="E261" s="2" t="str">
        <f>VLOOKUP(D261,Auxiliar2!A:B,2,FALSE)</f>
        <v>Desp. Vendas</v>
      </c>
      <c r="F261" s="2">
        <f t="shared" si="13"/>
        <v>6</v>
      </c>
      <c r="G261" s="2" t="str">
        <f t="shared" si="14"/>
        <v>Gastos</v>
      </c>
      <c r="H261" t="str">
        <f t="shared" si="15"/>
        <v>JUN</v>
      </c>
    </row>
    <row r="262" spans="1:8" x14ac:dyDescent="0.25">
      <c r="A262" s="8">
        <v>43646</v>
      </c>
      <c r="B262" s="2" t="s">
        <v>12</v>
      </c>
      <c r="C262" s="6">
        <v>3500</v>
      </c>
      <c r="D262" s="2" t="s">
        <v>12</v>
      </c>
      <c r="E262" s="2" t="str">
        <f>VLOOKUP(D262,Auxiliar2!A:B,2,FALSE)</f>
        <v>Desp. Vendas</v>
      </c>
      <c r="F262" s="2">
        <f t="shared" si="13"/>
        <v>6</v>
      </c>
      <c r="G262" s="2" t="str">
        <f t="shared" si="14"/>
        <v>Gastos</v>
      </c>
      <c r="H262" t="str">
        <f t="shared" si="15"/>
        <v>JUN</v>
      </c>
    </row>
    <row r="263" spans="1:8" x14ac:dyDescent="0.25">
      <c r="A263" s="8">
        <v>43646</v>
      </c>
      <c r="B263" s="2" t="s">
        <v>14</v>
      </c>
      <c r="C263" s="6">
        <v>3000</v>
      </c>
      <c r="D263" s="2" t="s">
        <v>14</v>
      </c>
      <c r="E263" s="2" t="str">
        <f>VLOOKUP(D263,Auxiliar2!A:B,2,FALSE)</f>
        <v>Desp. ADM</v>
      </c>
      <c r="F263" s="2">
        <f t="shared" si="13"/>
        <v>6</v>
      </c>
      <c r="G263" s="2" t="str">
        <f t="shared" si="14"/>
        <v>Gastos</v>
      </c>
      <c r="H263" t="str">
        <f t="shared" si="15"/>
        <v>JUN</v>
      </c>
    </row>
    <row r="264" spans="1:8" x14ac:dyDescent="0.25">
      <c r="A264" s="8">
        <v>43646</v>
      </c>
      <c r="B264" s="2" t="s">
        <v>18</v>
      </c>
      <c r="C264" s="6">
        <v>310</v>
      </c>
      <c r="D264" s="2" t="s">
        <v>17</v>
      </c>
      <c r="E264" s="2" t="str">
        <f>VLOOKUP(D264,Auxiliar2!A:B,2,FALSE)</f>
        <v>Desp. ADM</v>
      </c>
      <c r="F264" s="2">
        <f t="shared" si="13"/>
        <v>6</v>
      </c>
      <c r="G264" s="2" t="str">
        <f t="shared" si="14"/>
        <v>Gastos</v>
      </c>
      <c r="H264" t="str">
        <f t="shared" si="15"/>
        <v>JUN</v>
      </c>
    </row>
    <row r="265" spans="1:8" x14ac:dyDescent="0.25">
      <c r="A265" s="8">
        <v>43646</v>
      </c>
      <c r="B265" s="2" t="s">
        <v>22</v>
      </c>
      <c r="C265" s="6">
        <v>200</v>
      </c>
      <c r="D265" s="2" t="s">
        <v>21</v>
      </c>
      <c r="E265" s="2" t="str">
        <f>VLOOKUP(D265,Auxiliar2!A:B,2,FALSE)</f>
        <v>Desp. ADM</v>
      </c>
      <c r="F265" s="2">
        <f t="shared" si="13"/>
        <v>6</v>
      </c>
      <c r="G265" s="2" t="str">
        <f t="shared" si="14"/>
        <v>Gastos</v>
      </c>
      <c r="H265" t="str">
        <f t="shared" si="15"/>
        <v>JUN</v>
      </c>
    </row>
    <row r="266" spans="1:8" x14ac:dyDescent="0.25">
      <c r="A266" s="8">
        <v>43646</v>
      </c>
      <c r="B266" s="2" t="s">
        <v>25</v>
      </c>
      <c r="C266" s="6">
        <v>1100</v>
      </c>
      <c r="D266" s="2" t="s">
        <v>24</v>
      </c>
      <c r="E266" s="2" t="str">
        <f>VLOOKUP(D266,Auxiliar2!A:B,2,FALSE)</f>
        <v>Desp. ADM</v>
      </c>
      <c r="F266" s="2">
        <f t="shared" si="13"/>
        <v>6</v>
      </c>
      <c r="G266" s="2" t="str">
        <f t="shared" si="14"/>
        <v>Gastos</v>
      </c>
      <c r="H266" t="str">
        <f t="shared" si="15"/>
        <v>JUN</v>
      </c>
    </row>
    <row r="267" spans="1:8" x14ac:dyDescent="0.25">
      <c r="A267" s="8">
        <v>43646</v>
      </c>
      <c r="B267" s="2" t="s">
        <v>27</v>
      </c>
      <c r="C267" s="6">
        <v>2500</v>
      </c>
      <c r="D267" s="2" t="s">
        <v>26</v>
      </c>
      <c r="E267" s="2" t="str">
        <f>VLOOKUP(D267,Auxiliar2!A:B,2,FALSE)</f>
        <v>Desp. Geral</v>
      </c>
      <c r="F267" s="2">
        <f t="shared" si="13"/>
        <v>6</v>
      </c>
      <c r="G267" s="2" t="str">
        <f t="shared" si="14"/>
        <v>Gastos</v>
      </c>
      <c r="H267" t="str">
        <f t="shared" si="15"/>
        <v>JUN</v>
      </c>
    </row>
    <row r="268" spans="1:8" x14ac:dyDescent="0.25">
      <c r="A268" s="8">
        <v>43646</v>
      </c>
      <c r="B268" s="2" t="s">
        <v>29</v>
      </c>
      <c r="C268" s="6">
        <v>635</v>
      </c>
      <c r="D268" s="2" t="s">
        <v>28</v>
      </c>
      <c r="E268" s="2" t="str">
        <f>VLOOKUP(D268,Auxiliar2!A:B,2,FALSE)</f>
        <v>Desp. Geral</v>
      </c>
      <c r="F268" s="2">
        <f t="shared" si="13"/>
        <v>6</v>
      </c>
      <c r="G268" s="2" t="str">
        <f t="shared" si="14"/>
        <v>Gastos</v>
      </c>
      <c r="H268" t="str">
        <f t="shared" si="15"/>
        <v>JUN</v>
      </c>
    </row>
    <row r="269" spans="1:8" x14ac:dyDescent="0.25">
      <c r="A269" s="8">
        <v>43646</v>
      </c>
      <c r="B269" s="2" t="s">
        <v>31</v>
      </c>
      <c r="C269" s="6">
        <v>150</v>
      </c>
      <c r="D269" s="2" t="s">
        <v>30</v>
      </c>
      <c r="E269" s="2" t="str">
        <f>VLOOKUP(D269,Auxiliar2!A:B,2,FALSE)</f>
        <v>Desp. Geral</v>
      </c>
      <c r="F269" s="2">
        <f t="shared" si="13"/>
        <v>6</v>
      </c>
      <c r="G269" s="2" t="str">
        <f t="shared" si="14"/>
        <v>Gastos</v>
      </c>
      <c r="H269" t="str">
        <f t="shared" si="15"/>
        <v>JUN</v>
      </c>
    </row>
    <row r="270" spans="1:8" x14ac:dyDescent="0.25">
      <c r="A270" s="8">
        <v>43646</v>
      </c>
      <c r="B270" s="2" t="s">
        <v>32</v>
      </c>
      <c r="C270" s="6">
        <v>2450</v>
      </c>
      <c r="D270" s="2" t="s">
        <v>32</v>
      </c>
      <c r="E270" s="2" t="str">
        <f>VLOOKUP(D270,Auxiliar2!A:B,2,FALSE)</f>
        <v>Desp. Geral</v>
      </c>
      <c r="F270" s="2">
        <f t="shared" si="13"/>
        <v>6</v>
      </c>
      <c r="G270" s="2" t="str">
        <f t="shared" si="14"/>
        <v>Gastos</v>
      </c>
      <c r="H270" t="str">
        <f t="shared" si="15"/>
        <v>JUN</v>
      </c>
    </row>
    <row r="271" spans="1:8" x14ac:dyDescent="0.25">
      <c r="A271" s="8">
        <v>43646</v>
      </c>
      <c r="B271" s="2" t="s">
        <v>34</v>
      </c>
      <c r="C271" s="6">
        <v>420</v>
      </c>
      <c r="D271" s="2" t="s">
        <v>33</v>
      </c>
      <c r="E271" s="2" t="str">
        <f>VLOOKUP(D271,Auxiliar2!A:B,2,FALSE)</f>
        <v>Desp. Financeira</v>
      </c>
      <c r="F271" s="2">
        <f t="shared" si="13"/>
        <v>6</v>
      </c>
      <c r="G271" s="2" t="str">
        <f t="shared" si="14"/>
        <v>Gastos</v>
      </c>
      <c r="H271" t="str">
        <f t="shared" si="15"/>
        <v>JUN</v>
      </c>
    </row>
    <row r="272" spans="1:8" x14ac:dyDescent="0.25">
      <c r="A272" s="8">
        <v>43647</v>
      </c>
      <c r="B272" s="2" t="s">
        <v>5</v>
      </c>
      <c r="C272" s="6">
        <v>1289</v>
      </c>
      <c r="D272" s="2" t="s">
        <v>6</v>
      </c>
      <c r="E272" s="2" t="str">
        <f>VLOOKUP(D272,Auxiliar2!A:B,2,FALSE)</f>
        <v>CMV</v>
      </c>
      <c r="F272" s="2">
        <f t="shared" si="13"/>
        <v>7</v>
      </c>
      <c r="G272" s="2" t="str">
        <f t="shared" si="14"/>
        <v>Gastos</v>
      </c>
      <c r="H272" t="str">
        <f t="shared" si="15"/>
        <v>JUL</v>
      </c>
    </row>
    <row r="273" spans="1:8" x14ac:dyDescent="0.25">
      <c r="A273" s="8">
        <v>43648</v>
      </c>
      <c r="B273" s="2" t="s">
        <v>11</v>
      </c>
      <c r="C273" s="6">
        <v>615</v>
      </c>
      <c r="D273" s="2" t="s">
        <v>6</v>
      </c>
      <c r="E273" s="2" t="str">
        <f>VLOOKUP(D273,Auxiliar2!A:B,2,FALSE)</f>
        <v>CMV</v>
      </c>
      <c r="F273" s="2">
        <f t="shared" si="13"/>
        <v>7</v>
      </c>
      <c r="G273" s="2" t="str">
        <f t="shared" si="14"/>
        <v>Gastos</v>
      </c>
      <c r="H273" t="str">
        <f t="shared" si="15"/>
        <v>JUL</v>
      </c>
    </row>
    <row r="274" spans="1:8" x14ac:dyDescent="0.25">
      <c r="A274" s="8">
        <v>43648</v>
      </c>
      <c r="B274" s="2" t="s">
        <v>20</v>
      </c>
      <c r="C274" s="6">
        <v>1390</v>
      </c>
      <c r="D274" s="2" t="s">
        <v>6</v>
      </c>
      <c r="E274" s="2" t="str">
        <f>VLOOKUP(D274,Auxiliar2!A:B,2,FALSE)</f>
        <v>CMV</v>
      </c>
      <c r="F274" s="2">
        <f t="shared" si="13"/>
        <v>7</v>
      </c>
      <c r="G274" s="2" t="str">
        <f t="shared" si="14"/>
        <v>Gastos</v>
      </c>
      <c r="H274" t="str">
        <f t="shared" si="15"/>
        <v>JUL</v>
      </c>
    </row>
    <row r="275" spans="1:8" x14ac:dyDescent="0.25">
      <c r="A275" s="8">
        <v>43650</v>
      </c>
      <c r="B275" s="2" t="s">
        <v>8</v>
      </c>
      <c r="C275" s="6">
        <v>495</v>
      </c>
      <c r="D275" s="2" t="s">
        <v>6</v>
      </c>
      <c r="E275" s="2" t="str">
        <f>VLOOKUP(D275,Auxiliar2!A:B,2,FALSE)</f>
        <v>CMV</v>
      </c>
      <c r="F275" s="2">
        <f t="shared" si="13"/>
        <v>7</v>
      </c>
      <c r="G275" s="2" t="str">
        <f t="shared" si="14"/>
        <v>Gastos</v>
      </c>
      <c r="H275" t="str">
        <f t="shared" si="15"/>
        <v>JUL</v>
      </c>
    </row>
    <row r="276" spans="1:8" x14ac:dyDescent="0.25">
      <c r="A276" s="8">
        <v>43650</v>
      </c>
      <c r="B276" s="2" t="s">
        <v>5</v>
      </c>
      <c r="C276" s="6">
        <v>393</v>
      </c>
      <c r="D276" s="2" t="s">
        <v>6</v>
      </c>
      <c r="E276" s="2" t="str">
        <f>VLOOKUP(D276,Auxiliar2!A:B,2,FALSE)</f>
        <v>CMV</v>
      </c>
      <c r="F276" s="2">
        <f t="shared" si="13"/>
        <v>7</v>
      </c>
      <c r="G276" s="2" t="str">
        <f t="shared" si="14"/>
        <v>Gastos</v>
      </c>
      <c r="H276" t="str">
        <f t="shared" si="15"/>
        <v>JUL</v>
      </c>
    </row>
    <row r="277" spans="1:8" x14ac:dyDescent="0.25">
      <c r="A277" s="8">
        <v>43650</v>
      </c>
      <c r="B277" s="2" t="s">
        <v>5</v>
      </c>
      <c r="C277" s="6">
        <v>672</v>
      </c>
      <c r="D277" s="2" t="s">
        <v>6</v>
      </c>
      <c r="E277" s="2" t="str">
        <f>VLOOKUP(D277,Auxiliar2!A:B,2,FALSE)</f>
        <v>CMV</v>
      </c>
      <c r="F277" s="2">
        <f t="shared" si="13"/>
        <v>7</v>
      </c>
      <c r="G277" s="2" t="str">
        <f t="shared" si="14"/>
        <v>Gastos</v>
      </c>
      <c r="H277" t="str">
        <f t="shared" si="15"/>
        <v>JUL</v>
      </c>
    </row>
    <row r="278" spans="1:8" x14ac:dyDescent="0.25">
      <c r="A278" s="8">
        <v>43652</v>
      </c>
      <c r="B278" s="2" t="s">
        <v>20</v>
      </c>
      <c r="C278" s="6">
        <v>700</v>
      </c>
      <c r="D278" s="2" t="s">
        <v>6</v>
      </c>
      <c r="E278" s="2" t="str">
        <f>VLOOKUP(D278,Auxiliar2!A:B,2,FALSE)</f>
        <v>CMV</v>
      </c>
      <c r="F278" s="2">
        <f t="shared" si="13"/>
        <v>7</v>
      </c>
      <c r="G278" s="2" t="str">
        <f t="shared" si="14"/>
        <v>Gastos</v>
      </c>
      <c r="H278" t="str">
        <f t="shared" si="15"/>
        <v>JUL</v>
      </c>
    </row>
    <row r="279" spans="1:8" x14ac:dyDescent="0.25">
      <c r="A279" s="8">
        <v>43653</v>
      </c>
      <c r="B279" s="2" t="s">
        <v>5</v>
      </c>
      <c r="C279" s="6">
        <v>433</v>
      </c>
      <c r="D279" s="2" t="s">
        <v>6</v>
      </c>
      <c r="E279" s="2" t="str">
        <f>VLOOKUP(D279,Auxiliar2!A:B,2,FALSE)</f>
        <v>CMV</v>
      </c>
      <c r="F279" s="2">
        <f t="shared" si="13"/>
        <v>7</v>
      </c>
      <c r="G279" s="2" t="str">
        <f t="shared" si="14"/>
        <v>Gastos</v>
      </c>
      <c r="H279" t="str">
        <f t="shared" si="15"/>
        <v>JUL</v>
      </c>
    </row>
    <row r="280" spans="1:8" x14ac:dyDescent="0.25">
      <c r="A280" s="8">
        <v>43653</v>
      </c>
      <c r="B280" s="2" t="s">
        <v>11</v>
      </c>
      <c r="C280" s="6">
        <v>784</v>
      </c>
      <c r="D280" s="2" t="s">
        <v>6</v>
      </c>
      <c r="E280" s="2" t="str">
        <f>VLOOKUP(D280,Auxiliar2!A:B,2,FALSE)</f>
        <v>CMV</v>
      </c>
      <c r="F280" s="2">
        <f t="shared" si="13"/>
        <v>7</v>
      </c>
      <c r="G280" s="2" t="str">
        <f t="shared" si="14"/>
        <v>Gastos</v>
      </c>
      <c r="H280" t="str">
        <f t="shared" si="15"/>
        <v>JUL</v>
      </c>
    </row>
    <row r="281" spans="1:8" x14ac:dyDescent="0.25">
      <c r="A281" s="8">
        <v>43655</v>
      </c>
      <c r="B281" s="2" t="s">
        <v>5</v>
      </c>
      <c r="C281" s="6">
        <v>1423</v>
      </c>
      <c r="D281" s="2" t="s">
        <v>6</v>
      </c>
      <c r="E281" s="2" t="str">
        <f>VLOOKUP(D281,Auxiliar2!A:B,2,FALSE)</f>
        <v>CMV</v>
      </c>
      <c r="F281" s="2">
        <f t="shared" si="13"/>
        <v>7</v>
      </c>
      <c r="G281" s="2" t="str">
        <f t="shared" si="14"/>
        <v>Gastos</v>
      </c>
      <c r="H281" t="str">
        <f t="shared" si="15"/>
        <v>JUL</v>
      </c>
    </row>
    <row r="282" spans="1:8" x14ac:dyDescent="0.25">
      <c r="A282" s="8">
        <v>43656</v>
      </c>
      <c r="B282" s="2" t="s">
        <v>8</v>
      </c>
      <c r="C282" s="6">
        <v>1228</v>
      </c>
      <c r="D282" s="2" t="s">
        <v>6</v>
      </c>
      <c r="E282" s="2" t="str">
        <f>VLOOKUP(D282,Auxiliar2!A:B,2,FALSE)</f>
        <v>CMV</v>
      </c>
      <c r="F282" s="2">
        <f t="shared" si="13"/>
        <v>7</v>
      </c>
      <c r="G282" s="2" t="str">
        <f t="shared" si="14"/>
        <v>Gastos</v>
      </c>
      <c r="H282" t="str">
        <f t="shared" si="15"/>
        <v>JUL</v>
      </c>
    </row>
    <row r="283" spans="1:8" x14ac:dyDescent="0.25">
      <c r="A283" s="8">
        <v>43656</v>
      </c>
      <c r="B283" s="2" t="s">
        <v>11</v>
      </c>
      <c r="C283" s="6">
        <v>1341</v>
      </c>
      <c r="D283" s="2" t="s">
        <v>6</v>
      </c>
      <c r="E283" s="2" t="str">
        <f>VLOOKUP(D283,Auxiliar2!A:B,2,FALSE)</f>
        <v>CMV</v>
      </c>
      <c r="F283" s="2">
        <f t="shared" si="13"/>
        <v>7</v>
      </c>
      <c r="G283" s="2" t="str">
        <f t="shared" si="14"/>
        <v>Gastos</v>
      </c>
      <c r="H283" t="str">
        <f t="shared" si="15"/>
        <v>JUL</v>
      </c>
    </row>
    <row r="284" spans="1:8" x14ac:dyDescent="0.25">
      <c r="A284" s="8">
        <v>43656</v>
      </c>
      <c r="B284" s="2" t="s">
        <v>4</v>
      </c>
      <c r="C284" s="6">
        <v>4416</v>
      </c>
      <c r="D284" s="2" t="s">
        <v>4</v>
      </c>
      <c r="E284" s="2" t="str">
        <f>VLOOKUP(D284,Auxiliar2!A:B,2,FALSE)</f>
        <v>Faturamento</v>
      </c>
      <c r="F284" s="2">
        <f t="shared" si="13"/>
        <v>7</v>
      </c>
      <c r="G284" s="2" t="str">
        <f t="shared" si="14"/>
        <v>Faturamento</v>
      </c>
      <c r="H284" t="str">
        <f t="shared" si="15"/>
        <v>JUL</v>
      </c>
    </row>
    <row r="285" spans="1:8" x14ac:dyDescent="0.25">
      <c r="A285" s="8">
        <v>43658</v>
      </c>
      <c r="B285" s="2" t="s">
        <v>8</v>
      </c>
      <c r="C285" s="6">
        <v>907</v>
      </c>
      <c r="D285" s="2" t="s">
        <v>6</v>
      </c>
      <c r="E285" s="2" t="str">
        <f>VLOOKUP(D285,Auxiliar2!A:B,2,FALSE)</f>
        <v>CMV</v>
      </c>
      <c r="F285" s="2">
        <f t="shared" si="13"/>
        <v>7</v>
      </c>
      <c r="G285" s="2" t="str">
        <f t="shared" si="14"/>
        <v>Gastos</v>
      </c>
      <c r="H285" t="str">
        <f t="shared" si="15"/>
        <v>JUL</v>
      </c>
    </row>
    <row r="286" spans="1:8" x14ac:dyDescent="0.25">
      <c r="A286" s="8">
        <v>43659</v>
      </c>
      <c r="B286" s="2" t="s">
        <v>4</v>
      </c>
      <c r="C286" s="6">
        <v>1214</v>
      </c>
      <c r="D286" s="2" t="s">
        <v>4</v>
      </c>
      <c r="E286" s="2" t="str">
        <f>VLOOKUP(D286,Auxiliar2!A:B,2,FALSE)</f>
        <v>Faturamento</v>
      </c>
      <c r="F286" s="2">
        <f t="shared" si="13"/>
        <v>7</v>
      </c>
      <c r="G286" s="2" t="str">
        <f t="shared" si="14"/>
        <v>Faturamento</v>
      </c>
      <c r="H286" t="str">
        <f t="shared" si="15"/>
        <v>JUL</v>
      </c>
    </row>
    <row r="287" spans="1:8" x14ac:dyDescent="0.25">
      <c r="A287" s="8">
        <v>43661</v>
      </c>
      <c r="B287" s="2" t="s">
        <v>4</v>
      </c>
      <c r="C287" s="6">
        <v>4761</v>
      </c>
      <c r="D287" s="2" t="s">
        <v>4</v>
      </c>
      <c r="E287" s="2" t="str">
        <f>VLOOKUP(D287,Auxiliar2!A:B,2,FALSE)</f>
        <v>Faturamento</v>
      </c>
      <c r="F287" s="2">
        <f t="shared" si="13"/>
        <v>7</v>
      </c>
      <c r="G287" s="2" t="str">
        <f t="shared" si="14"/>
        <v>Faturamento</v>
      </c>
      <c r="H287" t="str">
        <f t="shared" si="15"/>
        <v>JUL</v>
      </c>
    </row>
    <row r="288" spans="1:8" x14ac:dyDescent="0.25">
      <c r="A288" s="8">
        <v>43661</v>
      </c>
      <c r="B288" s="2" t="s">
        <v>4</v>
      </c>
      <c r="C288" s="6">
        <v>4674</v>
      </c>
      <c r="D288" s="2" t="s">
        <v>4</v>
      </c>
      <c r="E288" s="2" t="str">
        <f>VLOOKUP(D288,Auxiliar2!A:B,2,FALSE)</f>
        <v>Faturamento</v>
      </c>
      <c r="F288" s="2">
        <f t="shared" si="13"/>
        <v>7</v>
      </c>
      <c r="G288" s="2" t="str">
        <f t="shared" si="14"/>
        <v>Faturamento</v>
      </c>
      <c r="H288" t="str">
        <f t="shared" si="15"/>
        <v>JUL</v>
      </c>
    </row>
    <row r="289" spans="1:8" x14ac:dyDescent="0.25">
      <c r="A289" s="8">
        <v>43662</v>
      </c>
      <c r="B289" s="2" t="s">
        <v>4</v>
      </c>
      <c r="C289" s="6">
        <v>4581</v>
      </c>
      <c r="D289" s="2" t="s">
        <v>4</v>
      </c>
      <c r="E289" s="2" t="str">
        <f>VLOOKUP(D289,Auxiliar2!A:B,2,FALSE)</f>
        <v>Faturamento</v>
      </c>
      <c r="F289" s="2">
        <f t="shared" si="13"/>
        <v>7</v>
      </c>
      <c r="G289" s="2" t="str">
        <f t="shared" si="14"/>
        <v>Faturamento</v>
      </c>
      <c r="H289" t="str">
        <f t="shared" si="15"/>
        <v>JUL</v>
      </c>
    </row>
    <row r="290" spans="1:8" x14ac:dyDescent="0.25">
      <c r="A290" s="8">
        <v>43662</v>
      </c>
      <c r="B290" s="2" t="s">
        <v>4</v>
      </c>
      <c r="C290" s="6">
        <v>804</v>
      </c>
      <c r="D290" s="2" t="s">
        <v>4</v>
      </c>
      <c r="E290" s="2" t="str">
        <f>VLOOKUP(D290,Auxiliar2!A:B,2,FALSE)</f>
        <v>Faturamento</v>
      </c>
      <c r="F290" s="2">
        <f t="shared" si="13"/>
        <v>7</v>
      </c>
      <c r="G290" s="2" t="str">
        <f t="shared" si="14"/>
        <v>Faturamento</v>
      </c>
      <c r="H290" t="str">
        <f t="shared" si="15"/>
        <v>JUL</v>
      </c>
    </row>
    <row r="291" spans="1:8" x14ac:dyDescent="0.25">
      <c r="A291" s="8">
        <v>43663</v>
      </c>
      <c r="B291" s="2" t="s">
        <v>11</v>
      </c>
      <c r="C291" s="6">
        <v>930</v>
      </c>
      <c r="D291" s="2" t="s">
        <v>6</v>
      </c>
      <c r="E291" s="2" t="str">
        <f>VLOOKUP(D291,Auxiliar2!A:B,2,FALSE)</f>
        <v>CMV</v>
      </c>
      <c r="F291" s="2">
        <f t="shared" si="13"/>
        <v>7</v>
      </c>
      <c r="G291" s="2" t="str">
        <f t="shared" si="14"/>
        <v>Gastos</v>
      </c>
      <c r="H291" t="str">
        <f t="shared" si="15"/>
        <v>JUL</v>
      </c>
    </row>
    <row r="292" spans="1:8" x14ac:dyDescent="0.25">
      <c r="A292" s="8">
        <v>43663</v>
      </c>
      <c r="B292" s="2" t="s">
        <v>4</v>
      </c>
      <c r="C292" s="6">
        <v>4140</v>
      </c>
      <c r="D292" s="2" t="s">
        <v>4</v>
      </c>
      <c r="E292" s="2" t="str">
        <f>VLOOKUP(D292,Auxiliar2!A:B,2,FALSE)</f>
        <v>Faturamento</v>
      </c>
      <c r="F292" s="2">
        <f t="shared" si="13"/>
        <v>7</v>
      </c>
      <c r="G292" s="2" t="str">
        <f t="shared" si="14"/>
        <v>Faturamento</v>
      </c>
      <c r="H292" t="str">
        <f t="shared" si="15"/>
        <v>JUL</v>
      </c>
    </row>
    <row r="293" spans="1:8" x14ac:dyDescent="0.25">
      <c r="A293" s="8">
        <v>43664</v>
      </c>
      <c r="B293" s="2" t="s">
        <v>13</v>
      </c>
      <c r="C293" s="6">
        <v>1471</v>
      </c>
      <c r="D293" s="2" t="s">
        <v>6</v>
      </c>
      <c r="E293" s="2" t="str">
        <f>VLOOKUP(D293,Auxiliar2!A:B,2,FALSE)</f>
        <v>CMV</v>
      </c>
      <c r="F293" s="2">
        <f t="shared" si="13"/>
        <v>7</v>
      </c>
      <c r="G293" s="2" t="str">
        <f t="shared" si="14"/>
        <v>Gastos</v>
      </c>
      <c r="H293" t="str">
        <f t="shared" si="15"/>
        <v>JUL</v>
      </c>
    </row>
    <row r="294" spans="1:8" x14ac:dyDescent="0.25">
      <c r="A294" s="8">
        <v>43665</v>
      </c>
      <c r="B294" s="2" t="s">
        <v>16</v>
      </c>
      <c r="C294" s="6">
        <v>696</v>
      </c>
      <c r="D294" s="2" t="s">
        <v>6</v>
      </c>
      <c r="E294" s="2" t="str">
        <f>VLOOKUP(D294,Auxiliar2!A:B,2,FALSE)</f>
        <v>CMV</v>
      </c>
      <c r="F294" s="2">
        <f t="shared" si="13"/>
        <v>7</v>
      </c>
      <c r="G294" s="2" t="str">
        <f t="shared" si="14"/>
        <v>Gastos</v>
      </c>
      <c r="H294" t="str">
        <f t="shared" si="15"/>
        <v>JUL</v>
      </c>
    </row>
    <row r="295" spans="1:8" x14ac:dyDescent="0.25">
      <c r="A295" s="8">
        <v>43665</v>
      </c>
      <c r="B295" s="2" t="s">
        <v>13</v>
      </c>
      <c r="C295" s="6">
        <v>117</v>
      </c>
      <c r="D295" s="2" t="s">
        <v>6</v>
      </c>
      <c r="E295" s="2" t="str">
        <f>VLOOKUP(D295,Auxiliar2!A:B,2,FALSE)</f>
        <v>CMV</v>
      </c>
      <c r="F295" s="2">
        <f t="shared" si="13"/>
        <v>7</v>
      </c>
      <c r="G295" s="2" t="str">
        <f t="shared" si="14"/>
        <v>Gastos</v>
      </c>
      <c r="H295" t="str">
        <f t="shared" si="15"/>
        <v>JUL</v>
      </c>
    </row>
    <row r="296" spans="1:8" x14ac:dyDescent="0.25">
      <c r="A296" s="8">
        <v>43665</v>
      </c>
      <c r="B296" s="2" t="s">
        <v>5</v>
      </c>
      <c r="C296" s="6">
        <v>947</v>
      </c>
      <c r="D296" s="2" t="s">
        <v>6</v>
      </c>
      <c r="E296" s="2" t="str">
        <f>VLOOKUP(D296,Auxiliar2!A:B,2,FALSE)</f>
        <v>CMV</v>
      </c>
      <c r="F296" s="2">
        <f t="shared" si="13"/>
        <v>7</v>
      </c>
      <c r="G296" s="2" t="str">
        <f t="shared" si="14"/>
        <v>Gastos</v>
      </c>
      <c r="H296" t="str">
        <f t="shared" si="15"/>
        <v>JUL</v>
      </c>
    </row>
    <row r="297" spans="1:8" x14ac:dyDescent="0.25">
      <c r="A297" s="8">
        <v>43665</v>
      </c>
      <c r="B297" s="2" t="s">
        <v>16</v>
      </c>
      <c r="C297" s="6">
        <v>1003</v>
      </c>
      <c r="D297" s="2" t="s">
        <v>6</v>
      </c>
      <c r="E297" s="2" t="str">
        <f>VLOOKUP(D297,Auxiliar2!A:B,2,FALSE)</f>
        <v>CMV</v>
      </c>
      <c r="F297" s="2">
        <f t="shared" si="13"/>
        <v>7</v>
      </c>
      <c r="G297" s="2" t="str">
        <f t="shared" si="14"/>
        <v>Gastos</v>
      </c>
      <c r="H297" t="str">
        <f t="shared" si="15"/>
        <v>JUL</v>
      </c>
    </row>
    <row r="298" spans="1:8" x14ac:dyDescent="0.25">
      <c r="A298" s="8">
        <v>43667</v>
      </c>
      <c r="B298" s="2" t="s">
        <v>8</v>
      </c>
      <c r="C298" s="6">
        <v>1019</v>
      </c>
      <c r="D298" s="2" t="s">
        <v>6</v>
      </c>
      <c r="E298" s="2" t="str">
        <f>VLOOKUP(D298,Auxiliar2!A:B,2,FALSE)</f>
        <v>CMV</v>
      </c>
      <c r="F298" s="2">
        <f t="shared" si="13"/>
        <v>7</v>
      </c>
      <c r="G298" s="2" t="str">
        <f t="shared" si="14"/>
        <v>Gastos</v>
      </c>
      <c r="H298" t="str">
        <f t="shared" si="15"/>
        <v>JUL</v>
      </c>
    </row>
    <row r="299" spans="1:8" x14ac:dyDescent="0.25">
      <c r="A299" s="8">
        <v>43668</v>
      </c>
      <c r="B299" s="2" t="s">
        <v>4</v>
      </c>
      <c r="C299" s="6">
        <v>700</v>
      </c>
      <c r="D299" s="2" t="s">
        <v>4</v>
      </c>
      <c r="E299" s="2" t="str">
        <f>VLOOKUP(D299,Auxiliar2!A:B,2,FALSE)</f>
        <v>Faturamento</v>
      </c>
      <c r="F299" s="2">
        <f t="shared" si="13"/>
        <v>7</v>
      </c>
      <c r="G299" s="2" t="str">
        <f t="shared" si="14"/>
        <v>Faturamento</v>
      </c>
      <c r="H299" t="str">
        <f t="shared" si="15"/>
        <v>JUL</v>
      </c>
    </row>
    <row r="300" spans="1:8" x14ac:dyDescent="0.25">
      <c r="A300" s="8">
        <v>43669</v>
      </c>
      <c r="B300" s="2" t="s">
        <v>4</v>
      </c>
      <c r="C300" s="6">
        <v>1318</v>
      </c>
      <c r="D300" s="2" t="s">
        <v>4</v>
      </c>
      <c r="E300" s="2" t="str">
        <f>VLOOKUP(D300,Auxiliar2!A:B,2,FALSE)</f>
        <v>Faturamento</v>
      </c>
      <c r="F300" s="2">
        <f t="shared" si="13"/>
        <v>7</v>
      </c>
      <c r="G300" s="2" t="str">
        <f t="shared" si="14"/>
        <v>Faturamento</v>
      </c>
      <c r="H300" t="str">
        <f t="shared" si="15"/>
        <v>JUL</v>
      </c>
    </row>
    <row r="301" spans="1:8" x14ac:dyDescent="0.25">
      <c r="A301" s="8">
        <v>43670</v>
      </c>
      <c r="B301" s="2" t="s">
        <v>16</v>
      </c>
      <c r="C301" s="6">
        <v>1473</v>
      </c>
      <c r="D301" s="2" t="s">
        <v>6</v>
      </c>
      <c r="E301" s="2" t="str">
        <f>VLOOKUP(D301,Auxiliar2!A:B,2,FALSE)</f>
        <v>CMV</v>
      </c>
      <c r="F301" s="2">
        <f t="shared" si="13"/>
        <v>7</v>
      </c>
      <c r="G301" s="2" t="str">
        <f t="shared" si="14"/>
        <v>Gastos</v>
      </c>
      <c r="H301" t="str">
        <f t="shared" si="15"/>
        <v>JUL</v>
      </c>
    </row>
    <row r="302" spans="1:8" x14ac:dyDescent="0.25">
      <c r="A302" s="8">
        <v>43670</v>
      </c>
      <c r="B302" s="2" t="s">
        <v>4</v>
      </c>
      <c r="C302" s="6">
        <v>1473</v>
      </c>
      <c r="D302" s="2" t="s">
        <v>4</v>
      </c>
      <c r="E302" s="2" t="str">
        <f>VLOOKUP(D302,Auxiliar2!A:B,2,FALSE)</f>
        <v>Faturamento</v>
      </c>
      <c r="F302" s="2">
        <f t="shared" si="13"/>
        <v>7</v>
      </c>
      <c r="G302" s="2" t="str">
        <f t="shared" si="14"/>
        <v>Faturamento</v>
      </c>
      <c r="H302" t="str">
        <f t="shared" si="15"/>
        <v>JUL</v>
      </c>
    </row>
    <row r="303" spans="1:8" x14ac:dyDescent="0.25">
      <c r="A303" s="8">
        <v>43670</v>
      </c>
      <c r="B303" s="2" t="s">
        <v>4</v>
      </c>
      <c r="C303" s="6">
        <v>4770</v>
      </c>
      <c r="D303" s="2" t="s">
        <v>4</v>
      </c>
      <c r="E303" s="2" t="str">
        <f>VLOOKUP(D303,Auxiliar2!A:B,2,FALSE)</f>
        <v>Faturamento</v>
      </c>
      <c r="F303" s="2">
        <f t="shared" si="13"/>
        <v>7</v>
      </c>
      <c r="G303" s="2" t="str">
        <f t="shared" si="14"/>
        <v>Faturamento</v>
      </c>
      <c r="H303" t="str">
        <f t="shared" si="15"/>
        <v>JUL</v>
      </c>
    </row>
    <row r="304" spans="1:8" x14ac:dyDescent="0.25">
      <c r="A304" s="8">
        <v>43671</v>
      </c>
      <c r="B304" s="2" t="s">
        <v>13</v>
      </c>
      <c r="C304" s="6">
        <v>991</v>
      </c>
      <c r="D304" s="2" t="s">
        <v>6</v>
      </c>
      <c r="E304" s="2" t="str">
        <f>VLOOKUP(D304,Auxiliar2!A:B,2,FALSE)</f>
        <v>CMV</v>
      </c>
      <c r="F304" s="2">
        <f t="shared" si="13"/>
        <v>7</v>
      </c>
      <c r="G304" s="2" t="str">
        <f t="shared" si="14"/>
        <v>Gastos</v>
      </c>
      <c r="H304" t="str">
        <f t="shared" si="15"/>
        <v>JUL</v>
      </c>
    </row>
    <row r="305" spans="1:8" x14ac:dyDescent="0.25">
      <c r="A305" s="8">
        <v>43671</v>
      </c>
      <c r="B305" s="2" t="s">
        <v>5</v>
      </c>
      <c r="C305" s="6">
        <v>1362</v>
      </c>
      <c r="D305" s="2" t="s">
        <v>6</v>
      </c>
      <c r="E305" s="2" t="str">
        <f>VLOOKUP(D305,Auxiliar2!A:B,2,FALSE)</f>
        <v>CMV</v>
      </c>
      <c r="F305" s="2">
        <f t="shared" si="13"/>
        <v>7</v>
      </c>
      <c r="G305" s="2" t="str">
        <f t="shared" si="14"/>
        <v>Gastos</v>
      </c>
      <c r="H305" t="str">
        <f t="shared" si="15"/>
        <v>JUL</v>
      </c>
    </row>
    <row r="306" spans="1:8" x14ac:dyDescent="0.25">
      <c r="A306" s="8">
        <v>43671</v>
      </c>
      <c r="B306" s="2" t="s">
        <v>4</v>
      </c>
      <c r="C306" s="6">
        <v>4273</v>
      </c>
      <c r="D306" s="2" t="s">
        <v>4</v>
      </c>
      <c r="E306" s="2" t="str">
        <f>VLOOKUP(D306,Auxiliar2!A:B,2,FALSE)</f>
        <v>Faturamento</v>
      </c>
      <c r="F306" s="2">
        <f t="shared" si="13"/>
        <v>7</v>
      </c>
      <c r="G306" s="2" t="str">
        <f t="shared" si="14"/>
        <v>Faturamento</v>
      </c>
      <c r="H306" t="str">
        <f t="shared" si="15"/>
        <v>JUL</v>
      </c>
    </row>
    <row r="307" spans="1:8" x14ac:dyDescent="0.25">
      <c r="A307" s="8">
        <v>43671</v>
      </c>
      <c r="B307" s="2" t="s">
        <v>4</v>
      </c>
      <c r="C307" s="6">
        <v>5128</v>
      </c>
      <c r="D307" s="2" t="s">
        <v>4</v>
      </c>
      <c r="E307" s="2" t="str">
        <f>VLOOKUP(D307,Auxiliar2!A:B,2,FALSE)</f>
        <v>Faturamento</v>
      </c>
      <c r="F307" s="2">
        <f t="shared" si="13"/>
        <v>7</v>
      </c>
      <c r="G307" s="2" t="str">
        <f t="shared" si="14"/>
        <v>Faturamento</v>
      </c>
      <c r="H307" t="str">
        <f t="shared" si="15"/>
        <v>JUL</v>
      </c>
    </row>
    <row r="308" spans="1:8" x14ac:dyDescent="0.25">
      <c r="A308" s="8">
        <v>43672</v>
      </c>
      <c r="B308" s="2" t="s">
        <v>16</v>
      </c>
      <c r="C308" s="6">
        <v>850</v>
      </c>
      <c r="D308" s="2" t="s">
        <v>6</v>
      </c>
      <c r="E308" s="2" t="str">
        <f>VLOOKUP(D308,Auxiliar2!A:B,2,FALSE)</f>
        <v>CMV</v>
      </c>
      <c r="F308" s="2">
        <f t="shared" si="13"/>
        <v>7</v>
      </c>
      <c r="G308" s="2" t="str">
        <f t="shared" si="14"/>
        <v>Gastos</v>
      </c>
      <c r="H308" t="str">
        <f t="shared" si="15"/>
        <v>JUL</v>
      </c>
    </row>
    <row r="309" spans="1:8" x14ac:dyDescent="0.25">
      <c r="A309" s="8">
        <v>43672</v>
      </c>
      <c r="B309" s="2" t="s">
        <v>20</v>
      </c>
      <c r="C309" s="6">
        <v>282</v>
      </c>
      <c r="D309" s="2" t="s">
        <v>6</v>
      </c>
      <c r="E309" s="2" t="str">
        <f>VLOOKUP(D309,Auxiliar2!A:B,2,FALSE)</f>
        <v>CMV</v>
      </c>
      <c r="F309" s="2">
        <f t="shared" si="13"/>
        <v>7</v>
      </c>
      <c r="G309" s="2" t="str">
        <f t="shared" si="14"/>
        <v>Gastos</v>
      </c>
      <c r="H309" t="str">
        <f t="shared" si="15"/>
        <v>JUL</v>
      </c>
    </row>
    <row r="310" spans="1:8" x14ac:dyDescent="0.25">
      <c r="A310" s="8">
        <v>43673</v>
      </c>
      <c r="B310" s="2" t="s">
        <v>20</v>
      </c>
      <c r="C310" s="6">
        <v>363</v>
      </c>
      <c r="D310" s="2" t="s">
        <v>6</v>
      </c>
      <c r="E310" s="2" t="str">
        <f>VLOOKUP(D310,Auxiliar2!A:B,2,FALSE)</f>
        <v>CMV</v>
      </c>
      <c r="F310" s="2">
        <f t="shared" si="13"/>
        <v>7</v>
      </c>
      <c r="G310" s="2" t="str">
        <f t="shared" si="14"/>
        <v>Gastos</v>
      </c>
      <c r="H310" t="str">
        <f t="shared" si="15"/>
        <v>JUL</v>
      </c>
    </row>
    <row r="311" spans="1:8" x14ac:dyDescent="0.25">
      <c r="A311" s="8">
        <v>43673</v>
      </c>
      <c r="B311" s="2" t="s">
        <v>4</v>
      </c>
      <c r="C311" s="6">
        <v>2269</v>
      </c>
      <c r="D311" s="2" t="s">
        <v>4</v>
      </c>
      <c r="E311" s="2" t="str">
        <f>VLOOKUP(D311,Auxiliar2!A:B,2,FALSE)</f>
        <v>Faturamento</v>
      </c>
      <c r="F311" s="2">
        <f t="shared" si="13"/>
        <v>7</v>
      </c>
      <c r="G311" s="2" t="str">
        <f t="shared" si="14"/>
        <v>Faturamento</v>
      </c>
      <c r="H311" t="str">
        <f t="shared" si="15"/>
        <v>JUL</v>
      </c>
    </row>
    <row r="312" spans="1:8" x14ac:dyDescent="0.25">
      <c r="A312" s="8">
        <v>43674</v>
      </c>
      <c r="B312" s="2" t="s">
        <v>11</v>
      </c>
      <c r="C312" s="6">
        <v>1197</v>
      </c>
      <c r="D312" s="2" t="s">
        <v>6</v>
      </c>
      <c r="E312" s="2" t="str">
        <f>VLOOKUP(D312,Auxiliar2!A:B,2,FALSE)</f>
        <v>CMV</v>
      </c>
      <c r="F312" s="2">
        <f t="shared" si="13"/>
        <v>7</v>
      </c>
      <c r="G312" s="2" t="str">
        <f t="shared" si="14"/>
        <v>Gastos</v>
      </c>
      <c r="H312" t="str">
        <f t="shared" si="15"/>
        <v>JUL</v>
      </c>
    </row>
    <row r="313" spans="1:8" x14ac:dyDescent="0.25">
      <c r="A313" s="8">
        <v>43674</v>
      </c>
      <c r="B313" s="2" t="s">
        <v>4</v>
      </c>
      <c r="C313" s="6">
        <v>2552</v>
      </c>
      <c r="D313" s="2" t="s">
        <v>4</v>
      </c>
      <c r="E313" s="2" t="str">
        <f>VLOOKUP(D313,Auxiliar2!A:B,2,FALSE)</f>
        <v>Faturamento</v>
      </c>
      <c r="F313" s="2">
        <f t="shared" si="13"/>
        <v>7</v>
      </c>
      <c r="G313" s="2" t="str">
        <f t="shared" si="14"/>
        <v>Faturamento</v>
      </c>
      <c r="H313" t="str">
        <f t="shared" si="15"/>
        <v>JUL</v>
      </c>
    </row>
    <row r="314" spans="1:8" x14ac:dyDescent="0.25">
      <c r="A314" s="8">
        <v>43675</v>
      </c>
      <c r="B314" s="2" t="s">
        <v>4</v>
      </c>
      <c r="C314" s="6">
        <v>2839</v>
      </c>
      <c r="D314" s="2" t="s">
        <v>4</v>
      </c>
      <c r="E314" s="2" t="str">
        <f>VLOOKUP(D314,Auxiliar2!A:B,2,FALSE)</f>
        <v>Faturamento</v>
      </c>
      <c r="F314" s="2">
        <f t="shared" si="13"/>
        <v>7</v>
      </c>
      <c r="G314" s="2" t="str">
        <f t="shared" si="14"/>
        <v>Faturamento</v>
      </c>
      <c r="H314" t="str">
        <f t="shared" si="15"/>
        <v>JUL</v>
      </c>
    </row>
    <row r="315" spans="1:8" x14ac:dyDescent="0.25">
      <c r="A315" s="8">
        <v>43675</v>
      </c>
      <c r="B315" s="2" t="s">
        <v>4</v>
      </c>
      <c r="C315" s="6">
        <v>3808</v>
      </c>
      <c r="D315" s="2" t="s">
        <v>4</v>
      </c>
      <c r="E315" s="2" t="str">
        <f>VLOOKUP(D315,Auxiliar2!A:B,2,FALSE)</f>
        <v>Faturamento</v>
      </c>
      <c r="F315" s="2">
        <f t="shared" si="13"/>
        <v>7</v>
      </c>
      <c r="G315" s="2" t="str">
        <f t="shared" si="14"/>
        <v>Faturamento</v>
      </c>
      <c r="H315" t="str">
        <f t="shared" si="15"/>
        <v>JUL</v>
      </c>
    </row>
    <row r="316" spans="1:8" x14ac:dyDescent="0.25">
      <c r="A316" s="8">
        <v>43675</v>
      </c>
      <c r="B316" s="2" t="s">
        <v>4</v>
      </c>
      <c r="C316" s="6">
        <v>442</v>
      </c>
      <c r="D316" s="2" t="s">
        <v>4</v>
      </c>
      <c r="E316" s="2" t="str">
        <f>VLOOKUP(D316,Auxiliar2!A:B,2,FALSE)</f>
        <v>Faturamento</v>
      </c>
      <c r="F316" s="2">
        <f t="shared" si="13"/>
        <v>7</v>
      </c>
      <c r="G316" s="2" t="str">
        <f t="shared" si="14"/>
        <v>Faturamento</v>
      </c>
      <c r="H316" t="str">
        <f t="shared" si="15"/>
        <v>JUL</v>
      </c>
    </row>
    <row r="317" spans="1:8" x14ac:dyDescent="0.25">
      <c r="A317" s="8">
        <v>43677</v>
      </c>
      <c r="B317" s="2" t="s">
        <v>13</v>
      </c>
      <c r="C317" s="6">
        <v>316</v>
      </c>
      <c r="D317" s="2" t="s">
        <v>6</v>
      </c>
      <c r="E317" s="2" t="str">
        <f>VLOOKUP(D317,Auxiliar2!A:B,2,FALSE)</f>
        <v>CMV</v>
      </c>
      <c r="F317" s="2">
        <f t="shared" si="13"/>
        <v>7</v>
      </c>
      <c r="G317" s="2" t="str">
        <f t="shared" si="14"/>
        <v>Gastos</v>
      </c>
      <c r="H317" t="str">
        <f t="shared" si="15"/>
        <v>JUL</v>
      </c>
    </row>
    <row r="318" spans="1:8" x14ac:dyDescent="0.25">
      <c r="A318" s="8">
        <v>43677</v>
      </c>
      <c r="B318" s="2" t="s">
        <v>9</v>
      </c>
      <c r="C318" s="6">
        <v>1700</v>
      </c>
      <c r="D318" s="2" t="s">
        <v>9</v>
      </c>
      <c r="E318" s="2" t="str">
        <f>VLOOKUP(D318,Auxiliar2!A:B,2,FALSE)</f>
        <v>Desp. Vendas</v>
      </c>
      <c r="F318" s="2">
        <f t="shared" si="13"/>
        <v>7</v>
      </c>
      <c r="G318" s="2" t="str">
        <f t="shared" si="14"/>
        <v>Gastos</v>
      </c>
      <c r="H318" t="str">
        <f t="shared" si="15"/>
        <v>JUL</v>
      </c>
    </row>
    <row r="319" spans="1:8" x14ac:dyDescent="0.25">
      <c r="A319" s="8">
        <v>43677</v>
      </c>
      <c r="B319" s="2" t="s">
        <v>12</v>
      </c>
      <c r="C319" s="6">
        <v>3500</v>
      </c>
      <c r="D319" s="2" t="s">
        <v>12</v>
      </c>
      <c r="E319" s="2" t="str">
        <f>VLOOKUP(D319,Auxiliar2!A:B,2,FALSE)</f>
        <v>Desp. Vendas</v>
      </c>
      <c r="F319" s="2">
        <f t="shared" si="13"/>
        <v>7</v>
      </c>
      <c r="G319" s="2" t="str">
        <f t="shared" si="14"/>
        <v>Gastos</v>
      </c>
      <c r="H319" t="str">
        <f t="shared" si="15"/>
        <v>JUL</v>
      </c>
    </row>
    <row r="320" spans="1:8" x14ac:dyDescent="0.25">
      <c r="A320" s="8">
        <v>43677</v>
      </c>
      <c r="B320" s="2" t="s">
        <v>14</v>
      </c>
      <c r="C320" s="6">
        <v>3000</v>
      </c>
      <c r="D320" s="2" t="s">
        <v>14</v>
      </c>
      <c r="E320" s="2" t="str">
        <f>VLOOKUP(D320,Auxiliar2!A:B,2,FALSE)</f>
        <v>Desp. ADM</v>
      </c>
      <c r="F320" s="2">
        <f t="shared" si="13"/>
        <v>7</v>
      </c>
      <c r="G320" s="2" t="str">
        <f t="shared" si="14"/>
        <v>Gastos</v>
      </c>
      <c r="H320" t="str">
        <f t="shared" si="15"/>
        <v>JUL</v>
      </c>
    </row>
    <row r="321" spans="1:8" x14ac:dyDescent="0.25">
      <c r="A321" s="8">
        <v>43677</v>
      </c>
      <c r="B321" s="2" t="s">
        <v>18</v>
      </c>
      <c r="C321" s="6">
        <v>330</v>
      </c>
      <c r="D321" s="2" t="s">
        <v>17</v>
      </c>
      <c r="E321" s="2" t="str">
        <f>VLOOKUP(D321,Auxiliar2!A:B,2,FALSE)</f>
        <v>Desp. ADM</v>
      </c>
      <c r="F321" s="2">
        <f t="shared" si="13"/>
        <v>7</v>
      </c>
      <c r="G321" s="2" t="str">
        <f t="shared" si="14"/>
        <v>Gastos</v>
      </c>
      <c r="H321" t="str">
        <f t="shared" si="15"/>
        <v>JUL</v>
      </c>
    </row>
    <row r="322" spans="1:8" x14ac:dyDescent="0.25">
      <c r="A322" s="8">
        <v>43677</v>
      </c>
      <c r="B322" s="2" t="s">
        <v>22</v>
      </c>
      <c r="C322" s="6">
        <v>200</v>
      </c>
      <c r="D322" s="2" t="s">
        <v>21</v>
      </c>
      <c r="E322" s="2" t="str">
        <f>VLOOKUP(D322,Auxiliar2!A:B,2,FALSE)</f>
        <v>Desp. ADM</v>
      </c>
      <c r="F322" s="2">
        <f t="shared" si="13"/>
        <v>7</v>
      </c>
      <c r="G322" s="2" t="str">
        <f t="shared" si="14"/>
        <v>Gastos</v>
      </c>
      <c r="H322" t="str">
        <f t="shared" si="15"/>
        <v>JUL</v>
      </c>
    </row>
    <row r="323" spans="1:8" x14ac:dyDescent="0.25">
      <c r="A323" s="8">
        <v>43677</v>
      </c>
      <c r="B323" s="2" t="s">
        <v>25</v>
      </c>
      <c r="C323" s="6">
        <v>1100</v>
      </c>
      <c r="D323" s="2" t="s">
        <v>24</v>
      </c>
      <c r="E323" s="2" t="str">
        <f>VLOOKUP(D323,Auxiliar2!A:B,2,FALSE)</f>
        <v>Desp. ADM</v>
      </c>
      <c r="F323" s="2">
        <f t="shared" ref="F323:F386" si="16">MONTH(A323)</f>
        <v>7</v>
      </c>
      <c r="G323" s="2" t="str">
        <f t="shared" ref="G323:G386" si="17">IF(E323="Faturamento","Faturamento","Gastos")</f>
        <v>Gastos</v>
      </c>
      <c r="H323" t="str">
        <f t="shared" ref="H323:H386" si="18">VLOOKUP(F323,L:M,2,FALSE)</f>
        <v>JUL</v>
      </c>
    </row>
    <row r="324" spans="1:8" x14ac:dyDescent="0.25">
      <c r="A324" s="8">
        <v>43677</v>
      </c>
      <c r="B324" s="2" t="s">
        <v>27</v>
      </c>
      <c r="C324" s="6">
        <v>2500</v>
      </c>
      <c r="D324" s="2" t="s">
        <v>26</v>
      </c>
      <c r="E324" s="2" t="str">
        <f>VLOOKUP(D324,Auxiliar2!A:B,2,FALSE)</f>
        <v>Desp. Geral</v>
      </c>
      <c r="F324" s="2">
        <f t="shared" si="16"/>
        <v>7</v>
      </c>
      <c r="G324" s="2" t="str">
        <f t="shared" si="17"/>
        <v>Gastos</v>
      </c>
      <c r="H324" t="str">
        <f t="shared" si="18"/>
        <v>JUL</v>
      </c>
    </row>
    <row r="325" spans="1:8" x14ac:dyDescent="0.25">
      <c r="A325" s="8">
        <v>43677</v>
      </c>
      <c r="B325" s="2" t="s">
        <v>29</v>
      </c>
      <c r="C325" s="6">
        <v>642</v>
      </c>
      <c r="D325" s="2" t="s">
        <v>28</v>
      </c>
      <c r="E325" s="2" t="str">
        <f>VLOOKUP(D325,Auxiliar2!A:B,2,FALSE)</f>
        <v>Desp. Geral</v>
      </c>
      <c r="F325" s="2">
        <f t="shared" si="16"/>
        <v>7</v>
      </c>
      <c r="G325" s="2" t="str">
        <f t="shared" si="17"/>
        <v>Gastos</v>
      </c>
      <c r="H325" t="str">
        <f t="shared" si="18"/>
        <v>JUL</v>
      </c>
    </row>
    <row r="326" spans="1:8" x14ac:dyDescent="0.25">
      <c r="A326" s="8">
        <v>43677</v>
      </c>
      <c r="B326" s="2" t="s">
        <v>31</v>
      </c>
      <c r="C326" s="6">
        <v>150</v>
      </c>
      <c r="D326" s="2" t="s">
        <v>30</v>
      </c>
      <c r="E326" s="2" t="str">
        <f>VLOOKUP(D326,Auxiliar2!A:B,2,FALSE)</f>
        <v>Desp. Geral</v>
      </c>
      <c r="F326" s="2">
        <f t="shared" si="16"/>
        <v>7</v>
      </c>
      <c r="G326" s="2" t="str">
        <f t="shared" si="17"/>
        <v>Gastos</v>
      </c>
      <c r="H326" t="str">
        <f t="shared" si="18"/>
        <v>JUL</v>
      </c>
    </row>
    <row r="327" spans="1:8" x14ac:dyDescent="0.25">
      <c r="A327" s="8">
        <v>43677</v>
      </c>
      <c r="B327" s="2" t="s">
        <v>32</v>
      </c>
      <c r="C327" s="6">
        <v>2300</v>
      </c>
      <c r="D327" s="2" t="s">
        <v>32</v>
      </c>
      <c r="E327" s="2" t="str">
        <f>VLOOKUP(D327,Auxiliar2!A:B,2,FALSE)</f>
        <v>Desp. Geral</v>
      </c>
      <c r="F327" s="2">
        <f t="shared" si="16"/>
        <v>7</v>
      </c>
      <c r="G327" s="2" t="str">
        <f t="shared" si="17"/>
        <v>Gastos</v>
      </c>
      <c r="H327" t="str">
        <f t="shared" si="18"/>
        <v>JUL</v>
      </c>
    </row>
    <row r="328" spans="1:8" x14ac:dyDescent="0.25">
      <c r="A328" s="8">
        <v>43677</v>
      </c>
      <c r="B328" s="2" t="s">
        <v>34</v>
      </c>
      <c r="C328" s="6">
        <v>480</v>
      </c>
      <c r="D328" s="2" t="s">
        <v>33</v>
      </c>
      <c r="E328" s="2" t="str">
        <f>VLOOKUP(D328,Auxiliar2!A:B,2,FALSE)</f>
        <v>Desp. Financeira</v>
      </c>
      <c r="F328" s="2">
        <f t="shared" si="16"/>
        <v>7</v>
      </c>
      <c r="G328" s="2" t="str">
        <f t="shared" si="17"/>
        <v>Gastos</v>
      </c>
      <c r="H328" t="str">
        <f t="shared" si="18"/>
        <v>JUL</v>
      </c>
    </row>
    <row r="329" spans="1:8" x14ac:dyDescent="0.25">
      <c r="A329" s="8">
        <v>43678</v>
      </c>
      <c r="B329" s="2" t="s">
        <v>4</v>
      </c>
      <c r="C329" s="6">
        <v>952</v>
      </c>
      <c r="D329" s="2" t="s">
        <v>4</v>
      </c>
      <c r="E329" s="2" t="str">
        <f>VLOOKUP(D329,Auxiliar2!A:B,2,FALSE)</f>
        <v>Faturamento</v>
      </c>
      <c r="F329" s="2">
        <f t="shared" si="16"/>
        <v>8</v>
      </c>
      <c r="G329" s="2" t="str">
        <f t="shared" si="17"/>
        <v>Faturamento</v>
      </c>
      <c r="H329" t="str">
        <f t="shared" si="18"/>
        <v>AGO</v>
      </c>
    </row>
    <row r="330" spans="1:8" x14ac:dyDescent="0.25">
      <c r="A330" s="8">
        <v>43679</v>
      </c>
      <c r="B330" s="2" t="s">
        <v>13</v>
      </c>
      <c r="C330" s="6">
        <v>903</v>
      </c>
      <c r="D330" s="2" t="s">
        <v>6</v>
      </c>
      <c r="E330" s="2" t="str">
        <f>VLOOKUP(D330,Auxiliar2!A:B,2,FALSE)</f>
        <v>CMV</v>
      </c>
      <c r="F330" s="2">
        <f t="shared" si="16"/>
        <v>8</v>
      </c>
      <c r="G330" s="2" t="str">
        <f t="shared" si="17"/>
        <v>Gastos</v>
      </c>
      <c r="H330" t="str">
        <f t="shared" si="18"/>
        <v>AGO</v>
      </c>
    </row>
    <row r="331" spans="1:8" x14ac:dyDescent="0.25">
      <c r="A331" s="8">
        <v>43679</v>
      </c>
      <c r="B331" s="2" t="s">
        <v>4</v>
      </c>
      <c r="C331" s="6">
        <v>2139</v>
      </c>
      <c r="D331" s="2" t="s">
        <v>4</v>
      </c>
      <c r="E331" s="2" t="str">
        <f>VLOOKUP(D331,Auxiliar2!A:B,2,FALSE)</f>
        <v>Faturamento</v>
      </c>
      <c r="F331" s="2">
        <f t="shared" si="16"/>
        <v>8</v>
      </c>
      <c r="G331" s="2" t="str">
        <f t="shared" si="17"/>
        <v>Faturamento</v>
      </c>
      <c r="H331" t="str">
        <f t="shared" si="18"/>
        <v>AGO</v>
      </c>
    </row>
    <row r="332" spans="1:8" x14ac:dyDescent="0.25">
      <c r="A332" s="8">
        <v>43680</v>
      </c>
      <c r="B332" s="2" t="s">
        <v>16</v>
      </c>
      <c r="C332" s="6">
        <v>665</v>
      </c>
      <c r="D332" s="2" t="s">
        <v>6</v>
      </c>
      <c r="E332" s="2" t="str">
        <f>VLOOKUP(D332,Auxiliar2!A:B,2,FALSE)</f>
        <v>CMV</v>
      </c>
      <c r="F332" s="2">
        <f t="shared" si="16"/>
        <v>8</v>
      </c>
      <c r="G332" s="2" t="str">
        <f t="shared" si="17"/>
        <v>Gastos</v>
      </c>
      <c r="H332" t="str">
        <f t="shared" si="18"/>
        <v>AGO</v>
      </c>
    </row>
    <row r="333" spans="1:8" x14ac:dyDescent="0.25">
      <c r="A333" s="8">
        <v>43681</v>
      </c>
      <c r="B333" s="2" t="s">
        <v>4</v>
      </c>
      <c r="C333" s="6">
        <v>5852</v>
      </c>
      <c r="D333" s="2" t="s">
        <v>4</v>
      </c>
      <c r="E333" s="2" t="str">
        <f>VLOOKUP(D333,Auxiliar2!A:B,2,FALSE)</f>
        <v>Faturamento</v>
      </c>
      <c r="F333" s="2">
        <f t="shared" si="16"/>
        <v>8</v>
      </c>
      <c r="G333" s="2" t="str">
        <f t="shared" si="17"/>
        <v>Faturamento</v>
      </c>
      <c r="H333" t="str">
        <f t="shared" si="18"/>
        <v>AGO</v>
      </c>
    </row>
    <row r="334" spans="1:8" x14ac:dyDescent="0.25">
      <c r="A334" s="8">
        <v>43682</v>
      </c>
      <c r="B334" s="2" t="s">
        <v>4</v>
      </c>
      <c r="C334" s="6">
        <v>3504</v>
      </c>
      <c r="D334" s="2" t="s">
        <v>4</v>
      </c>
      <c r="E334" s="2" t="str">
        <f>VLOOKUP(D334,Auxiliar2!A:B,2,FALSE)</f>
        <v>Faturamento</v>
      </c>
      <c r="F334" s="2">
        <f t="shared" si="16"/>
        <v>8</v>
      </c>
      <c r="G334" s="2" t="str">
        <f t="shared" si="17"/>
        <v>Faturamento</v>
      </c>
      <c r="H334" t="str">
        <f t="shared" si="18"/>
        <v>AGO</v>
      </c>
    </row>
    <row r="335" spans="1:8" x14ac:dyDescent="0.25">
      <c r="A335" s="8">
        <v>43684</v>
      </c>
      <c r="B335" s="2" t="s">
        <v>8</v>
      </c>
      <c r="C335" s="6">
        <v>817</v>
      </c>
      <c r="D335" s="2" t="s">
        <v>6</v>
      </c>
      <c r="E335" s="2" t="str">
        <f>VLOOKUP(D335,Auxiliar2!A:B,2,FALSE)</f>
        <v>CMV</v>
      </c>
      <c r="F335" s="2">
        <f t="shared" si="16"/>
        <v>8</v>
      </c>
      <c r="G335" s="2" t="str">
        <f t="shared" si="17"/>
        <v>Gastos</v>
      </c>
      <c r="H335" t="str">
        <f t="shared" si="18"/>
        <v>AGO</v>
      </c>
    </row>
    <row r="336" spans="1:8" x14ac:dyDescent="0.25">
      <c r="A336" s="8">
        <v>43684</v>
      </c>
      <c r="B336" s="2" t="s">
        <v>4</v>
      </c>
      <c r="C336" s="6">
        <v>3725</v>
      </c>
      <c r="D336" s="2" t="s">
        <v>4</v>
      </c>
      <c r="E336" s="2" t="str">
        <f>VLOOKUP(D336,Auxiliar2!A:B,2,FALSE)</f>
        <v>Faturamento</v>
      </c>
      <c r="F336" s="2">
        <f t="shared" si="16"/>
        <v>8</v>
      </c>
      <c r="G336" s="2" t="str">
        <f t="shared" si="17"/>
        <v>Faturamento</v>
      </c>
      <c r="H336" t="str">
        <f t="shared" si="18"/>
        <v>AGO</v>
      </c>
    </row>
    <row r="337" spans="1:8" x14ac:dyDescent="0.25">
      <c r="A337" s="8">
        <v>43685</v>
      </c>
      <c r="B337" s="2" t="s">
        <v>16</v>
      </c>
      <c r="C337" s="6">
        <v>326</v>
      </c>
      <c r="D337" s="2" t="s">
        <v>6</v>
      </c>
      <c r="E337" s="2" t="str">
        <f>VLOOKUP(D337,Auxiliar2!A:B,2,FALSE)</f>
        <v>CMV</v>
      </c>
      <c r="F337" s="2">
        <f t="shared" si="16"/>
        <v>8</v>
      </c>
      <c r="G337" s="2" t="str">
        <f t="shared" si="17"/>
        <v>Gastos</v>
      </c>
      <c r="H337" t="str">
        <f t="shared" si="18"/>
        <v>AGO</v>
      </c>
    </row>
    <row r="338" spans="1:8" x14ac:dyDescent="0.25">
      <c r="A338" s="8">
        <v>43685</v>
      </c>
      <c r="B338" s="2" t="s">
        <v>8</v>
      </c>
      <c r="C338" s="6">
        <v>116</v>
      </c>
      <c r="D338" s="2" t="s">
        <v>6</v>
      </c>
      <c r="E338" s="2" t="str">
        <f>VLOOKUP(D338,Auxiliar2!A:B,2,FALSE)</f>
        <v>CMV</v>
      </c>
      <c r="F338" s="2">
        <f t="shared" si="16"/>
        <v>8</v>
      </c>
      <c r="G338" s="2" t="str">
        <f t="shared" si="17"/>
        <v>Gastos</v>
      </c>
      <c r="H338" t="str">
        <f t="shared" si="18"/>
        <v>AGO</v>
      </c>
    </row>
    <row r="339" spans="1:8" x14ac:dyDescent="0.25">
      <c r="A339" s="8">
        <v>43685</v>
      </c>
      <c r="B339" s="2" t="s">
        <v>4</v>
      </c>
      <c r="C339" s="6">
        <v>1037</v>
      </c>
      <c r="D339" s="2" t="s">
        <v>4</v>
      </c>
      <c r="E339" s="2" t="str">
        <f>VLOOKUP(D339,Auxiliar2!A:B,2,FALSE)</f>
        <v>Faturamento</v>
      </c>
      <c r="F339" s="2">
        <f t="shared" si="16"/>
        <v>8</v>
      </c>
      <c r="G339" s="2" t="str">
        <f t="shared" si="17"/>
        <v>Faturamento</v>
      </c>
      <c r="H339" t="str">
        <f t="shared" si="18"/>
        <v>AGO</v>
      </c>
    </row>
    <row r="340" spans="1:8" x14ac:dyDescent="0.25">
      <c r="A340" s="8">
        <v>43685</v>
      </c>
      <c r="B340" s="2" t="s">
        <v>4</v>
      </c>
      <c r="C340" s="6">
        <v>4526</v>
      </c>
      <c r="D340" s="2" t="s">
        <v>4</v>
      </c>
      <c r="E340" s="2" t="str">
        <f>VLOOKUP(D340,Auxiliar2!A:B,2,FALSE)</f>
        <v>Faturamento</v>
      </c>
      <c r="F340" s="2">
        <f t="shared" si="16"/>
        <v>8</v>
      </c>
      <c r="G340" s="2" t="str">
        <f t="shared" si="17"/>
        <v>Faturamento</v>
      </c>
      <c r="H340" t="str">
        <f t="shared" si="18"/>
        <v>AGO</v>
      </c>
    </row>
    <row r="341" spans="1:8" x14ac:dyDescent="0.25">
      <c r="A341" s="8">
        <v>43686</v>
      </c>
      <c r="B341" s="2" t="s">
        <v>13</v>
      </c>
      <c r="C341" s="6">
        <v>1495</v>
      </c>
      <c r="D341" s="2" t="s">
        <v>6</v>
      </c>
      <c r="E341" s="2" t="str">
        <f>VLOOKUP(D341,Auxiliar2!A:B,2,FALSE)</f>
        <v>CMV</v>
      </c>
      <c r="F341" s="2">
        <f t="shared" si="16"/>
        <v>8</v>
      </c>
      <c r="G341" s="2" t="str">
        <f t="shared" si="17"/>
        <v>Gastos</v>
      </c>
      <c r="H341" t="str">
        <f t="shared" si="18"/>
        <v>AGO</v>
      </c>
    </row>
    <row r="342" spans="1:8" x14ac:dyDescent="0.25">
      <c r="A342" s="8">
        <v>43686</v>
      </c>
      <c r="B342" s="2" t="s">
        <v>4</v>
      </c>
      <c r="C342" s="6">
        <v>5487</v>
      </c>
      <c r="D342" s="2" t="s">
        <v>4</v>
      </c>
      <c r="E342" s="2" t="str">
        <f>VLOOKUP(D342,Auxiliar2!A:B,2,FALSE)</f>
        <v>Faturamento</v>
      </c>
      <c r="F342" s="2">
        <f t="shared" si="16"/>
        <v>8</v>
      </c>
      <c r="G342" s="2" t="str">
        <f t="shared" si="17"/>
        <v>Faturamento</v>
      </c>
      <c r="H342" t="str">
        <f t="shared" si="18"/>
        <v>AGO</v>
      </c>
    </row>
    <row r="343" spans="1:8" x14ac:dyDescent="0.25">
      <c r="A343" s="8">
        <v>43687</v>
      </c>
      <c r="B343" s="2" t="s">
        <v>4</v>
      </c>
      <c r="C343" s="6">
        <v>1095</v>
      </c>
      <c r="D343" s="2" t="s">
        <v>4</v>
      </c>
      <c r="E343" s="2" t="str">
        <f>VLOOKUP(D343,Auxiliar2!A:B,2,FALSE)</f>
        <v>Faturamento</v>
      </c>
      <c r="F343" s="2">
        <f t="shared" si="16"/>
        <v>8</v>
      </c>
      <c r="G343" s="2" t="str">
        <f t="shared" si="17"/>
        <v>Faturamento</v>
      </c>
      <c r="H343" t="str">
        <f t="shared" si="18"/>
        <v>AGO</v>
      </c>
    </row>
    <row r="344" spans="1:8" x14ac:dyDescent="0.25">
      <c r="A344" s="8">
        <v>43688</v>
      </c>
      <c r="B344" s="2" t="s">
        <v>16</v>
      </c>
      <c r="C344" s="6">
        <v>964</v>
      </c>
      <c r="D344" s="2" t="s">
        <v>6</v>
      </c>
      <c r="E344" s="2" t="str">
        <f>VLOOKUP(D344,Auxiliar2!A:B,2,FALSE)</f>
        <v>CMV</v>
      </c>
      <c r="F344" s="2">
        <f t="shared" si="16"/>
        <v>8</v>
      </c>
      <c r="G344" s="2" t="str">
        <f t="shared" si="17"/>
        <v>Gastos</v>
      </c>
      <c r="H344" t="str">
        <f t="shared" si="18"/>
        <v>AGO</v>
      </c>
    </row>
    <row r="345" spans="1:8" x14ac:dyDescent="0.25">
      <c r="A345" s="8">
        <v>43690</v>
      </c>
      <c r="B345" s="2" t="s">
        <v>11</v>
      </c>
      <c r="C345" s="6">
        <v>490</v>
      </c>
      <c r="D345" s="2" t="s">
        <v>6</v>
      </c>
      <c r="E345" s="2" t="str">
        <f>VLOOKUP(D345,Auxiliar2!A:B,2,FALSE)</f>
        <v>CMV</v>
      </c>
      <c r="F345" s="2">
        <f t="shared" si="16"/>
        <v>8</v>
      </c>
      <c r="G345" s="2" t="str">
        <f t="shared" si="17"/>
        <v>Gastos</v>
      </c>
      <c r="H345" t="str">
        <f t="shared" si="18"/>
        <v>AGO</v>
      </c>
    </row>
    <row r="346" spans="1:8" x14ac:dyDescent="0.25">
      <c r="A346" s="8">
        <v>43690</v>
      </c>
      <c r="B346" s="2" t="s">
        <v>5</v>
      </c>
      <c r="C346" s="6">
        <v>744</v>
      </c>
      <c r="D346" s="2" t="s">
        <v>6</v>
      </c>
      <c r="E346" s="2" t="str">
        <f>VLOOKUP(D346,Auxiliar2!A:B,2,FALSE)</f>
        <v>CMV</v>
      </c>
      <c r="F346" s="2">
        <f t="shared" si="16"/>
        <v>8</v>
      </c>
      <c r="G346" s="2" t="str">
        <f t="shared" si="17"/>
        <v>Gastos</v>
      </c>
      <c r="H346" t="str">
        <f t="shared" si="18"/>
        <v>AGO</v>
      </c>
    </row>
    <row r="347" spans="1:8" x14ac:dyDescent="0.25">
      <c r="A347" s="8">
        <v>43690</v>
      </c>
      <c r="B347" s="2" t="s">
        <v>5</v>
      </c>
      <c r="C347" s="6">
        <v>1483</v>
      </c>
      <c r="D347" s="2" t="s">
        <v>6</v>
      </c>
      <c r="E347" s="2" t="str">
        <f>VLOOKUP(D347,Auxiliar2!A:B,2,FALSE)</f>
        <v>CMV</v>
      </c>
      <c r="F347" s="2">
        <f t="shared" si="16"/>
        <v>8</v>
      </c>
      <c r="G347" s="2" t="str">
        <f t="shared" si="17"/>
        <v>Gastos</v>
      </c>
      <c r="H347" t="str">
        <f t="shared" si="18"/>
        <v>AGO</v>
      </c>
    </row>
    <row r="348" spans="1:8" x14ac:dyDescent="0.25">
      <c r="A348" s="8">
        <v>43691</v>
      </c>
      <c r="B348" s="2" t="s">
        <v>13</v>
      </c>
      <c r="C348" s="6">
        <v>1472</v>
      </c>
      <c r="D348" s="2" t="s">
        <v>6</v>
      </c>
      <c r="E348" s="2" t="str">
        <f>VLOOKUP(D348,Auxiliar2!A:B,2,FALSE)</f>
        <v>CMV</v>
      </c>
      <c r="F348" s="2">
        <f t="shared" si="16"/>
        <v>8</v>
      </c>
      <c r="G348" s="2" t="str">
        <f t="shared" si="17"/>
        <v>Gastos</v>
      </c>
      <c r="H348" t="str">
        <f t="shared" si="18"/>
        <v>AGO</v>
      </c>
    </row>
    <row r="349" spans="1:8" x14ac:dyDescent="0.25">
      <c r="A349" s="8">
        <v>43691</v>
      </c>
      <c r="B349" s="2" t="s">
        <v>16</v>
      </c>
      <c r="C349" s="6">
        <v>882</v>
      </c>
      <c r="D349" s="2" t="s">
        <v>6</v>
      </c>
      <c r="E349" s="2" t="str">
        <f>VLOOKUP(D349,Auxiliar2!A:B,2,FALSE)</f>
        <v>CMV</v>
      </c>
      <c r="F349" s="2">
        <f t="shared" si="16"/>
        <v>8</v>
      </c>
      <c r="G349" s="2" t="str">
        <f t="shared" si="17"/>
        <v>Gastos</v>
      </c>
      <c r="H349" t="str">
        <f t="shared" si="18"/>
        <v>AGO</v>
      </c>
    </row>
    <row r="350" spans="1:8" x14ac:dyDescent="0.25">
      <c r="A350" s="8">
        <v>43691</v>
      </c>
      <c r="B350" s="2" t="s">
        <v>4</v>
      </c>
      <c r="C350" s="6">
        <v>5795</v>
      </c>
      <c r="D350" s="2" t="s">
        <v>4</v>
      </c>
      <c r="E350" s="2" t="str">
        <f>VLOOKUP(D350,Auxiliar2!A:B,2,FALSE)</f>
        <v>Faturamento</v>
      </c>
      <c r="F350" s="2">
        <f t="shared" si="16"/>
        <v>8</v>
      </c>
      <c r="G350" s="2" t="str">
        <f t="shared" si="17"/>
        <v>Faturamento</v>
      </c>
      <c r="H350" t="str">
        <f t="shared" si="18"/>
        <v>AGO</v>
      </c>
    </row>
    <row r="351" spans="1:8" x14ac:dyDescent="0.25">
      <c r="A351" s="8">
        <v>43693</v>
      </c>
      <c r="B351" s="2" t="s">
        <v>4</v>
      </c>
      <c r="C351" s="6">
        <v>3548</v>
      </c>
      <c r="D351" s="2" t="s">
        <v>4</v>
      </c>
      <c r="E351" s="2" t="str">
        <f>VLOOKUP(D351,Auxiliar2!A:B,2,FALSE)</f>
        <v>Faturamento</v>
      </c>
      <c r="F351" s="2">
        <f t="shared" si="16"/>
        <v>8</v>
      </c>
      <c r="G351" s="2" t="str">
        <f t="shared" si="17"/>
        <v>Faturamento</v>
      </c>
      <c r="H351" t="str">
        <f t="shared" si="18"/>
        <v>AGO</v>
      </c>
    </row>
    <row r="352" spans="1:8" x14ac:dyDescent="0.25">
      <c r="A352" s="8">
        <v>43693</v>
      </c>
      <c r="B352" s="2" t="s">
        <v>4</v>
      </c>
      <c r="C352" s="6">
        <v>4277</v>
      </c>
      <c r="D352" s="2" t="s">
        <v>4</v>
      </c>
      <c r="E352" s="2" t="str">
        <f>VLOOKUP(D352,Auxiliar2!A:B,2,FALSE)</f>
        <v>Faturamento</v>
      </c>
      <c r="F352" s="2">
        <f t="shared" si="16"/>
        <v>8</v>
      </c>
      <c r="G352" s="2" t="str">
        <f t="shared" si="17"/>
        <v>Faturamento</v>
      </c>
      <c r="H352" t="str">
        <f t="shared" si="18"/>
        <v>AGO</v>
      </c>
    </row>
    <row r="353" spans="1:8" x14ac:dyDescent="0.25">
      <c r="A353" s="8">
        <v>43694</v>
      </c>
      <c r="B353" s="2" t="s">
        <v>13</v>
      </c>
      <c r="C353" s="6">
        <v>184</v>
      </c>
      <c r="D353" s="2" t="s">
        <v>6</v>
      </c>
      <c r="E353" s="2" t="str">
        <f>VLOOKUP(D353,Auxiliar2!A:B,2,FALSE)</f>
        <v>CMV</v>
      </c>
      <c r="F353" s="2">
        <f t="shared" si="16"/>
        <v>8</v>
      </c>
      <c r="G353" s="2" t="str">
        <f t="shared" si="17"/>
        <v>Gastos</v>
      </c>
      <c r="H353" t="str">
        <f t="shared" si="18"/>
        <v>AGO</v>
      </c>
    </row>
    <row r="354" spans="1:8" x14ac:dyDescent="0.25">
      <c r="A354" s="8">
        <v>43696</v>
      </c>
      <c r="B354" s="2" t="s">
        <v>11</v>
      </c>
      <c r="C354" s="6">
        <v>278</v>
      </c>
      <c r="D354" s="2" t="s">
        <v>6</v>
      </c>
      <c r="E354" s="2" t="str">
        <f>VLOOKUP(D354,Auxiliar2!A:B,2,FALSE)</f>
        <v>CMV</v>
      </c>
      <c r="F354" s="2">
        <f t="shared" si="16"/>
        <v>8</v>
      </c>
      <c r="G354" s="2" t="str">
        <f t="shared" si="17"/>
        <v>Gastos</v>
      </c>
      <c r="H354" t="str">
        <f t="shared" si="18"/>
        <v>AGO</v>
      </c>
    </row>
    <row r="355" spans="1:8" x14ac:dyDescent="0.25">
      <c r="A355" s="8">
        <v>43697</v>
      </c>
      <c r="B355" s="2" t="s">
        <v>4</v>
      </c>
      <c r="C355" s="6">
        <v>829</v>
      </c>
      <c r="D355" s="2" t="s">
        <v>4</v>
      </c>
      <c r="E355" s="2" t="str">
        <f>VLOOKUP(D355,Auxiliar2!A:B,2,FALSE)</f>
        <v>Faturamento</v>
      </c>
      <c r="F355" s="2">
        <f t="shared" si="16"/>
        <v>8</v>
      </c>
      <c r="G355" s="2" t="str">
        <f t="shared" si="17"/>
        <v>Faturamento</v>
      </c>
      <c r="H355" t="str">
        <f t="shared" si="18"/>
        <v>AGO</v>
      </c>
    </row>
    <row r="356" spans="1:8" x14ac:dyDescent="0.25">
      <c r="A356" s="8">
        <v>43699</v>
      </c>
      <c r="B356" s="2" t="s">
        <v>20</v>
      </c>
      <c r="C356" s="6">
        <v>158</v>
      </c>
      <c r="D356" s="2" t="s">
        <v>6</v>
      </c>
      <c r="E356" s="2" t="str">
        <f>VLOOKUP(D356,Auxiliar2!A:B,2,FALSE)</f>
        <v>CMV</v>
      </c>
      <c r="F356" s="2">
        <f t="shared" si="16"/>
        <v>8</v>
      </c>
      <c r="G356" s="2" t="str">
        <f t="shared" si="17"/>
        <v>Gastos</v>
      </c>
      <c r="H356" t="str">
        <f t="shared" si="18"/>
        <v>AGO</v>
      </c>
    </row>
    <row r="357" spans="1:8" x14ac:dyDescent="0.25">
      <c r="A357" s="8">
        <v>43699</v>
      </c>
      <c r="B357" s="2" t="s">
        <v>4</v>
      </c>
      <c r="C357" s="6">
        <v>5289</v>
      </c>
      <c r="D357" s="2" t="s">
        <v>4</v>
      </c>
      <c r="E357" s="2" t="str">
        <f>VLOOKUP(D357,Auxiliar2!A:B,2,FALSE)</f>
        <v>Faturamento</v>
      </c>
      <c r="F357" s="2">
        <f t="shared" si="16"/>
        <v>8</v>
      </c>
      <c r="G357" s="2" t="str">
        <f t="shared" si="17"/>
        <v>Faturamento</v>
      </c>
      <c r="H357" t="str">
        <f t="shared" si="18"/>
        <v>AGO</v>
      </c>
    </row>
    <row r="358" spans="1:8" x14ac:dyDescent="0.25">
      <c r="A358" s="8">
        <v>43699</v>
      </c>
      <c r="B358" s="2" t="s">
        <v>4</v>
      </c>
      <c r="C358" s="6">
        <v>621</v>
      </c>
      <c r="D358" s="2" t="s">
        <v>4</v>
      </c>
      <c r="E358" s="2" t="str">
        <f>VLOOKUP(D358,Auxiliar2!A:B,2,FALSE)</f>
        <v>Faturamento</v>
      </c>
      <c r="F358" s="2">
        <f t="shared" si="16"/>
        <v>8</v>
      </c>
      <c r="G358" s="2" t="str">
        <f t="shared" si="17"/>
        <v>Faturamento</v>
      </c>
      <c r="H358" t="str">
        <f t="shared" si="18"/>
        <v>AGO</v>
      </c>
    </row>
    <row r="359" spans="1:8" x14ac:dyDescent="0.25">
      <c r="A359" s="8">
        <v>43700</v>
      </c>
      <c r="B359" s="2" t="s">
        <v>5</v>
      </c>
      <c r="C359" s="6">
        <v>273</v>
      </c>
      <c r="D359" s="2" t="s">
        <v>6</v>
      </c>
      <c r="E359" s="2" t="str">
        <f>VLOOKUP(D359,Auxiliar2!A:B,2,FALSE)</f>
        <v>CMV</v>
      </c>
      <c r="F359" s="2">
        <f t="shared" si="16"/>
        <v>8</v>
      </c>
      <c r="G359" s="2" t="str">
        <f t="shared" si="17"/>
        <v>Gastos</v>
      </c>
      <c r="H359" t="str">
        <f t="shared" si="18"/>
        <v>AGO</v>
      </c>
    </row>
    <row r="360" spans="1:8" x14ac:dyDescent="0.25">
      <c r="A360" s="8">
        <v>43700</v>
      </c>
      <c r="B360" s="2" t="s">
        <v>5</v>
      </c>
      <c r="C360" s="6">
        <v>472</v>
      </c>
      <c r="D360" s="2" t="s">
        <v>6</v>
      </c>
      <c r="E360" s="2" t="str">
        <f>VLOOKUP(D360,Auxiliar2!A:B,2,FALSE)</f>
        <v>CMV</v>
      </c>
      <c r="F360" s="2">
        <f t="shared" si="16"/>
        <v>8</v>
      </c>
      <c r="G360" s="2" t="str">
        <f t="shared" si="17"/>
        <v>Gastos</v>
      </c>
      <c r="H360" t="str">
        <f t="shared" si="18"/>
        <v>AGO</v>
      </c>
    </row>
    <row r="361" spans="1:8" x14ac:dyDescent="0.25">
      <c r="A361" s="8">
        <v>43701</v>
      </c>
      <c r="B361" s="2" t="s">
        <v>11</v>
      </c>
      <c r="C361" s="6">
        <v>854</v>
      </c>
      <c r="D361" s="2" t="s">
        <v>6</v>
      </c>
      <c r="E361" s="2" t="str">
        <f>VLOOKUP(D361,Auxiliar2!A:B,2,FALSE)</f>
        <v>CMV</v>
      </c>
      <c r="F361" s="2">
        <f t="shared" si="16"/>
        <v>8</v>
      </c>
      <c r="G361" s="2" t="str">
        <f t="shared" si="17"/>
        <v>Gastos</v>
      </c>
      <c r="H361" t="str">
        <f t="shared" si="18"/>
        <v>AGO</v>
      </c>
    </row>
    <row r="362" spans="1:8" x14ac:dyDescent="0.25">
      <c r="A362" s="8">
        <v>43701</v>
      </c>
      <c r="B362" s="2" t="s">
        <v>4</v>
      </c>
      <c r="C362" s="6">
        <v>1912</v>
      </c>
      <c r="D362" s="2" t="s">
        <v>4</v>
      </c>
      <c r="E362" s="2" t="str">
        <f>VLOOKUP(D362,Auxiliar2!A:B,2,FALSE)</f>
        <v>Faturamento</v>
      </c>
      <c r="F362" s="2">
        <f t="shared" si="16"/>
        <v>8</v>
      </c>
      <c r="G362" s="2" t="str">
        <f t="shared" si="17"/>
        <v>Faturamento</v>
      </c>
      <c r="H362" t="str">
        <f t="shared" si="18"/>
        <v>AGO</v>
      </c>
    </row>
    <row r="363" spans="1:8" x14ac:dyDescent="0.25">
      <c r="A363" s="8">
        <v>43701</v>
      </c>
      <c r="B363" s="2" t="s">
        <v>4</v>
      </c>
      <c r="C363" s="6">
        <v>3502</v>
      </c>
      <c r="D363" s="2" t="s">
        <v>4</v>
      </c>
      <c r="E363" s="2" t="str">
        <f>VLOOKUP(D363,Auxiliar2!A:B,2,FALSE)</f>
        <v>Faturamento</v>
      </c>
      <c r="F363" s="2">
        <f t="shared" si="16"/>
        <v>8</v>
      </c>
      <c r="G363" s="2" t="str">
        <f t="shared" si="17"/>
        <v>Faturamento</v>
      </c>
      <c r="H363" t="str">
        <f t="shared" si="18"/>
        <v>AGO</v>
      </c>
    </row>
    <row r="364" spans="1:8" x14ac:dyDescent="0.25">
      <c r="A364" s="8">
        <v>43704</v>
      </c>
      <c r="B364" s="2" t="s">
        <v>5</v>
      </c>
      <c r="C364" s="6">
        <v>840</v>
      </c>
      <c r="D364" s="2" t="s">
        <v>6</v>
      </c>
      <c r="E364" s="2" t="str">
        <f>VLOOKUP(D364,Auxiliar2!A:B,2,FALSE)</f>
        <v>CMV</v>
      </c>
      <c r="F364" s="2">
        <f t="shared" si="16"/>
        <v>8</v>
      </c>
      <c r="G364" s="2" t="str">
        <f t="shared" si="17"/>
        <v>Gastos</v>
      </c>
      <c r="H364" t="str">
        <f t="shared" si="18"/>
        <v>AGO</v>
      </c>
    </row>
    <row r="365" spans="1:8" x14ac:dyDescent="0.25">
      <c r="A365" s="8">
        <v>43704</v>
      </c>
      <c r="B365" s="2" t="s">
        <v>4</v>
      </c>
      <c r="C365" s="6">
        <v>724</v>
      </c>
      <c r="D365" s="2" t="s">
        <v>4</v>
      </c>
      <c r="E365" s="2" t="str">
        <f>VLOOKUP(D365,Auxiliar2!A:B,2,FALSE)</f>
        <v>Faturamento</v>
      </c>
      <c r="F365" s="2">
        <f t="shared" si="16"/>
        <v>8</v>
      </c>
      <c r="G365" s="2" t="str">
        <f t="shared" si="17"/>
        <v>Faturamento</v>
      </c>
      <c r="H365" t="str">
        <f t="shared" si="18"/>
        <v>AGO</v>
      </c>
    </row>
    <row r="366" spans="1:8" x14ac:dyDescent="0.25">
      <c r="A366" s="8">
        <v>43705</v>
      </c>
      <c r="B366" s="2" t="s">
        <v>11</v>
      </c>
      <c r="C366" s="6">
        <v>711</v>
      </c>
      <c r="D366" s="2" t="s">
        <v>6</v>
      </c>
      <c r="E366" s="2" t="str">
        <f>VLOOKUP(D366,Auxiliar2!A:B,2,FALSE)</f>
        <v>CMV</v>
      </c>
      <c r="F366" s="2">
        <f t="shared" si="16"/>
        <v>8</v>
      </c>
      <c r="G366" s="2" t="str">
        <f t="shared" si="17"/>
        <v>Gastos</v>
      </c>
      <c r="H366" t="str">
        <f t="shared" si="18"/>
        <v>AGO</v>
      </c>
    </row>
    <row r="367" spans="1:8" x14ac:dyDescent="0.25">
      <c r="A367" s="8">
        <v>43706</v>
      </c>
      <c r="B367" s="2" t="s">
        <v>20</v>
      </c>
      <c r="C367" s="6">
        <v>958</v>
      </c>
      <c r="D367" s="2" t="s">
        <v>6</v>
      </c>
      <c r="E367" s="2" t="str">
        <f>VLOOKUP(D367,Auxiliar2!A:B,2,FALSE)</f>
        <v>CMV</v>
      </c>
      <c r="F367" s="2">
        <f t="shared" si="16"/>
        <v>8</v>
      </c>
      <c r="G367" s="2" t="str">
        <f t="shared" si="17"/>
        <v>Gastos</v>
      </c>
      <c r="H367" t="str">
        <f t="shared" si="18"/>
        <v>AGO</v>
      </c>
    </row>
    <row r="368" spans="1:8" x14ac:dyDescent="0.25">
      <c r="A368" s="8">
        <v>43706</v>
      </c>
      <c r="B368" s="2" t="s">
        <v>4</v>
      </c>
      <c r="C368" s="6">
        <v>3758</v>
      </c>
      <c r="D368" s="2" t="s">
        <v>4</v>
      </c>
      <c r="E368" s="2" t="str">
        <f>VLOOKUP(D368,Auxiliar2!A:B,2,FALSE)</f>
        <v>Faturamento</v>
      </c>
      <c r="F368" s="2">
        <f t="shared" si="16"/>
        <v>8</v>
      </c>
      <c r="G368" s="2" t="str">
        <f t="shared" si="17"/>
        <v>Faturamento</v>
      </c>
      <c r="H368" t="str">
        <f t="shared" si="18"/>
        <v>AGO</v>
      </c>
    </row>
    <row r="369" spans="1:8" x14ac:dyDescent="0.25">
      <c r="A369" s="8">
        <v>43708</v>
      </c>
      <c r="B369" s="2" t="s">
        <v>20</v>
      </c>
      <c r="C369" s="6">
        <v>296</v>
      </c>
      <c r="D369" s="2" t="s">
        <v>6</v>
      </c>
      <c r="E369" s="2" t="str">
        <f>VLOOKUP(D369,Auxiliar2!A:B,2,FALSE)</f>
        <v>CMV</v>
      </c>
      <c r="F369" s="2">
        <f t="shared" si="16"/>
        <v>8</v>
      </c>
      <c r="G369" s="2" t="str">
        <f t="shared" si="17"/>
        <v>Gastos</v>
      </c>
      <c r="H369" t="str">
        <f t="shared" si="18"/>
        <v>AGO</v>
      </c>
    </row>
    <row r="370" spans="1:8" x14ac:dyDescent="0.25">
      <c r="A370" s="8">
        <v>43708</v>
      </c>
      <c r="B370" s="2" t="s">
        <v>4</v>
      </c>
      <c r="C370" s="6">
        <v>3071</v>
      </c>
      <c r="D370" s="2" t="s">
        <v>4</v>
      </c>
      <c r="E370" s="2" t="str">
        <f>VLOOKUP(D370,Auxiliar2!A:B,2,FALSE)</f>
        <v>Faturamento</v>
      </c>
      <c r="F370" s="2">
        <f t="shared" si="16"/>
        <v>8</v>
      </c>
      <c r="G370" s="2" t="str">
        <f t="shared" si="17"/>
        <v>Faturamento</v>
      </c>
      <c r="H370" t="str">
        <f t="shared" si="18"/>
        <v>AGO</v>
      </c>
    </row>
    <row r="371" spans="1:8" x14ac:dyDescent="0.25">
      <c r="A371" s="8">
        <v>43708</v>
      </c>
      <c r="B371" s="2" t="s">
        <v>9</v>
      </c>
      <c r="C371" s="6">
        <v>1800</v>
      </c>
      <c r="D371" s="2" t="s">
        <v>9</v>
      </c>
      <c r="E371" s="2" t="str">
        <f>VLOOKUP(D371,Auxiliar2!A:B,2,FALSE)</f>
        <v>Desp. Vendas</v>
      </c>
      <c r="F371" s="2">
        <f t="shared" si="16"/>
        <v>8</v>
      </c>
      <c r="G371" s="2" t="str">
        <f t="shared" si="17"/>
        <v>Gastos</v>
      </c>
      <c r="H371" t="str">
        <f t="shared" si="18"/>
        <v>AGO</v>
      </c>
    </row>
    <row r="372" spans="1:8" x14ac:dyDescent="0.25">
      <c r="A372" s="8">
        <v>43708</v>
      </c>
      <c r="B372" s="2" t="s">
        <v>12</v>
      </c>
      <c r="C372" s="6">
        <v>3500</v>
      </c>
      <c r="D372" s="2" t="s">
        <v>12</v>
      </c>
      <c r="E372" s="2" t="str">
        <f>VLOOKUP(D372,Auxiliar2!A:B,2,FALSE)</f>
        <v>Desp. Vendas</v>
      </c>
      <c r="F372" s="2">
        <f t="shared" si="16"/>
        <v>8</v>
      </c>
      <c r="G372" s="2" t="str">
        <f t="shared" si="17"/>
        <v>Gastos</v>
      </c>
      <c r="H372" t="str">
        <f t="shared" si="18"/>
        <v>AGO</v>
      </c>
    </row>
    <row r="373" spans="1:8" x14ac:dyDescent="0.25">
      <c r="A373" s="8">
        <v>43708</v>
      </c>
      <c r="B373" s="2" t="s">
        <v>14</v>
      </c>
      <c r="C373" s="6">
        <v>3000</v>
      </c>
      <c r="D373" s="2" t="s">
        <v>14</v>
      </c>
      <c r="E373" s="2" t="str">
        <f>VLOOKUP(D373,Auxiliar2!A:B,2,FALSE)</f>
        <v>Desp. ADM</v>
      </c>
      <c r="F373" s="2">
        <f t="shared" si="16"/>
        <v>8</v>
      </c>
      <c r="G373" s="2" t="str">
        <f t="shared" si="17"/>
        <v>Gastos</v>
      </c>
      <c r="H373" t="str">
        <f t="shared" si="18"/>
        <v>AGO</v>
      </c>
    </row>
    <row r="374" spans="1:8" x14ac:dyDescent="0.25">
      <c r="A374" s="8">
        <v>43708</v>
      </c>
      <c r="B374" s="2" t="s">
        <v>18</v>
      </c>
      <c r="C374" s="6">
        <v>345</v>
      </c>
      <c r="D374" s="2" t="s">
        <v>17</v>
      </c>
      <c r="E374" s="2" t="str">
        <f>VLOOKUP(D374,Auxiliar2!A:B,2,FALSE)</f>
        <v>Desp. ADM</v>
      </c>
      <c r="F374" s="2">
        <f t="shared" si="16"/>
        <v>8</v>
      </c>
      <c r="G374" s="2" t="str">
        <f t="shared" si="17"/>
        <v>Gastos</v>
      </c>
      <c r="H374" t="str">
        <f t="shared" si="18"/>
        <v>AGO</v>
      </c>
    </row>
    <row r="375" spans="1:8" x14ac:dyDescent="0.25">
      <c r="A375" s="8">
        <v>43708</v>
      </c>
      <c r="B375" s="2" t="s">
        <v>22</v>
      </c>
      <c r="C375" s="6">
        <v>200</v>
      </c>
      <c r="D375" s="2" t="s">
        <v>21</v>
      </c>
      <c r="E375" s="2" t="str">
        <f>VLOOKUP(D375,Auxiliar2!A:B,2,FALSE)</f>
        <v>Desp. ADM</v>
      </c>
      <c r="F375" s="2">
        <f t="shared" si="16"/>
        <v>8</v>
      </c>
      <c r="G375" s="2" t="str">
        <f t="shared" si="17"/>
        <v>Gastos</v>
      </c>
      <c r="H375" t="str">
        <f t="shared" si="18"/>
        <v>AGO</v>
      </c>
    </row>
    <row r="376" spans="1:8" x14ac:dyDescent="0.25">
      <c r="A376" s="8">
        <v>43708</v>
      </c>
      <c r="B376" s="2" t="s">
        <v>25</v>
      </c>
      <c r="C376" s="6">
        <v>1100</v>
      </c>
      <c r="D376" s="2" t="s">
        <v>24</v>
      </c>
      <c r="E376" s="2" t="str">
        <f>VLOOKUP(D376,Auxiliar2!A:B,2,FALSE)</f>
        <v>Desp. ADM</v>
      </c>
      <c r="F376" s="2">
        <f t="shared" si="16"/>
        <v>8</v>
      </c>
      <c r="G376" s="2" t="str">
        <f t="shared" si="17"/>
        <v>Gastos</v>
      </c>
      <c r="H376" t="str">
        <f t="shared" si="18"/>
        <v>AGO</v>
      </c>
    </row>
    <row r="377" spans="1:8" x14ac:dyDescent="0.25">
      <c r="A377" s="8">
        <v>43708</v>
      </c>
      <c r="B377" s="2" t="s">
        <v>27</v>
      </c>
      <c r="C377" s="6">
        <v>2500</v>
      </c>
      <c r="D377" s="2" t="s">
        <v>26</v>
      </c>
      <c r="E377" s="2" t="str">
        <f>VLOOKUP(D377,Auxiliar2!A:B,2,FALSE)</f>
        <v>Desp. Geral</v>
      </c>
      <c r="F377" s="2">
        <f t="shared" si="16"/>
        <v>8</v>
      </c>
      <c r="G377" s="2" t="str">
        <f t="shared" si="17"/>
        <v>Gastos</v>
      </c>
      <c r="H377" t="str">
        <f t="shared" si="18"/>
        <v>AGO</v>
      </c>
    </row>
    <row r="378" spans="1:8" x14ac:dyDescent="0.25">
      <c r="A378" s="8">
        <v>43708</v>
      </c>
      <c r="B378" s="2" t="s">
        <v>29</v>
      </c>
      <c r="C378" s="6">
        <v>800</v>
      </c>
      <c r="D378" s="2" t="s">
        <v>28</v>
      </c>
      <c r="E378" s="2" t="str">
        <f>VLOOKUP(D378,Auxiliar2!A:B,2,FALSE)</f>
        <v>Desp. Geral</v>
      </c>
      <c r="F378" s="2">
        <f t="shared" si="16"/>
        <v>8</v>
      </c>
      <c r="G378" s="2" t="str">
        <f t="shared" si="17"/>
        <v>Gastos</v>
      </c>
      <c r="H378" t="str">
        <f t="shared" si="18"/>
        <v>AGO</v>
      </c>
    </row>
    <row r="379" spans="1:8" x14ac:dyDescent="0.25">
      <c r="A379" s="8">
        <v>43708</v>
      </c>
      <c r="B379" s="2" t="s">
        <v>31</v>
      </c>
      <c r="C379" s="6">
        <v>150</v>
      </c>
      <c r="D379" s="2" t="s">
        <v>30</v>
      </c>
      <c r="E379" s="2" t="str">
        <f>VLOOKUP(D379,Auxiliar2!A:B,2,FALSE)</f>
        <v>Desp. Geral</v>
      </c>
      <c r="F379" s="2">
        <f t="shared" si="16"/>
        <v>8</v>
      </c>
      <c r="G379" s="2" t="str">
        <f t="shared" si="17"/>
        <v>Gastos</v>
      </c>
      <c r="H379" t="str">
        <f t="shared" si="18"/>
        <v>AGO</v>
      </c>
    </row>
    <row r="380" spans="1:8" x14ac:dyDescent="0.25">
      <c r="A380" s="8">
        <v>43708</v>
      </c>
      <c r="B380" s="2" t="s">
        <v>32</v>
      </c>
      <c r="C380" s="6">
        <v>2220</v>
      </c>
      <c r="D380" s="2" t="s">
        <v>32</v>
      </c>
      <c r="E380" s="2" t="str">
        <f>VLOOKUP(D380,Auxiliar2!A:B,2,FALSE)</f>
        <v>Desp. Geral</v>
      </c>
      <c r="F380" s="2">
        <f t="shared" si="16"/>
        <v>8</v>
      </c>
      <c r="G380" s="2" t="str">
        <f t="shared" si="17"/>
        <v>Gastos</v>
      </c>
      <c r="H380" t="str">
        <f t="shared" si="18"/>
        <v>AGO</v>
      </c>
    </row>
    <row r="381" spans="1:8" x14ac:dyDescent="0.25">
      <c r="A381" s="8">
        <v>43708</v>
      </c>
      <c r="B381" s="2" t="s">
        <v>34</v>
      </c>
      <c r="C381" s="6">
        <v>440</v>
      </c>
      <c r="D381" s="2" t="s">
        <v>33</v>
      </c>
      <c r="E381" s="2" t="str">
        <f>VLOOKUP(D381,Auxiliar2!A:B,2,FALSE)</f>
        <v>Desp. Financeira</v>
      </c>
      <c r="F381" s="2">
        <f t="shared" si="16"/>
        <v>8</v>
      </c>
      <c r="G381" s="2" t="str">
        <f t="shared" si="17"/>
        <v>Gastos</v>
      </c>
      <c r="H381" t="str">
        <f t="shared" si="18"/>
        <v>AGO</v>
      </c>
    </row>
    <row r="382" spans="1:8" x14ac:dyDescent="0.25">
      <c r="A382" s="8">
        <v>43709</v>
      </c>
      <c r="B382" s="2" t="s">
        <v>4</v>
      </c>
      <c r="C382" s="6">
        <v>3746</v>
      </c>
      <c r="D382" s="2" t="s">
        <v>4</v>
      </c>
      <c r="E382" s="2" t="str">
        <f>VLOOKUP(D382,Auxiliar2!A:B,2,FALSE)</f>
        <v>Faturamento</v>
      </c>
      <c r="F382" s="2">
        <f t="shared" si="16"/>
        <v>9</v>
      </c>
      <c r="G382" s="2" t="str">
        <f t="shared" si="17"/>
        <v>Faturamento</v>
      </c>
      <c r="H382" t="str">
        <f t="shared" si="18"/>
        <v>SET</v>
      </c>
    </row>
    <row r="383" spans="1:8" x14ac:dyDescent="0.25">
      <c r="A383" s="8">
        <v>43710</v>
      </c>
      <c r="B383" s="2" t="s">
        <v>11</v>
      </c>
      <c r="C383" s="6">
        <v>168</v>
      </c>
      <c r="D383" s="2" t="s">
        <v>6</v>
      </c>
      <c r="E383" s="2" t="str">
        <f>VLOOKUP(D383,Auxiliar2!A:B,2,FALSE)</f>
        <v>CMV</v>
      </c>
      <c r="F383" s="2">
        <f t="shared" si="16"/>
        <v>9</v>
      </c>
      <c r="G383" s="2" t="str">
        <f t="shared" si="17"/>
        <v>Gastos</v>
      </c>
      <c r="H383" t="str">
        <f t="shared" si="18"/>
        <v>SET</v>
      </c>
    </row>
    <row r="384" spans="1:8" x14ac:dyDescent="0.25">
      <c r="A384" s="8">
        <v>43710</v>
      </c>
      <c r="B384" s="2" t="s">
        <v>8</v>
      </c>
      <c r="C384" s="6">
        <v>954</v>
      </c>
      <c r="D384" s="2" t="s">
        <v>6</v>
      </c>
      <c r="E384" s="2" t="str">
        <f>VLOOKUP(D384,Auxiliar2!A:B,2,FALSE)</f>
        <v>CMV</v>
      </c>
      <c r="F384" s="2">
        <f t="shared" si="16"/>
        <v>9</v>
      </c>
      <c r="G384" s="2" t="str">
        <f t="shared" si="17"/>
        <v>Gastos</v>
      </c>
      <c r="H384" t="str">
        <f t="shared" si="18"/>
        <v>SET</v>
      </c>
    </row>
    <row r="385" spans="1:8" x14ac:dyDescent="0.25">
      <c r="A385" s="8">
        <v>43710</v>
      </c>
      <c r="B385" s="2" t="s">
        <v>8</v>
      </c>
      <c r="C385" s="6">
        <v>1269</v>
      </c>
      <c r="D385" s="2" t="s">
        <v>6</v>
      </c>
      <c r="E385" s="2" t="str">
        <f>VLOOKUP(D385,Auxiliar2!A:B,2,FALSE)</f>
        <v>CMV</v>
      </c>
      <c r="F385" s="2">
        <f t="shared" si="16"/>
        <v>9</v>
      </c>
      <c r="G385" s="2" t="str">
        <f t="shared" si="17"/>
        <v>Gastos</v>
      </c>
      <c r="H385" t="str">
        <f t="shared" si="18"/>
        <v>SET</v>
      </c>
    </row>
    <row r="386" spans="1:8" x14ac:dyDescent="0.25">
      <c r="A386" s="8">
        <v>43710</v>
      </c>
      <c r="B386" s="2" t="s">
        <v>13</v>
      </c>
      <c r="C386" s="6">
        <v>551</v>
      </c>
      <c r="D386" s="2" t="s">
        <v>6</v>
      </c>
      <c r="E386" s="2" t="str">
        <f>VLOOKUP(D386,Auxiliar2!A:B,2,FALSE)</f>
        <v>CMV</v>
      </c>
      <c r="F386" s="2">
        <f t="shared" si="16"/>
        <v>9</v>
      </c>
      <c r="G386" s="2" t="str">
        <f t="shared" si="17"/>
        <v>Gastos</v>
      </c>
      <c r="H386" t="str">
        <f t="shared" si="18"/>
        <v>SET</v>
      </c>
    </row>
    <row r="387" spans="1:8" x14ac:dyDescent="0.25">
      <c r="A387" s="8">
        <v>43712</v>
      </c>
      <c r="B387" s="2" t="s">
        <v>5</v>
      </c>
      <c r="C387" s="6">
        <v>1111</v>
      </c>
      <c r="D387" s="2" t="s">
        <v>6</v>
      </c>
      <c r="E387" s="2" t="str">
        <f>VLOOKUP(D387,Auxiliar2!A:B,2,FALSE)</f>
        <v>CMV</v>
      </c>
      <c r="F387" s="2">
        <f t="shared" ref="F387:F450" si="19">MONTH(A387)</f>
        <v>9</v>
      </c>
      <c r="G387" s="2" t="str">
        <f t="shared" ref="G387:G450" si="20">IF(E387="Faturamento","Faturamento","Gastos")</f>
        <v>Gastos</v>
      </c>
      <c r="H387" t="str">
        <f t="shared" ref="H387:H450" si="21">VLOOKUP(F387,L:M,2,FALSE)</f>
        <v>SET</v>
      </c>
    </row>
    <row r="388" spans="1:8" x14ac:dyDescent="0.25">
      <c r="A388" s="8">
        <v>43712</v>
      </c>
      <c r="B388" s="2" t="s">
        <v>4</v>
      </c>
      <c r="C388" s="6">
        <v>5122</v>
      </c>
      <c r="D388" s="2" t="s">
        <v>4</v>
      </c>
      <c r="E388" s="2" t="str">
        <f>VLOOKUP(D388,Auxiliar2!A:B,2,FALSE)</f>
        <v>Faturamento</v>
      </c>
      <c r="F388" s="2">
        <f t="shared" si="19"/>
        <v>9</v>
      </c>
      <c r="G388" s="2" t="str">
        <f t="shared" si="20"/>
        <v>Faturamento</v>
      </c>
      <c r="H388" t="str">
        <f t="shared" si="21"/>
        <v>SET</v>
      </c>
    </row>
    <row r="389" spans="1:8" x14ac:dyDescent="0.25">
      <c r="A389" s="8">
        <v>43712</v>
      </c>
      <c r="B389" s="2" t="s">
        <v>4</v>
      </c>
      <c r="C389" s="6">
        <v>1936</v>
      </c>
      <c r="D389" s="2" t="s">
        <v>4</v>
      </c>
      <c r="E389" s="2" t="str">
        <f>VLOOKUP(D389,Auxiliar2!A:B,2,FALSE)</f>
        <v>Faturamento</v>
      </c>
      <c r="F389" s="2">
        <f t="shared" si="19"/>
        <v>9</v>
      </c>
      <c r="G389" s="2" t="str">
        <f t="shared" si="20"/>
        <v>Faturamento</v>
      </c>
      <c r="H389" t="str">
        <f t="shared" si="21"/>
        <v>SET</v>
      </c>
    </row>
    <row r="390" spans="1:8" x14ac:dyDescent="0.25">
      <c r="A390" s="8">
        <v>43714</v>
      </c>
      <c r="B390" s="2" t="s">
        <v>4</v>
      </c>
      <c r="C390" s="6">
        <v>5855</v>
      </c>
      <c r="D390" s="2" t="s">
        <v>4</v>
      </c>
      <c r="E390" s="2" t="str">
        <f>VLOOKUP(D390,Auxiliar2!A:B,2,FALSE)</f>
        <v>Faturamento</v>
      </c>
      <c r="F390" s="2">
        <f t="shared" si="19"/>
        <v>9</v>
      </c>
      <c r="G390" s="2" t="str">
        <f t="shared" si="20"/>
        <v>Faturamento</v>
      </c>
      <c r="H390" t="str">
        <f t="shared" si="21"/>
        <v>SET</v>
      </c>
    </row>
    <row r="391" spans="1:8" x14ac:dyDescent="0.25">
      <c r="A391" s="8">
        <v>43716</v>
      </c>
      <c r="B391" s="2" t="s">
        <v>5</v>
      </c>
      <c r="C391" s="6">
        <v>345</v>
      </c>
      <c r="D391" s="2" t="s">
        <v>6</v>
      </c>
      <c r="E391" s="2" t="str">
        <f>VLOOKUP(D391,Auxiliar2!A:B,2,FALSE)</f>
        <v>CMV</v>
      </c>
      <c r="F391" s="2">
        <f t="shared" si="19"/>
        <v>9</v>
      </c>
      <c r="G391" s="2" t="str">
        <f t="shared" si="20"/>
        <v>Gastos</v>
      </c>
      <c r="H391" t="str">
        <f t="shared" si="21"/>
        <v>SET</v>
      </c>
    </row>
    <row r="392" spans="1:8" x14ac:dyDescent="0.25">
      <c r="A392" s="8">
        <v>43716</v>
      </c>
      <c r="B392" s="2" t="s">
        <v>4</v>
      </c>
      <c r="C392" s="6">
        <v>2972</v>
      </c>
      <c r="D392" s="2" t="s">
        <v>4</v>
      </c>
      <c r="E392" s="2" t="str">
        <f>VLOOKUP(D392,Auxiliar2!A:B,2,FALSE)</f>
        <v>Faturamento</v>
      </c>
      <c r="F392" s="2">
        <f t="shared" si="19"/>
        <v>9</v>
      </c>
      <c r="G392" s="2" t="str">
        <f t="shared" si="20"/>
        <v>Faturamento</v>
      </c>
      <c r="H392" t="str">
        <f t="shared" si="21"/>
        <v>SET</v>
      </c>
    </row>
    <row r="393" spans="1:8" x14ac:dyDescent="0.25">
      <c r="A393" s="8">
        <v>43716</v>
      </c>
      <c r="B393" s="2" t="s">
        <v>4</v>
      </c>
      <c r="C393" s="6">
        <v>5101</v>
      </c>
      <c r="D393" s="2" t="s">
        <v>4</v>
      </c>
      <c r="E393" s="2" t="str">
        <f>VLOOKUP(D393,Auxiliar2!A:B,2,FALSE)</f>
        <v>Faturamento</v>
      </c>
      <c r="F393" s="2">
        <f t="shared" si="19"/>
        <v>9</v>
      </c>
      <c r="G393" s="2" t="str">
        <f t="shared" si="20"/>
        <v>Faturamento</v>
      </c>
      <c r="H393" t="str">
        <f t="shared" si="21"/>
        <v>SET</v>
      </c>
    </row>
    <row r="394" spans="1:8" x14ac:dyDescent="0.25">
      <c r="A394" s="8">
        <v>43717</v>
      </c>
      <c r="B394" s="2" t="s">
        <v>8</v>
      </c>
      <c r="C394" s="6">
        <v>305</v>
      </c>
      <c r="D394" s="2" t="s">
        <v>6</v>
      </c>
      <c r="E394" s="2" t="str">
        <f>VLOOKUP(D394,Auxiliar2!A:B,2,FALSE)</f>
        <v>CMV</v>
      </c>
      <c r="F394" s="2">
        <f t="shared" si="19"/>
        <v>9</v>
      </c>
      <c r="G394" s="2" t="str">
        <f t="shared" si="20"/>
        <v>Gastos</v>
      </c>
      <c r="H394" t="str">
        <f t="shared" si="21"/>
        <v>SET</v>
      </c>
    </row>
    <row r="395" spans="1:8" x14ac:dyDescent="0.25">
      <c r="A395" s="8">
        <v>43718</v>
      </c>
      <c r="B395" s="2" t="s">
        <v>16</v>
      </c>
      <c r="C395" s="6">
        <v>370</v>
      </c>
      <c r="D395" s="2" t="s">
        <v>6</v>
      </c>
      <c r="E395" s="2" t="str">
        <f>VLOOKUP(D395,Auxiliar2!A:B,2,FALSE)</f>
        <v>CMV</v>
      </c>
      <c r="F395" s="2">
        <f t="shared" si="19"/>
        <v>9</v>
      </c>
      <c r="G395" s="2" t="str">
        <f t="shared" si="20"/>
        <v>Gastos</v>
      </c>
      <c r="H395" t="str">
        <f t="shared" si="21"/>
        <v>SET</v>
      </c>
    </row>
    <row r="396" spans="1:8" x14ac:dyDescent="0.25">
      <c r="A396" s="8">
        <v>43720</v>
      </c>
      <c r="B396" s="2" t="s">
        <v>4</v>
      </c>
      <c r="C396" s="6">
        <v>3346</v>
      </c>
      <c r="D396" s="2" t="s">
        <v>4</v>
      </c>
      <c r="E396" s="2" t="str">
        <f>VLOOKUP(D396,Auxiliar2!A:B,2,FALSE)</f>
        <v>Faturamento</v>
      </c>
      <c r="F396" s="2">
        <f t="shared" si="19"/>
        <v>9</v>
      </c>
      <c r="G396" s="2" t="str">
        <f t="shared" si="20"/>
        <v>Faturamento</v>
      </c>
      <c r="H396" t="str">
        <f t="shared" si="21"/>
        <v>SET</v>
      </c>
    </row>
    <row r="397" spans="1:8" x14ac:dyDescent="0.25">
      <c r="A397" s="8">
        <v>43721</v>
      </c>
      <c r="B397" s="2" t="s">
        <v>11</v>
      </c>
      <c r="C397" s="6">
        <v>1449</v>
      </c>
      <c r="D397" s="2" t="s">
        <v>6</v>
      </c>
      <c r="E397" s="2" t="str">
        <f>VLOOKUP(D397,Auxiliar2!A:B,2,FALSE)</f>
        <v>CMV</v>
      </c>
      <c r="F397" s="2">
        <f t="shared" si="19"/>
        <v>9</v>
      </c>
      <c r="G397" s="2" t="str">
        <f t="shared" si="20"/>
        <v>Gastos</v>
      </c>
      <c r="H397" t="str">
        <f t="shared" si="21"/>
        <v>SET</v>
      </c>
    </row>
    <row r="398" spans="1:8" x14ac:dyDescent="0.25">
      <c r="A398" s="8">
        <v>43722</v>
      </c>
      <c r="B398" s="2" t="s">
        <v>8</v>
      </c>
      <c r="C398" s="6">
        <v>422</v>
      </c>
      <c r="D398" s="2" t="s">
        <v>6</v>
      </c>
      <c r="E398" s="2" t="str">
        <f>VLOOKUP(D398,Auxiliar2!A:B,2,FALSE)</f>
        <v>CMV</v>
      </c>
      <c r="F398" s="2">
        <f t="shared" si="19"/>
        <v>9</v>
      </c>
      <c r="G398" s="2" t="str">
        <f t="shared" si="20"/>
        <v>Gastos</v>
      </c>
      <c r="H398" t="str">
        <f t="shared" si="21"/>
        <v>SET</v>
      </c>
    </row>
    <row r="399" spans="1:8" x14ac:dyDescent="0.25">
      <c r="A399" s="8">
        <v>43724</v>
      </c>
      <c r="B399" s="2" t="s">
        <v>4</v>
      </c>
      <c r="C399" s="6">
        <v>3873</v>
      </c>
      <c r="D399" s="2" t="s">
        <v>4</v>
      </c>
      <c r="E399" s="2" t="str">
        <f>VLOOKUP(D399,Auxiliar2!A:B,2,FALSE)</f>
        <v>Faturamento</v>
      </c>
      <c r="F399" s="2">
        <f t="shared" si="19"/>
        <v>9</v>
      </c>
      <c r="G399" s="2" t="str">
        <f t="shared" si="20"/>
        <v>Faturamento</v>
      </c>
      <c r="H399" t="str">
        <f t="shared" si="21"/>
        <v>SET</v>
      </c>
    </row>
    <row r="400" spans="1:8" x14ac:dyDescent="0.25">
      <c r="A400" s="8">
        <v>43726</v>
      </c>
      <c r="B400" s="2" t="s">
        <v>13</v>
      </c>
      <c r="C400" s="6">
        <v>583</v>
      </c>
      <c r="D400" s="2" t="s">
        <v>6</v>
      </c>
      <c r="E400" s="2" t="str">
        <f>VLOOKUP(D400,Auxiliar2!A:B,2,FALSE)</f>
        <v>CMV</v>
      </c>
      <c r="F400" s="2">
        <f t="shared" si="19"/>
        <v>9</v>
      </c>
      <c r="G400" s="2" t="str">
        <f t="shared" si="20"/>
        <v>Gastos</v>
      </c>
      <c r="H400" t="str">
        <f t="shared" si="21"/>
        <v>SET</v>
      </c>
    </row>
    <row r="401" spans="1:8" x14ac:dyDescent="0.25">
      <c r="A401" s="8">
        <v>43728</v>
      </c>
      <c r="B401" s="2" t="s">
        <v>4</v>
      </c>
      <c r="C401" s="6">
        <v>2202</v>
      </c>
      <c r="D401" s="2" t="s">
        <v>4</v>
      </c>
      <c r="E401" s="2" t="str">
        <f>VLOOKUP(D401,Auxiliar2!A:B,2,FALSE)</f>
        <v>Faturamento</v>
      </c>
      <c r="F401" s="2">
        <f t="shared" si="19"/>
        <v>9</v>
      </c>
      <c r="G401" s="2" t="str">
        <f t="shared" si="20"/>
        <v>Faturamento</v>
      </c>
      <c r="H401" t="str">
        <f t="shared" si="21"/>
        <v>SET</v>
      </c>
    </row>
    <row r="402" spans="1:8" x14ac:dyDescent="0.25">
      <c r="A402" s="8">
        <v>43728</v>
      </c>
      <c r="B402" s="2" t="s">
        <v>4</v>
      </c>
      <c r="C402" s="6">
        <v>5419</v>
      </c>
      <c r="D402" s="2" t="s">
        <v>4</v>
      </c>
      <c r="E402" s="2" t="str">
        <f>VLOOKUP(D402,Auxiliar2!A:B,2,FALSE)</f>
        <v>Faturamento</v>
      </c>
      <c r="F402" s="2">
        <f t="shared" si="19"/>
        <v>9</v>
      </c>
      <c r="G402" s="2" t="str">
        <f t="shared" si="20"/>
        <v>Faturamento</v>
      </c>
      <c r="H402" t="str">
        <f t="shared" si="21"/>
        <v>SET</v>
      </c>
    </row>
    <row r="403" spans="1:8" x14ac:dyDescent="0.25">
      <c r="A403" s="8">
        <v>43731</v>
      </c>
      <c r="B403" s="2" t="s">
        <v>4</v>
      </c>
      <c r="C403" s="6">
        <v>950</v>
      </c>
      <c r="D403" s="2" t="s">
        <v>4</v>
      </c>
      <c r="E403" s="2" t="str">
        <f>VLOOKUP(D403,Auxiliar2!A:B,2,FALSE)</f>
        <v>Faturamento</v>
      </c>
      <c r="F403" s="2">
        <f t="shared" si="19"/>
        <v>9</v>
      </c>
      <c r="G403" s="2" t="str">
        <f t="shared" si="20"/>
        <v>Faturamento</v>
      </c>
      <c r="H403" t="str">
        <f t="shared" si="21"/>
        <v>SET</v>
      </c>
    </row>
    <row r="404" spans="1:8" x14ac:dyDescent="0.25">
      <c r="A404" s="8">
        <v>43732</v>
      </c>
      <c r="B404" s="2" t="s">
        <v>8</v>
      </c>
      <c r="C404" s="6">
        <v>904</v>
      </c>
      <c r="D404" s="2" t="s">
        <v>6</v>
      </c>
      <c r="E404" s="2" t="str">
        <f>VLOOKUP(D404,Auxiliar2!A:B,2,FALSE)</f>
        <v>CMV</v>
      </c>
      <c r="F404" s="2">
        <f t="shared" si="19"/>
        <v>9</v>
      </c>
      <c r="G404" s="2" t="str">
        <f t="shared" si="20"/>
        <v>Gastos</v>
      </c>
      <c r="H404" t="str">
        <f t="shared" si="21"/>
        <v>SET</v>
      </c>
    </row>
    <row r="405" spans="1:8" x14ac:dyDescent="0.25">
      <c r="A405" s="8">
        <v>43732</v>
      </c>
      <c r="B405" s="2" t="s">
        <v>20</v>
      </c>
      <c r="C405" s="6">
        <v>541</v>
      </c>
      <c r="D405" s="2" t="s">
        <v>6</v>
      </c>
      <c r="E405" s="2" t="str">
        <f>VLOOKUP(D405,Auxiliar2!A:B,2,FALSE)</f>
        <v>CMV</v>
      </c>
      <c r="F405" s="2">
        <f t="shared" si="19"/>
        <v>9</v>
      </c>
      <c r="G405" s="2" t="str">
        <f t="shared" si="20"/>
        <v>Gastos</v>
      </c>
      <c r="H405" t="str">
        <f t="shared" si="21"/>
        <v>SET</v>
      </c>
    </row>
    <row r="406" spans="1:8" x14ac:dyDescent="0.25">
      <c r="A406" s="8">
        <v>43733</v>
      </c>
      <c r="B406" s="2" t="s">
        <v>5</v>
      </c>
      <c r="C406" s="6">
        <v>115</v>
      </c>
      <c r="D406" s="2" t="s">
        <v>6</v>
      </c>
      <c r="E406" s="2" t="str">
        <f>VLOOKUP(D406,Auxiliar2!A:B,2,FALSE)</f>
        <v>CMV</v>
      </c>
      <c r="F406" s="2">
        <f t="shared" si="19"/>
        <v>9</v>
      </c>
      <c r="G406" s="2" t="str">
        <f t="shared" si="20"/>
        <v>Gastos</v>
      </c>
      <c r="H406" t="str">
        <f t="shared" si="21"/>
        <v>SET</v>
      </c>
    </row>
    <row r="407" spans="1:8" x14ac:dyDescent="0.25">
      <c r="A407" s="8">
        <v>43733</v>
      </c>
      <c r="B407" s="2" t="s">
        <v>8</v>
      </c>
      <c r="C407" s="6">
        <v>658</v>
      </c>
      <c r="D407" s="2" t="s">
        <v>6</v>
      </c>
      <c r="E407" s="2" t="str">
        <f>VLOOKUP(D407,Auxiliar2!A:B,2,FALSE)</f>
        <v>CMV</v>
      </c>
      <c r="F407" s="2">
        <f t="shared" si="19"/>
        <v>9</v>
      </c>
      <c r="G407" s="2" t="str">
        <f t="shared" si="20"/>
        <v>Gastos</v>
      </c>
      <c r="H407" t="str">
        <f t="shared" si="21"/>
        <v>SET</v>
      </c>
    </row>
    <row r="408" spans="1:8" x14ac:dyDescent="0.25">
      <c r="A408" s="8">
        <v>43733</v>
      </c>
      <c r="B408" s="2" t="s">
        <v>4</v>
      </c>
      <c r="C408" s="6">
        <v>3089</v>
      </c>
      <c r="D408" s="2" t="s">
        <v>4</v>
      </c>
      <c r="E408" s="2" t="str">
        <f>VLOOKUP(D408,Auxiliar2!A:B,2,FALSE)</f>
        <v>Faturamento</v>
      </c>
      <c r="F408" s="2">
        <f t="shared" si="19"/>
        <v>9</v>
      </c>
      <c r="G408" s="2" t="str">
        <f t="shared" si="20"/>
        <v>Faturamento</v>
      </c>
      <c r="H408" t="str">
        <f t="shared" si="21"/>
        <v>SET</v>
      </c>
    </row>
    <row r="409" spans="1:8" x14ac:dyDescent="0.25">
      <c r="A409" s="8">
        <v>43735</v>
      </c>
      <c r="B409" s="2" t="s">
        <v>4</v>
      </c>
      <c r="C409" s="6">
        <v>3071</v>
      </c>
      <c r="D409" s="2" t="s">
        <v>4</v>
      </c>
      <c r="E409" s="2" t="str">
        <f>VLOOKUP(D409,Auxiliar2!A:B,2,FALSE)</f>
        <v>Faturamento</v>
      </c>
      <c r="F409" s="2">
        <f t="shared" si="19"/>
        <v>9</v>
      </c>
      <c r="G409" s="2" t="str">
        <f t="shared" si="20"/>
        <v>Faturamento</v>
      </c>
      <c r="H409" t="str">
        <f t="shared" si="21"/>
        <v>SET</v>
      </c>
    </row>
    <row r="410" spans="1:8" x14ac:dyDescent="0.25">
      <c r="A410" s="8">
        <v>43737</v>
      </c>
      <c r="B410" s="2" t="s">
        <v>16</v>
      </c>
      <c r="C410" s="6">
        <v>1129</v>
      </c>
      <c r="D410" s="2" t="s">
        <v>6</v>
      </c>
      <c r="E410" s="2" t="str">
        <f>VLOOKUP(D410,Auxiliar2!A:B,2,FALSE)</f>
        <v>CMV</v>
      </c>
      <c r="F410" s="2">
        <f t="shared" si="19"/>
        <v>9</v>
      </c>
      <c r="G410" s="2" t="str">
        <f t="shared" si="20"/>
        <v>Gastos</v>
      </c>
      <c r="H410" t="str">
        <f t="shared" si="21"/>
        <v>SET</v>
      </c>
    </row>
    <row r="411" spans="1:8" x14ac:dyDescent="0.25">
      <c r="A411" s="8">
        <v>43737</v>
      </c>
      <c r="B411" s="2" t="s">
        <v>11</v>
      </c>
      <c r="C411" s="6">
        <v>928</v>
      </c>
      <c r="D411" s="2" t="s">
        <v>6</v>
      </c>
      <c r="E411" s="2" t="str">
        <f>VLOOKUP(D411,Auxiliar2!A:B,2,FALSE)</f>
        <v>CMV</v>
      </c>
      <c r="F411" s="2">
        <f t="shared" si="19"/>
        <v>9</v>
      </c>
      <c r="G411" s="2" t="str">
        <f t="shared" si="20"/>
        <v>Gastos</v>
      </c>
      <c r="H411" t="str">
        <f t="shared" si="21"/>
        <v>SET</v>
      </c>
    </row>
    <row r="412" spans="1:8" x14ac:dyDescent="0.25">
      <c r="A412" s="8">
        <v>43738</v>
      </c>
      <c r="B412" s="2" t="s">
        <v>13</v>
      </c>
      <c r="C412" s="6">
        <v>577</v>
      </c>
      <c r="D412" s="2" t="s">
        <v>6</v>
      </c>
      <c r="E412" s="2" t="str">
        <f>VLOOKUP(D412,Auxiliar2!A:B,2,FALSE)</f>
        <v>CMV</v>
      </c>
      <c r="F412" s="2">
        <f t="shared" si="19"/>
        <v>9</v>
      </c>
      <c r="G412" s="2" t="str">
        <f t="shared" si="20"/>
        <v>Gastos</v>
      </c>
      <c r="H412" t="str">
        <f t="shared" si="21"/>
        <v>SET</v>
      </c>
    </row>
    <row r="413" spans="1:8" x14ac:dyDescent="0.25">
      <c r="A413" s="8">
        <v>43738</v>
      </c>
      <c r="B413" s="2" t="s">
        <v>9</v>
      </c>
      <c r="C413" s="6">
        <v>1900</v>
      </c>
      <c r="D413" s="2" t="s">
        <v>9</v>
      </c>
      <c r="E413" s="2" t="str">
        <f>VLOOKUP(D413,Auxiliar2!A:B,2,FALSE)</f>
        <v>Desp. Vendas</v>
      </c>
      <c r="F413" s="2">
        <f t="shared" si="19"/>
        <v>9</v>
      </c>
      <c r="G413" s="2" t="str">
        <f t="shared" si="20"/>
        <v>Gastos</v>
      </c>
      <c r="H413" t="str">
        <f t="shared" si="21"/>
        <v>SET</v>
      </c>
    </row>
    <row r="414" spans="1:8" x14ac:dyDescent="0.25">
      <c r="A414" s="8">
        <v>43738</v>
      </c>
      <c r="B414" s="2" t="s">
        <v>12</v>
      </c>
      <c r="C414" s="6">
        <v>3500</v>
      </c>
      <c r="D414" s="2" t="s">
        <v>12</v>
      </c>
      <c r="E414" s="2" t="str">
        <f>VLOOKUP(D414,Auxiliar2!A:B,2,FALSE)</f>
        <v>Desp. Vendas</v>
      </c>
      <c r="F414" s="2">
        <f t="shared" si="19"/>
        <v>9</v>
      </c>
      <c r="G414" s="2" t="str">
        <f t="shared" si="20"/>
        <v>Gastos</v>
      </c>
      <c r="H414" t="str">
        <f t="shared" si="21"/>
        <v>SET</v>
      </c>
    </row>
    <row r="415" spans="1:8" x14ac:dyDescent="0.25">
      <c r="A415" s="8">
        <v>43738</v>
      </c>
      <c r="B415" s="2" t="s">
        <v>14</v>
      </c>
      <c r="C415" s="6">
        <v>3000</v>
      </c>
      <c r="D415" s="2" t="s">
        <v>14</v>
      </c>
      <c r="E415" s="2" t="str">
        <f>VLOOKUP(D415,Auxiliar2!A:B,2,FALSE)</f>
        <v>Desp. ADM</v>
      </c>
      <c r="F415" s="2">
        <f t="shared" si="19"/>
        <v>9</v>
      </c>
      <c r="G415" s="2" t="str">
        <f t="shared" si="20"/>
        <v>Gastos</v>
      </c>
      <c r="H415" t="str">
        <f t="shared" si="21"/>
        <v>SET</v>
      </c>
    </row>
    <row r="416" spans="1:8" x14ac:dyDescent="0.25">
      <c r="A416" s="8">
        <v>43738</v>
      </c>
      <c r="B416" s="2" t="s">
        <v>18</v>
      </c>
      <c r="C416" s="6">
        <v>400</v>
      </c>
      <c r="D416" s="2" t="s">
        <v>17</v>
      </c>
      <c r="E416" s="2" t="str">
        <f>VLOOKUP(D416,Auxiliar2!A:B,2,FALSE)</f>
        <v>Desp. ADM</v>
      </c>
      <c r="F416" s="2">
        <f t="shared" si="19"/>
        <v>9</v>
      </c>
      <c r="G416" s="2" t="str">
        <f t="shared" si="20"/>
        <v>Gastos</v>
      </c>
      <c r="H416" t="str">
        <f t="shared" si="21"/>
        <v>SET</v>
      </c>
    </row>
    <row r="417" spans="1:8" x14ac:dyDescent="0.25">
      <c r="A417" s="8">
        <v>43738</v>
      </c>
      <c r="B417" s="2" t="s">
        <v>22</v>
      </c>
      <c r="C417" s="6">
        <v>200</v>
      </c>
      <c r="D417" s="2" t="s">
        <v>21</v>
      </c>
      <c r="E417" s="2" t="str">
        <f>VLOOKUP(D417,Auxiliar2!A:B,2,FALSE)</f>
        <v>Desp. ADM</v>
      </c>
      <c r="F417" s="2">
        <f t="shared" si="19"/>
        <v>9</v>
      </c>
      <c r="G417" s="2" t="str">
        <f t="shared" si="20"/>
        <v>Gastos</v>
      </c>
      <c r="H417" t="str">
        <f t="shared" si="21"/>
        <v>SET</v>
      </c>
    </row>
    <row r="418" spans="1:8" x14ac:dyDescent="0.25">
      <c r="A418" s="8">
        <v>43738</v>
      </c>
      <c r="B418" s="2" t="s">
        <v>25</v>
      </c>
      <c r="C418" s="6">
        <v>1100</v>
      </c>
      <c r="D418" s="2" t="s">
        <v>24</v>
      </c>
      <c r="E418" s="2" t="str">
        <f>VLOOKUP(D418,Auxiliar2!A:B,2,FALSE)</f>
        <v>Desp. ADM</v>
      </c>
      <c r="F418" s="2">
        <f t="shared" si="19"/>
        <v>9</v>
      </c>
      <c r="G418" s="2" t="str">
        <f t="shared" si="20"/>
        <v>Gastos</v>
      </c>
      <c r="H418" t="str">
        <f t="shared" si="21"/>
        <v>SET</v>
      </c>
    </row>
    <row r="419" spans="1:8" x14ac:dyDescent="0.25">
      <c r="A419" s="8">
        <v>43738</v>
      </c>
      <c r="B419" s="2" t="s">
        <v>27</v>
      </c>
      <c r="C419" s="6">
        <v>2500</v>
      </c>
      <c r="D419" s="2" t="s">
        <v>26</v>
      </c>
      <c r="E419" s="2" t="str">
        <f>VLOOKUP(D419,Auxiliar2!A:B,2,FALSE)</f>
        <v>Desp. Geral</v>
      </c>
      <c r="F419" s="2">
        <f t="shared" si="19"/>
        <v>9</v>
      </c>
      <c r="G419" s="2" t="str">
        <f t="shared" si="20"/>
        <v>Gastos</v>
      </c>
      <c r="H419" t="str">
        <f t="shared" si="21"/>
        <v>SET</v>
      </c>
    </row>
    <row r="420" spans="1:8" x14ac:dyDescent="0.25">
      <c r="A420" s="8">
        <v>43738</v>
      </c>
      <c r="B420" s="2" t="s">
        <v>29</v>
      </c>
      <c r="C420" s="6">
        <v>750</v>
      </c>
      <c r="D420" s="2" t="s">
        <v>28</v>
      </c>
      <c r="E420" s="2" t="str">
        <f>VLOOKUP(D420,Auxiliar2!A:B,2,FALSE)</f>
        <v>Desp. Geral</v>
      </c>
      <c r="F420" s="2">
        <f t="shared" si="19"/>
        <v>9</v>
      </c>
      <c r="G420" s="2" t="str">
        <f t="shared" si="20"/>
        <v>Gastos</v>
      </c>
      <c r="H420" t="str">
        <f t="shared" si="21"/>
        <v>SET</v>
      </c>
    </row>
    <row r="421" spans="1:8" x14ac:dyDescent="0.25">
      <c r="A421" s="8">
        <v>43738</v>
      </c>
      <c r="B421" s="2" t="s">
        <v>31</v>
      </c>
      <c r="C421" s="6">
        <v>150</v>
      </c>
      <c r="D421" s="2" t="s">
        <v>30</v>
      </c>
      <c r="E421" s="2" t="str">
        <f>VLOOKUP(D421,Auxiliar2!A:B,2,FALSE)</f>
        <v>Desp. Geral</v>
      </c>
      <c r="F421" s="2">
        <f t="shared" si="19"/>
        <v>9</v>
      </c>
      <c r="G421" s="2" t="str">
        <f t="shared" si="20"/>
        <v>Gastos</v>
      </c>
      <c r="H421" t="str">
        <f t="shared" si="21"/>
        <v>SET</v>
      </c>
    </row>
    <row r="422" spans="1:8" x14ac:dyDescent="0.25">
      <c r="A422" s="8">
        <v>43738</v>
      </c>
      <c r="B422" s="2" t="s">
        <v>32</v>
      </c>
      <c r="C422" s="6">
        <v>2600</v>
      </c>
      <c r="D422" s="2" t="s">
        <v>32</v>
      </c>
      <c r="E422" s="2" t="str">
        <f>VLOOKUP(D422,Auxiliar2!A:B,2,FALSE)</f>
        <v>Desp. Geral</v>
      </c>
      <c r="F422" s="2">
        <f t="shared" si="19"/>
        <v>9</v>
      </c>
      <c r="G422" s="2" t="str">
        <f t="shared" si="20"/>
        <v>Gastos</v>
      </c>
      <c r="H422" t="str">
        <f t="shared" si="21"/>
        <v>SET</v>
      </c>
    </row>
    <row r="423" spans="1:8" x14ac:dyDescent="0.25">
      <c r="A423" s="8">
        <v>43738</v>
      </c>
      <c r="B423" s="2" t="s">
        <v>34</v>
      </c>
      <c r="C423" s="6">
        <v>320</v>
      </c>
      <c r="D423" s="2" t="s">
        <v>33</v>
      </c>
      <c r="E423" s="2" t="str">
        <f>VLOOKUP(D423,Auxiliar2!A:B,2,FALSE)</f>
        <v>Desp. Financeira</v>
      </c>
      <c r="F423" s="2">
        <f t="shared" si="19"/>
        <v>9</v>
      </c>
      <c r="G423" s="2" t="str">
        <f t="shared" si="20"/>
        <v>Gastos</v>
      </c>
      <c r="H423" t="str">
        <f t="shared" si="21"/>
        <v>SET</v>
      </c>
    </row>
    <row r="424" spans="1:8" x14ac:dyDescent="0.25">
      <c r="A424" s="8">
        <v>43739</v>
      </c>
      <c r="B424" s="2" t="s">
        <v>8</v>
      </c>
      <c r="C424" s="6">
        <v>193</v>
      </c>
      <c r="D424" s="2" t="s">
        <v>6</v>
      </c>
      <c r="E424" s="2" t="str">
        <f>VLOOKUP(D424,Auxiliar2!A:B,2,FALSE)</f>
        <v>CMV</v>
      </c>
      <c r="F424" s="2">
        <f t="shared" si="19"/>
        <v>10</v>
      </c>
      <c r="G424" s="2" t="str">
        <f t="shared" si="20"/>
        <v>Gastos</v>
      </c>
      <c r="H424" t="str">
        <f t="shared" si="21"/>
        <v>OUT</v>
      </c>
    </row>
    <row r="425" spans="1:8" x14ac:dyDescent="0.25">
      <c r="A425" s="8">
        <v>43739</v>
      </c>
      <c r="B425" s="2" t="s">
        <v>11</v>
      </c>
      <c r="C425" s="6">
        <v>984</v>
      </c>
      <c r="D425" s="2" t="s">
        <v>6</v>
      </c>
      <c r="E425" s="2" t="str">
        <f>VLOOKUP(D425,Auxiliar2!A:B,2,FALSE)</f>
        <v>CMV</v>
      </c>
      <c r="F425" s="2">
        <f t="shared" si="19"/>
        <v>10</v>
      </c>
      <c r="G425" s="2" t="str">
        <f t="shared" si="20"/>
        <v>Gastos</v>
      </c>
      <c r="H425" t="str">
        <f t="shared" si="21"/>
        <v>OUT</v>
      </c>
    </row>
    <row r="426" spans="1:8" x14ac:dyDescent="0.25">
      <c r="A426" s="8">
        <v>43739</v>
      </c>
      <c r="B426" s="2" t="s">
        <v>4</v>
      </c>
      <c r="C426" s="6">
        <v>1271</v>
      </c>
      <c r="D426" s="2" t="s">
        <v>4</v>
      </c>
      <c r="E426" s="2" t="str">
        <f>VLOOKUP(D426,Auxiliar2!A:B,2,FALSE)</f>
        <v>Faturamento</v>
      </c>
      <c r="F426" s="2">
        <f t="shared" si="19"/>
        <v>10</v>
      </c>
      <c r="G426" s="2" t="str">
        <f t="shared" si="20"/>
        <v>Faturamento</v>
      </c>
      <c r="H426" t="str">
        <f t="shared" si="21"/>
        <v>OUT</v>
      </c>
    </row>
    <row r="427" spans="1:8" x14ac:dyDescent="0.25">
      <c r="A427" s="8">
        <v>43739</v>
      </c>
      <c r="B427" s="2" t="s">
        <v>4</v>
      </c>
      <c r="C427" s="6">
        <v>1439</v>
      </c>
      <c r="D427" s="2" t="s">
        <v>4</v>
      </c>
      <c r="E427" s="2" t="str">
        <f>VLOOKUP(D427,Auxiliar2!A:B,2,FALSE)</f>
        <v>Faturamento</v>
      </c>
      <c r="F427" s="2">
        <f t="shared" si="19"/>
        <v>10</v>
      </c>
      <c r="G427" s="2" t="str">
        <f t="shared" si="20"/>
        <v>Faturamento</v>
      </c>
      <c r="H427" t="str">
        <f t="shared" si="21"/>
        <v>OUT</v>
      </c>
    </row>
    <row r="428" spans="1:8" x14ac:dyDescent="0.25">
      <c r="A428" s="8">
        <v>43740</v>
      </c>
      <c r="B428" s="2" t="s">
        <v>5</v>
      </c>
      <c r="C428" s="6">
        <v>182</v>
      </c>
      <c r="D428" s="2" t="s">
        <v>6</v>
      </c>
      <c r="E428" s="2" t="str">
        <f>VLOOKUP(D428,Auxiliar2!A:B,2,FALSE)</f>
        <v>CMV</v>
      </c>
      <c r="F428" s="2">
        <f t="shared" si="19"/>
        <v>10</v>
      </c>
      <c r="G428" s="2" t="str">
        <f t="shared" si="20"/>
        <v>Gastos</v>
      </c>
      <c r="H428" t="str">
        <f t="shared" si="21"/>
        <v>OUT</v>
      </c>
    </row>
    <row r="429" spans="1:8" x14ac:dyDescent="0.25">
      <c r="A429" s="8">
        <v>43741</v>
      </c>
      <c r="B429" s="2" t="s">
        <v>4</v>
      </c>
      <c r="C429" s="6">
        <v>5906</v>
      </c>
      <c r="D429" s="2" t="s">
        <v>4</v>
      </c>
      <c r="E429" s="2" t="str">
        <f>VLOOKUP(D429,Auxiliar2!A:B,2,FALSE)</f>
        <v>Faturamento</v>
      </c>
      <c r="F429" s="2">
        <f t="shared" si="19"/>
        <v>10</v>
      </c>
      <c r="G429" s="2" t="str">
        <f t="shared" si="20"/>
        <v>Faturamento</v>
      </c>
      <c r="H429" t="str">
        <f t="shared" si="21"/>
        <v>OUT</v>
      </c>
    </row>
    <row r="430" spans="1:8" x14ac:dyDescent="0.25">
      <c r="A430" s="8">
        <v>43741</v>
      </c>
      <c r="B430" s="2" t="s">
        <v>4</v>
      </c>
      <c r="C430" s="6">
        <v>5652</v>
      </c>
      <c r="D430" s="2" t="s">
        <v>4</v>
      </c>
      <c r="E430" s="2" t="str">
        <f>VLOOKUP(D430,Auxiliar2!A:B,2,FALSE)</f>
        <v>Faturamento</v>
      </c>
      <c r="F430" s="2">
        <f t="shared" si="19"/>
        <v>10</v>
      </c>
      <c r="G430" s="2" t="str">
        <f t="shared" si="20"/>
        <v>Faturamento</v>
      </c>
      <c r="H430" t="str">
        <f t="shared" si="21"/>
        <v>OUT</v>
      </c>
    </row>
    <row r="431" spans="1:8" x14ac:dyDescent="0.25">
      <c r="A431" s="8">
        <v>43742</v>
      </c>
      <c r="B431" s="2" t="s">
        <v>4</v>
      </c>
      <c r="C431" s="6">
        <v>1287</v>
      </c>
      <c r="D431" s="2" t="s">
        <v>4</v>
      </c>
      <c r="E431" s="2" t="str">
        <f>VLOOKUP(D431,Auxiliar2!A:B,2,FALSE)</f>
        <v>Faturamento</v>
      </c>
      <c r="F431" s="2">
        <f t="shared" si="19"/>
        <v>10</v>
      </c>
      <c r="G431" s="2" t="str">
        <f t="shared" si="20"/>
        <v>Faturamento</v>
      </c>
      <c r="H431" t="str">
        <f t="shared" si="21"/>
        <v>OUT</v>
      </c>
    </row>
    <row r="432" spans="1:8" x14ac:dyDescent="0.25">
      <c r="A432" s="8">
        <v>43745</v>
      </c>
      <c r="B432" s="2" t="s">
        <v>4</v>
      </c>
      <c r="C432" s="6">
        <v>643</v>
      </c>
      <c r="D432" s="2" t="s">
        <v>4</v>
      </c>
      <c r="E432" s="2" t="str">
        <f>VLOOKUP(D432,Auxiliar2!A:B,2,FALSE)</f>
        <v>Faturamento</v>
      </c>
      <c r="F432" s="2">
        <f t="shared" si="19"/>
        <v>10</v>
      </c>
      <c r="G432" s="2" t="str">
        <f t="shared" si="20"/>
        <v>Faturamento</v>
      </c>
      <c r="H432" t="str">
        <f t="shared" si="21"/>
        <v>OUT</v>
      </c>
    </row>
    <row r="433" spans="1:8" x14ac:dyDescent="0.25">
      <c r="A433" s="8">
        <v>43747</v>
      </c>
      <c r="B433" s="2" t="s">
        <v>8</v>
      </c>
      <c r="C433" s="6">
        <v>573</v>
      </c>
      <c r="D433" s="2" t="s">
        <v>6</v>
      </c>
      <c r="E433" s="2" t="str">
        <f>VLOOKUP(D433,Auxiliar2!A:B,2,FALSE)</f>
        <v>CMV</v>
      </c>
      <c r="F433" s="2">
        <f t="shared" si="19"/>
        <v>10</v>
      </c>
      <c r="G433" s="2" t="str">
        <f t="shared" si="20"/>
        <v>Gastos</v>
      </c>
      <c r="H433" t="str">
        <f t="shared" si="21"/>
        <v>OUT</v>
      </c>
    </row>
    <row r="434" spans="1:8" x14ac:dyDescent="0.25">
      <c r="A434" s="8">
        <v>43747</v>
      </c>
      <c r="B434" s="2" t="s">
        <v>5</v>
      </c>
      <c r="C434" s="6">
        <v>800</v>
      </c>
      <c r="D434" s="2" t="s">
        <v>6</v>
      </c>
      <c r="E434" s="2" t="str">
        <f>VLOOKUP(D434,Auxiliar2!A:B,2,FALSE)</f>
        <v>CMV</v>
      </c>
      <c r="F434" s="2">
        <f t="shared" si="19"/>
        <v>10</v>
      </c>
      <c r="G434" s="2" t="str">
        <f t="shared" si="20"/>
        <v>Gastos</v>
      </c>
      <c r="H434" t="str">
        <f t="shared" si="21"/>
        <v>OUT</v>
      </c>
    </row>
    <row r="435" spans="1:8" x14ac:dyDescent="0.25">
      <c r="A435" s="8">
        <v>43747</v>
      </c>
      <c r="B435" s="2" t="s">
        <v>4</v>
      </c>
      <c r="C435" s="6">
        <v>742</v>
      </c>
      <c r="D435" s="2" t="s">
        <v>4</v>
      </c>
      <c r="E435" s="2" t="str">
        <f>VLOOKUP(D435,Auxiliar2!A:B,2,FALSE)</f>
        <v>Faturamento</v>
      </c>
      <c r="F435" s="2">
        <f t="shared" si="19"/>
        <v>10</v>
      </c>
      <c r="G435" s="2" t="str">
        <f t="shared" si="20"/>
        <v>Faturamento</v>
      </c>
      <c r="H435" t="str">
        <f t="shared" si="21"/>
        <v>OUT</v>
      </c>
    </row>
    <row r="436" spans="1:8" x14ac:dyDescent="0.25">
      <c r="A436" s="8">
        <v>43748</v>
      </c>
      <c r="B436" s="2" t="s">
        <v>16</v>
      </c>
      <c r="C436" s="6">
        <v>148</v>
      </c>
      <c r="D436" s="2" t="s">
        <v>6</v>
      </c>
      <c r="E436" s="2" t="str">
        <f>VLOOKUP(D436,Auxiliar2!A:B,2,FALSE)</f>
        <v>CMV</v>
      </c>
      <c r="F436" s="2">
        <f t="shared" si="19"/>
        <v>10</v>
      </c>
      <c r="G436" s="2" t="str">
        <f t="shared" si="20"/>
        <v>Gastos</v>
      </c>
      <c r="H436" t="str">
        <f t="shared" si="21"/>
        <v>OUT</v>
      </c>
    </row>
    <row r="437" spans="1:8" x14ac:dyDescent="0.25">
      <c r="A437" s="8">
        <v>43749</v>
      </c>
      <c r="B437" s="2" t="s">
        <v>11</v>
      </c>
      <c r="C437" s="6">
        <v>619</v>
      </c>
      <c r="D437" s="2" t="s">
        <v>6</v>
      </c>
      <c r="E437" s="2" t="str">
        <f>VLOOKUP(D437,Auxiliar2!A:B,2,FALSE)</f>
        <v>CMV</v>
      </c>
      <c r="F437" s="2">
        <f t="shared" si="19"/>
        <v>10</v>
      </c>
      <c r="G437" s="2" t="str">
        <f t="shared" si="20"/>
        <v>Gastos</v>
      </c>
      <c r="H437" t="str">
        <f t="shared" si="21"/>
        <v>OUT</v>
      </c>
    </row>
    <row r="438" spans="1:8" x14ac:dyDescent="0.25">
      <c r="A438" s="8">
        <v>43756</v>
      </c>
      <c r="B438" s="2" t="s">
        <v>4</v>
      </c>
      <c r="C438" s="6">
        <v>1025</v>
      </c>
      <c r="D438" s="2" t="s">
        <v>4</v>
      </c>
      <c r="E438" s="2" t="str">
        <f>VLOOKUP(D438,Auxiliar2!A:B,2,FALSE)</f>
        <v>Faturamento</v>
      </c>
      <c r="F438" s="2">
        <f t="shared" si="19"/>
        <v>10</v>
      </c>
      <c r="G438" s="2" t="str">
        <f t="shared" si="20"/>
        <v>Faturamento</v>
      </c>
      <c r="H438" t="str">
        <f t="shared" si="21"/>
        <v>OUT</v>
      </c>
    </row>
    <row r="439" spans="1:8" x14ac:dyDescent="0.25">
      <c r="A439" s="8">
        <v>43756</v>
      </c>
      <c r="B439" s="2" t="s">
        <v>4</v>
      </c>
      <c r="C439" s="6">
        <v>1258</v>
      </c>
      <c r="D439" s="2" t="s">
        <v>4</v>
      </c>
      <c r="E439" s="2" t="str">
        <f>VLOOKUP(D439,Auxiliar2!A:B,2,FALSE)</f>
        <v>Faturamento</v>
      </c>
      <c r="F439" s="2">
        <f t="shared" si="19"/>
        <v>10</v>
      </c>
      <c r="G439" s="2" t="str">
        <f t="shared" si="20"/>
        <v>Faturamento</v>
      </c>
      <c r="H439" t="str">
        <f t="shared" si="21"/>
        <v>OUT</v>
      </c>
    </row>
    <row r="440" spans="1:8" x14ac:dyDescent="0.25">
      <c r="A440" s="8">
        <v>43757</v>
      </c>
      <c r="B440" s="2" t="s">
        <v>4</v>
      </c>
      <c r="C440" s="6">
        <v>5314</v>
      </c>
      <c r="D440" s="2" t="s">
        <v>4</v>
      </c>
      <c r="E440" s="2" t="str">
        <f>VLOOKUP(D440,Auxiliar2!A:B,2,FALSE)</f>
        <v>Faturamento</v>
      </c>
      <c r="F440" s="2">
        <f t="shared" si="19"/>
        <v>10</v>
      </c>
      <c r="G440" s="2" t="str">
        <f t="shared" si="20"/>
        <v>Faturamento</v>
      </c>
      <c r="H440" t="str">
        <f t="shared" si="21"/>
        <v>OUT</v>
      </c>
    </row>
    <row r="441" spans="1:8" x14ac:dyDescent="0.25">
      <c r="A441" s="8">
        <v>43757</v>
      </c>
      <c r="B441" s="2" t="s">
        <v>4</v>
      </c>
      <c r="C441" s="6">
        <v>1496</v>
      </c>
      <c r="D441" s="2" t="s">
        <v>4</v>
      </c>
      <c r="E441" s="2" t="str">
        <f>VLOOKUP(D441,Auxiliar2!A:B,2,FALSE)</f>
        <v>Faturamento</v>
      </c>
      <c r="F441" s="2">
        <f t="shared" si="19"/>
        <v>10</v>
      </c>
      <c r="G441" s="2" t="str">
        <f t="shared" si="20"/>
        <v>Faturamento</v>
      </c>
      <c r="H441" t="str">
        <f t="shared" si="21"/>
        <v>OUT</v>
      </c>
    </row>
    <row r="442" spans="1:8" x14ac:dyDescent="0.25">
      <c r="A442" s="8">
        <v>43758</v>
      </c>
      <c r="B442" s="2" t="s">
        <v>13</v>
      </c>
      <c r="C442" s="6">
        <v>806</v>
      </c>
      <c r="D442" s="2" t="s">
        <v>6</v>
      </c>
      <c r="E442" s="2" t="str">
        <f>VLOOKUP(D442,Auxiliar2!A:B,2,FALSE)</f>
        <v>CMV</v>
      </c>
      <c r="F442" s="2">
        <f t="shared" si="19"/>
        <v>10</v>
      </c>
      <c r="G442" s="2" t="str">
        <f t="shared" si="20"/>
        <v>Gastos</v>
      </c>
      <c r="H442" t="str">
        <f t="shared" si="21"/>
        <v>OUT</v>
      </c>
    </row>
    <row r="443" spans="1:8" x14ac:dyDescent="0.25">
      <c r="A443" s="8">
        <v>43760</v>
      </c>
      <c r="B443" s="2" t="s">
        <v>4</v>
      </c>
      <c r="C443" s="6">
        <v>2575</v>
      </c>
      <c r="D443" s="2" t="s">
        <v>4</v>
      </c>
      <c r="E443" s="2" t="str">
        <f>VLOOKUP(D443,Auxiliar2!A:B,2,FALSE)</f>
        <v>Faturamento</v>
      </c>
      <c r="F443" s="2">
        <f t="shared" si="19"/>
        <v>10</v>
      </c>
      <c r="G443" s="2" t="str">
        <f t="shared" si="20"/>
        <v>Faturamento</v>
      </c>
      <c r="H443" t="str">
        <f t="shared" si="21"/>
        <v>OUT</v>
      </c>
    </row>
    <row r="444" spans="1:8" x14ac:dyDescent="0.25">
      <c r="A444" s="8">
        <v>43760</v>
      </c>
      <c r="B444" s="2" t="s">
        <v>4</v>
      </c>
      <c r="C444" s="6">
        <v>4341</v>
      </c>
      <c r="D444" s="2" t="s">
        <v>4</v>
      </c>
      <c r="E444" s="2" t="str">
        <f>VLOOKUP(D444,Auxiliar2!A:B,2,FALSE)</f>
        <v>Faturamento</v>
      </c>
      <c r="F444" s="2">
        <f t="shared" si="19"/>
        <v>10</v>
      </c>
      <c r="G444" s="2" t="str">
        <f t="shared" si="20"/>
        <v>Faturamento</v>
      </c>
      <c r="H444" t="str">
        <f t="shared" si="21"/>
        <v>OUT</v>
      </c>
    </row>
    <row r="445" spans="1:8" x14ac:dyDescent="0.25">
      <c r="A445" s="8">
        <v>43761</v>
      </c>
      <c r="B445" s="2" t="s">
        <v>8</v>
      </c>
      <c r="C445" s="6">
        <v>318</v>
      </c>
      <c r="D445" s="2" t="s">
        <v>6</v>
      </c>
      <c r="E445" s="2" t="str">
        <f>VLOOKUP(D445,Auxiliar2!A:B,2,FALSE)</f>
        <v>CMV</v>
      </c>
      <c r="F445" s="2">
        <f t="shared" si="19"/>
        <v>10</v>
      </c>
      <c r="G445" s="2" t="str">
        <f t="shared" si="20"/>
        <v>Gastos</v>
      </c>
      <c r="H445" t="str">
        <f t="shared" si="21"/>
        <v>OUT</v>
      </c>
    </row>
    <row r="446" spans="1:8" x14ac:dyDescent="0.25">
      <c r="A446" s="8">
        <v>43761</v>
      </c>
      <c r="B446" s="2" t="s">
        <v>8</v>
      </c>
      <c r="C446" s="6">
        <v>932</v>
      </c>
      <c r="D446" s="2" t="s">
        <v>6</v>
      </c>
      <c r="E446" s="2" t="str">
        <f>VLOOKUP(D446,Auxiliar2!A:B,2,FALSE)</f>
        <v>CMV</v>
      </c>
      <c r="F446" s="2">
        <f t="shared" si="19"/>
        <v>10</v>
      </c>
      <c r="G446" s="2" t="str">
        <f t="shared" si="20"/>
        <v>Gastos</v>
      </c>
      <c r="H446" t="str">
        <f t="shared" si="21"/>
        <v>OUT</v>
      </c>
    </row>
    <row r="447" spans="1:8" x14ac:dyDescent="0.25">
      <c r="A447" s="8">
        <v>43761</v>
      </c>
      <c r="B447" s="2" t="s">
        <v>11</v>
      </c>
      <c r="C447" s="6">
        <v>1370</v>
      </c>
      <c r="D447" s="2" t="s">
        <v>6</v>
      </c>
      <c r="E447" s="2" t="str">
        <f>VLOOKUP(D447,Auxiliar2!A:B,2,FALSE)</f>
        <v>CMV</v>
      </c>
      <c r="F447" s="2">
        <f t="shared" si="19"/>
        <v>10</v>
      </c>
      <c r="G447" s="2" t="str">
        <f t="shared" si="20"/>
        <v>Gastos</v>
      </c>
      <c r="H447" t="str">
        <f t="shared" si="21"/>
        <v>OUT</v>
      </c>
    </row>
    <row r="448" spans="1:8" x14ac:dyDescent="0.25">
      <c r="A448" s="8">
        <v>43761</v>
      </c>
      <c r="B448" s="2" t="s">
        <v>8</v>
      </c>
      <c r="C448" s="6">
        <v>547</v>
      </c>
      <c r="D448" s="2" t="s">
        <v>6</v>
      </c>
      <c r="E448" s="2" t="str">
        <f>VLOOKUP(D448,Auxiliar2!A:B,2,FALSE)</f>
        <v>CMV</v>
      </c>
      <c r="F448" s="2">
        <f t="shared" si="19"/>
        <v>10</v>
      </c>
      <c r="G448" s="2" t="str">
        <f t="shared" si="20"/>
        <v>Gastos</v>
      </c>
      <c r="H448" t="str">
        <f t="shared" si="21"/>
        <v>OUT</v>
      </c>
    </row>
    <row r="449" spans="1:8" x14ac:dyDescent="0.25">
      <c r="A449" s="8">
        <v>43761</v>
      </c>
      <c r="B449" s="2" t="s">
        <v>4</v>
      </c>
      <c r="C449" s="6">
        <v>3288</v>
      </c>
      <c r="D449" s="2" t="s">
        <v>4</v>
      </c>
      <c r="E449" s="2" t="str">
        <f>VLOOKUP(D449,Auxiliar2!A:B,2,FALSE)</f>
        <v>Faturamento</v>
      </c>
      <c r="F449" s="2">
        <f t="shared" si="19"/>
        <v>10</v>
      </c>
      <c r="G449" s="2" t="str">
        <f t="shared" si="20"/>
        <v>Faturamento</v>
      </c>
      <c r="H449" t="str">
        <f t="shared" si="21"/>
        <v>OUT</v>
      </c>
    </row>
    <row r="450" spans="1:8" x14ac:dyDescent="0.25">
      <c r="A450" s="8">
        <v>43762</v>
      </c>
      <c r="B450" s="2" t="s">
        <v>11</v>
      </c>
      <c r="C450" s="6">
        <v>315</v>
      </c>
      <c r="D450" s="2" t="s">
        <v>6</v>
      </c>
      <c r="E450" s="2" t="str">
        <f>VLOOKUP(D450,Auxiliar2!A:B,2,FALSE)</f>
        <v>CMV</v>
      </c>
      <c r="F450" s="2">
        <f t="shared" si="19"/>
        <v>10</v>
      </c>
      <c r="G450" s="2" t="str">
        <f t="shared" si="20"/>
        <v>Gastos</v>
      </c>
      <c r="H450" t="str">
        <f t="shared" si="21"/>
        <v>OUT</v>
      </c>
    </row>
    <row r="451" spans="1:8" x14ac:dyDescent="0.25">
      <c r="A451" s="8">
        <v>43764</v>
      </c>
      <c r="B451" s="2" t="s">
        <v>20</v>
      </c>
      <c r="C451" s="6">
        <v>114</v>
      </c>
      <c r="D451" s="2" t="s">
        <v>6</v>
      </c>
      <c r="E451" s="2" t="str">
        <f>VLOOKUP(D451,Auxiliar2!A:B,2,FALSE)</f>
        <v>CMV</v>
      </c>
      <c r="F451" s="2">
        <f t="shared" ref="F451:F514" si="22">MONTH(A451)</f>
        <v>10</v>
      </c>
      <c r="G451" s="2" t="str">
        <f t="shared" ref="G451:G514" si="23">IF(E451="Faturamento","Faturamento","Gastos")</f>
        <v>Gastos</v>
      </c>
      <c r="H451" t="str">
        <f t="shared" ref="H451:H514" si="24">VLOOKUP(F451,L:M,2,FALSE)</f>
        <v>OUT</v>
      </c>
    </row>
    <row r="452" spans="1:8" x14ac:dyDescent="0.25">
      <c r="A452" s="8">
        <v>43764</v>
      </c>
      <c r="B452" s="2" t="s">
        <v>8</v>
      </c>
      <c r="C452" s="6">
        <v>547</v>
      </c>
      <c r="D452" s="2" t="s">
        <v>6</v>
      </c>
      <c r="E452" s="2" t="str">
        <f>VLOOKUP(D452,Auxiliar2!A:B,2,FALSE)</f>
        <v>CMV</v>
      </c>
      <c r="F452" s="2">
        <f t="shared" si="22"/>
        <v>10</v>
      </c>
      <c r="G452" s="2" t="str">
        <f t="shared" si="23"/>
        <v>Gastos</v>
      </c>
      <c r="H452" t="str">
        <f t="shared" si="24"/>
        <v>OUT</v>
      </c>
    </row>
    <row r="453" spans="1:8" x14ac:dyDescent="0.25">
      <c r="A453" s="8">
        <v>43764</v>
      </c>
      <c r="B453" s="2" t="s">
        <v>20</v>
      </c>
      <c r="C453" s="6">
        <v>466</v>
      </c>
      <c r="D453" s="2" t="s">
        <v>6</v>
      </c>
      <c r="E453" s="2" t="str">
        <f>VLOOKUP(D453,Auxiliar2!A:B,2,FALSE)</f>
        <v>CMV</v>
      </c>
      <c r="F453" s="2">
        <f t="shared" si="22"/>
        <v>10</v>
      </c>
      <c r="G453" s="2" t="str">
        <f t="shared" si="23"/>
        <v>Gastos</v>
      </c>
      <c r="H453" t="str">
        <f t="shared" si="24"/>
        <v>OUT</v>
      </c>
    </row>
    <row r="454" spans="1:8" x14ac:dyDescent="0.25">
      <c r="A454" s="8">
        <v>43765</v>
      </c>
      <c r="B454" s="2" t="s">
        <v>13</v>
      </c>
      <c r="C454" s="6">
        <v>1286</v>
      </c>
      <c r="D454" s="2" t="s">
        <v>6</v>
      </c>
      <c r="E454" s="2" t="str">
        <f>VLOOKUP(D454,Auxiliar2!A:B,2,FALSE)</f>
        <v>CMV</v>
      </c>
      <c r="F454" s="2">
        <f t="shared" si="22"/>
        <v>10</v>
      </c>
      <c r="G454" s="2" t="str">
        <f t="shared" si="23"/>
        <v>Gastos</v>
      </c>
      <c r="H454" t="str">
        <f t="shared" si="24"/>
        <v>OUT</v>
      </c>
    </row>
    <row r="455" spans="1:8" x14ac:dyDescent="0.25">
      <c r="A455" s="8">
        <v>43767</v>
      </c>
      <c r="B455" s="2" t="s">
        <v>5</v>
      </c>
      <c r="C455" s="6">
        <v>714</v>
      </c>
      <c r="D455" s="2" t="s">
        <v>6</v>
      </c>
      <c r="E455" s="2" t="str">
        <f>VLOOKUP(D455,Auxiliar2!A:B,2,FALSE)</f>
        <v>CMV</v>
      </c>
      <c r="F455" s="2">
        <f t="shared" si="22"/>
        <v>10</v>
      </c>
      <c r="G455" s="2" t="str">
        <f t="shared" si="23"/>
        <v>Gastos</v>
      </c>
      <c r="H455" t="str">
        <f t="shared" si="24"/>
        <v>OUT</v>
      </c>
    </row>
    <row r="456" spans="1:8" x14ac:dyDescent="0.25">
      <c r="A456" s="8">
        <v>43767</v>
      </c>
      <c r="B456" s="2" t="s">
        <v>16</v>
      </c>
      <c r="C456" s="6">
        <v>704</v>
      </c>
      <c r="D456" s="2" t="s">
        <v>6</v>
      </c>
      <c r="E456" s="2" t="str">
        <f>VLOOKUP(D456,Auxiliar2!A:B,2,FALSE)</f>
        <v>CMV</v>
      </c>
      <c r="F456" s="2">
        <f t="shared" si="22"/>
        <v>10</v>
      </c>
      <c r="G456" s="2" t="str">
        <f t="shared" si="23"/>
        <v>Gastos</v>
      </c>
      <c r="H456" t="str">
        <f t="shared" si="24"/>
        <v>OUT</v>
      </c>
    </row>
    <row r="457" spans="1:8" x14ac:dyDescent="0.25">
      <c r="A457" s="8">
        <v>43769</v>
      </c>
      <c r="B457" s="2" t="s">
        <v>9</v>
      </c>
      <c r="C457" s="6">
        <v>1450</v>
      </c>
      <c r="D457" s="2" t="s">
        <v>9</v>
      </c>
      <c r="E457" s="2" t="str">
        <f>VLOOKUP(D457,Auxiliar2!A:B,2,FALSE)</f>
        <v>Desp. Vendas</v>
      </c>
      <c r="F457" s="2">
        <f t="shared" si="22"/>
        <v>10</v>
      </c>
      <c r="G457" s="2" t="str">
        <f t="shared" si="23"/>
        <v>Gastos</v>
      </c>
      <c r="H457" t="str">
        <f t="shared" si="24"/>
        <v>OUT</v>
      </c>
    </row>
    <row r="458" spans="1:8" x14ac:dyDescent="0.25">
      <c r="A458" s="8">
        <v>43769</v>
      </c>
      <c r="B458" s="2" t="s">
        <v>12</v>
      </c>
      <c r="C458" s="6">
        <v>3500</v>
      </c>
      <c r="D458" s="2" t="s">
        <v>12</v>
      </c>
      <c r="E458" s="2" t="str">
        <f>VLOOKUP(D458,Auxiliar2!A:B,2,FALSE)</f>
        <v>Desp. Vendas</v>
      </c>
      <c r="F458" s="2">
        <f t="shared" si="22"/>
        <v>10</v>
      </c>
      <c r="G458" s="2" t="str">
        <f t="shared" si="23"/>
        <v>Gastos</v>
      </c>
      <c r="H458" t="str">
        <f t="shared" si="24"/>
        <v>OUT</v>
      </c>
    </row>
    <row r="459" spans="1:8" x14ac:dyDescent="0.25">
      <c r="A459" s="8">
        <v>43769</v>
      </c>
      <c r="B459" s="2" t="s">
        <v>14</v>
      </c>
      <c r="C459" s="6">
        <v>3000</v>
      </c>
      <c r="D459" s="2" t="s">
        <v>14</v>
      </c>
      <c r="E459" s="2" t="str">
        <f>VLOOKUP(D459,Auxiliar2!A:B,2,FALSE)</f>
        <v>Desp. ADM</v>
      </c>
      <c r="F459" s="2">
        <f t="shared" si="22"/>
        <v>10</v>
      </c>
      <c r="G459" s="2" t="str">
        <f t="shared" si="23"/>
        <v>Gastos</v>
      </c>
      <c r="H459" t="str">
        <f t="shared" si="24"/>
        <v>OUT</v>
      </c>
    </row>
    <row r="460" spans="1:8" x14ac:dyDescent="0.25">
      <c r="A460" s="8">
        <v>43769</v>
      </c>
      <c r="B460" s="2" t="s">
        <v>18</v>
      </c>
      <c r="C460" s="6">
        <v>320</v>
      </c>
      <c r="D460" s="2" t="s">
        <v>17</v>
      </c>
      <c r="E460" s="2" t="str">
        <f>VLOOKUP(D460,Auxiliar2!A:B,2,FALSE)</f>
        <v>Desp. ADM</v>
      </c>
      <c r="F460" s="2">
        <f t="shared" si="22"/>
        <v>10</v>
      </c>
      <c r="G460" s="2" t="str">
        <f t="shared" si="23"/>
        <v>Gastos</v>
      </c>
      <c r="H460" t="str">
        <f t="shared" si="24"/>
        <v>OUT</v>
      </c>
    </row>
    <row r="461" spans="1:8" x14ac:dyDescent="0.25">
      <c r="A461" s="8">
        <v>43769</v>
      </c>
      <c r="B461" s="2" t="s">
        <v>22</v>
      </c>
      <c r="C461" s="6">
        <v>200</v>
      </c>
      <c r="D461" s="2" t="s">
        <v>21</v>
      </c>
      <c r="E461" s="2" t="str">
        <f>VLOOKUP(D461,Auxiliar2!A:B,2,FALSE)</f>
        <v>Desp. ADM</v>
      </c>
      <c r="F461" s="2">
        <f t="shared" si="22"/>
        <v>10</v>
      </c>
      <c r="G461" s="2" t="str">
        <f t="shared" si="23"/>
        <v>Gastos</v>
      </c>
      <c r="H461" t="str">
        <f t="shared" si="24"/>
        <v>OUT</v>
      </c>
    </row>
    <row r="462" spans="1:8" x14ac:dyDescent="0.25">
      <c r="A462" s="8">
        <v>43769</v>
      </c>
      <c r="B462" s="2" t="s">
        <v>25</v>
      </c>
      <c r="C462" s="6">
        <v>1100</v>
      </c>
      <c r="D462" s="2" t="s">
        <v>24</v>
      </c>
      <c r="E462" s="2" t="str">
        <f>VLOOKUP(D462,Auxiliar2!A:B,2,FALSE)</f>
        <v>Desp. ADM</v>
      </c>
      <c r="F462" s="2">
        <f t="shared" si="22"/>
        <v>10</v>
      </c>
      <c r="G462" s="2" t="str">
        <f t="shared" si="23"/>
        <v>Gastos</v>
      </c>
      <c r="H462" t="str">
        <f t="shared" si="24"/>
        <v>OUT</v>
      </c>
    </row>
    <row r="463" spans="1:8" x14ac:dyDescent="0.25">
      <c r="A463" s="8">
        <v>43769</v>
      </c>
      <c r="B463" s="2" t="s">
        <v>27</v>
      </c>
      <c r="C463" s="6">
        <v>2500</v>
      </c>
      <c r="D463" s="2" t="s">
        <v>26</v>
      </c>
      <c r="E463" s="2" t="str">
        <f>VLOOKUP(D463,Auxiliar2!A:B,2,FALSE)</f>
        <v>Desp. Geral</v>
      </c>
      <c r="F463" s="2">
        <f t="shared" si="22"/>
        <v>10</v>
      </c>
      <c r="G463" s="2" t="str">
        <f t="shared" si="23"/>
        <v>Gastos</v>
      </c>
      <c r="H463" t="str">
        <f t="shared" si="24"/>
        <v>OUT</v>
      </c>
    </row>
    <row r="464" spans="1:8" x14ac:dyDescent="0.25">
      <c r="A464" s="8">
        <v>43769</v>
      </c>
      <c r="B464" s="2" t="s">
        <v>29</v>
      </c>
      <c r="C464" s="6">
        <v>610</v>
      </c>
      <c r="D464" s="2" t="s">
        <v>28</v>
      </c>
      <c r="E464" s="2" t="str">
        <f>VLOOKUP(D464,Auxiliar2!A:B,2,FALSE)</f>
        <v>Desp. Geral</v>
      </c>
      <c r="F464" s="2">
        <f t="shared" si="22"/>
        <v>10</v>
      </c>
      <c r="G464" s="2" t="str">
        <f t="shared" si="23"/>
        <v>Gastos</v>
      </c>
      <c r="H464" t="str">
        <f t="shared" si="24"/>
        <v>OUT</v>
      </c>
    </row>
    <row r="465" spans="1:8" x14ac:dyDescent="0.25">
      <c r="A465" s="8">
        <v>43769</v>
      </c>
      <c r="B465" s="2" t="s">
        <v>31</v>
      </c>
      <c r="C465" s="6">
        <v>150</v>
      </c>
      <c r="D465" s="2" t="s">
        <v>30</v>
      </c>
      <c r="E465" s="2" t="str">
        <f>VLOOKUP(D465,Auxiliar2!A:B,2,FALSE)</f>
        <v>Desp. Geral</v>
      </c>
      <c r="F465" s="2">
        <f t="shared" si="22"/>
        <v>10</v>
      </c>
      <c r="G465" s="2" t="str">
        <f t="shared" si="23"/>
        <v>Gastos</v>
      </c>
      <c r="H465" t="str">
        <f t="shared" si="24"/>
        <v>OUT</v>
      </c>
    </row>
    <row r="466" spans="1:8" x14ac:dyDescent="0.25">
      <c r="A466" s="8">
        <v>43769</v>
      </c>
      <c r="B466" s="2" t="s">
        <v>32</v>
      </c>
      <c r="C466" s="6">
        <v>2410</v>
      </c>
      <c r="D466" s="2" t="s">
        <v>32</v>
      </c>
      <c r="E466" s="2" t="str">
        <f>VLOOKUP(D466,Auxiliar2!A:B,2,FALSE)</f>
        <v>Desp. Geral</v>
      </c>
      <c r="F466" s="2">
        <f t="shared" si="22"/>
        <v>10</v>
      </c>
      <c r="G466" s="2" t="str">
        <f t="shared" si="23"/>
        <v>Gastos</v>
      </c>
      <c r="H466" t="str">
        <f t="shared" si="24"/>
        <v>OUT</v>
      </c>
    </row>
    <row r="467" spans="1:8" x14ac:dyDescent="0.25">
      <c r="A467" s="8">
        <v>43769</v>
      </c>
      <c r="B467" s="2" t="s">
        <v>34</v>
      </c>
      <c r="C467" s="6">
        <v>300</v>
      </c>
      <c r="D467" s="2" t="s">
        <v>33</v>
      </c>
      <c r="E467" s="2" t="str">
        <f>VLOOKUP(D467,Auxiliar2!A:B,2,FALSE)</f>
        <v>Desp. Financeira</v>
      </c>
      <c r="F467" s="2">
        <f t="shared" si="22"/>
        <v>10</v>
      </c>
      <c r="G467" s="2" t="str">
        <f t="shared" si="23"/>
        <v>Gastos</v>
      </c>
      <c r="H467" t="str">
        <f t="shared" si="24"/>
        <v>OUT</v>
      </c>
    </row>
    <row r="468" spans="1:8" x14ac:dyDescent="0.25">
      <c r="A468" s="8">
        <v>43770</v>
      </c>
      <c r="B468" s="2" t="s">
        <v>20</v>
      </c>
      <c r="C468" s="6">
        <v>859</v>
      </c>
      <c r="D468" s="2" t="s">
        <v>6</v>
      </c>
      <c r="E468" s="2" t="str">
        <f>VLOOKUP(D468,Auxiliar2!A:B,2,FALSE)</f>
        <v>CMV</v>
      </c>
      <c r="F468" s="2">
        <f t="shared" si="22"/>
        <v>11</v>
      </c>
      <c r="G468" s="2" t="str">
        <f t="shared" si="23"/>
        <v>Gastos</v>
      </c>
      <c r="H468" t="str">
        <f t="shared" si="24"/>
        <v>NOV</v>
      </c>
    </row>
    <row r="469" spans="1:8" x14ac:dyDescent="0.25">
      <c r="A469" s="8">
        <v>43770</v>
      </c>
      <c r="B469" s="2" t="s">
        <v>4</v>
      </c>
      <c r="C469" s="6">
        <v>5331</v>
      </c>
      <c r="D469" s="2" t="s">
        <v>4</v>
      </c>
      <c r="E469" s="2" t="str">
        <f>VLOOKUP(D469,Auxiliar2!A:B,2,FALSE)</f>
        <v>Faturamento</v>
      </c>
      <c r="F469" s="2">
        <f t="shared" si="22"/>
        <v>11</v>
      </c>
      <c r="G469" s="2" t="str">
        <f t="shared" si="23"/>
        <v>Faturamento</v>
      </c>
      <c r="H469" t="str">
        <f t="shared" si="24"/>
        <v>NOV</v>
      </c>
    </row>
    <row r="470" spans="1:8" x14ac:dyDescent="0.25">
      <c r="A470" s="8">
        <v>43771</v>
      </c>
      <c r="B470" s="2" t="s">
        <v>8</v>
      </c>
      <c r="C470" s="6">
        <v>880</v>
      </c>
      <c r="D470" s="2" t="s">
        <v>6</v>
      </c>
      <c r="E470" s="2" t="str">
        <f>VLOOKUP(D470,Auxiliar2!A:B,2,FALSE)</f>
        <v>CMV</v>
      </c>
      <c r="F470" s="2">
        <f t="shared" si="22"/>
        <v>11</v>
      </c>
      <c r="G470" s="2" t="str">
        <f t="shared" si="23"/>
        <v>Gastos</v>
      </c>
      <c r="H470" t="str">
        <f t="shared" si="24"/>
        <v>NOV</v>
      </c>
    </row>
    <row r="471" spans="1:8" x14ac:dyDescent="0.25">
      <c r="A471" s="8">
        <v>43771</v>
      </c>
      <c r="B471" s="2" t="s">
        <v>11</v>
      </c>
      <c r="C471" s="6">
        <v>429</v>
      </c>
      <c r="D471" s="2" t="s">
        <v>6</v>
      </c>
      <c r="E471" s="2" t="str">
        <f>VLOOKUP(D471,Auxiliar2!A:B,2,FALSE)</f>
        <v>CMV</v>
      </c>
      <c r="F471" s="2">
        <f t="shared" si="22"/>
        <v>11</v>
      </c>
      <c r="G471" s="2" t="str">
        <f t="shared" si="23"/>
        <v>Gastos</v>
      </c>
      <c r="H471" t="str">
        <f t="shared" si="24"/>
        <v>NOV</v>
      </c>
    </row>
    <row r="472" spans="1:8" x14ac:dyDescent="0.25">
      <c r="A472" s="8">
        <v>43772</v>
      </c>
      <c r="B472" s="2" t="s">
        <v>5</v>
      </c>
      <c r="C472" s="6">
        <v>602</v>
      </c>
      <c r="D472" s="2" t="s">
        <v>6</v>
      </c>
      <c r="E472" s="2" t="str">
        <f>VLOOKUP(D472,Auxiliar2!A:B,2,FALSE)</f>
        <v>CMV</v>
      </c>
      <c r="F472" s="2">
        <f t="shared" si="22"/>
        <v>11</v>
      </c>
      <c r="G472" s="2" t="str">
        <f t="shared" si="23"/>
        <v>Gastos</v>
      </c>
      <c r="H472" t="str">
        <f t="shared" si="24"/>
        <v>NOV</v>
      </c>
    </row>
    <row r="473" spans="1:8" x14ac:dyDescent="0.25">
      <c r="A473" s="8">
        <v>43774</v>
      </c>
      <c r="B473" s="2" t="s">
        <v>11</v>
      </c>
      <c r="C473" s="6">
        <v>1171</v>
      </c>
      <c r="D473" s="2" t="s">
        <v>6</v>
      </c>
      <c r="E473" s="2" t="str">
        <f>VLOOKUP(D473,Auxiliar2!A:B,2,FALSE)</f>
        <v>CMV</v>
      </c>
      <c r="F473" s="2">
        <f t="shared" si="22"/>
        <v>11</v>
      </c>
      <c r="G473" s="2" t="str">
        <f t="shared" si="23"/>
        <v>Gastos</v>
      </c>
      <c r="H473" t="str">
        <f t="shared" si="24"/>
        <v>NOV</v>
      </c>
    </row>
    <row r="474" spans="1:8" x14ac:dyDescent="0.25">
      <c r="A474" s="8">
        <v>43775</v>
      </c>
      <c r="B474" s="2" t="s">
        <v>4</v>
      </c>
      <c r="C474" s="6">
        <v>3746</v>
      </c>
      <c r="D474" s="2" t="s">
        <v>4</v>
      </c>
      <c r="E474" s="2" t="str">
        <f>VLOOKUP(D474,Auxiliar2!A:B,2,FALSE)</f>
        <v>Faturamento</v>
      </c>
      <c r="F474" s="2">
        <f t="shared" si="22"/>
        <v>11</v>
      </c>
      <c r="G474" s="2" t="str">
        <f t="shared" si="23"/>
        <v>Faturamento</v>
      </c>
      <c r="H474" t="str">
        <f t="shared" si="24"/>
        <v>NOV</v>
      </c>
    </row>
    <row r="475" spans="1:8" x14ac:dyDescent="0.25">
      <c r="A475" s="8">
        <v>43777</v>
      </c>
      <c r="B475" s="2" t="s">
        <v>4</v>
      </c>
      <c r="C475" s="6">
        <v>1162</v>
      </c>
      <c r="D475" s="2" t="s">
        <v>4</v>
      </c>
      <c r="E475" s="2" t="str">
        <f>VLOOKUP(D475,Auxiliar2!A:B,2,FALSE)</f>
        <v>Faturamento</v>
      </c>
      <c r="F475" s="2">
        <f t="shared" si="22"/>
        <v>11</v>
      </c>
      <c r="G475" s="2" t="str">
        <f t="shared" si="23"/>
        <v>Faturamento</v>
      </c>
      <c r="H475" t="str">
        <f t="shared" si="24"/>
        <v>NOV</v>
      </c>
    </row>
    <row r="476" spans="1:8" x14ac:dyDescent="0.25">
      <c r="A476" s="8">
        <v>43777</v>
      </c>
      <c r="B476" s="2" t="s">
        <v>4</v>
      </c>
      <c r="C476" s="6">
        <v>4629</v>
      </c>
      <c r="D476" s="2" t="s">
        <v>4</v>
      </c>
      <c r="E476" s="2" t="str">
        <f>VLOOKUP(D476,Auxiliar2!A:B,2,FALSE)</f>
        <v>Faturamento</v>
      </c>
      <c r="F476" s="2">
        <f t="shared" si="22"/>
        <v>11</v>
      </c>
      <c r="G476" s="2" t="str">
        <f t="shared" si="23"/>
        <v>Faturamento</v>
      </c>
      <c r="H476" t="str">
        <f t="shared" si="24"/>
        <v>NOV</v>
      </c>
    </row>
    <row r="477" spans="1:8" x14ac:dyDescent="0.25">
      <c r="A477" s="8">
        <v>43779</v>
      </c>
      <c r="B477" s="2" t="s">
        <v>16</v>
      </c>
      <c r="C477" s="6">
        <v>177</v>
      </c>
      <c r="D477" s="2" t="s">
        <v>6</v>
      </c>
      <c r="E477" s="2" t="str">
        <f>VLOOKUP(D477,Auxiliar2!A:B,2,FALSE)</f>
        <v>CMV</v>
      </c>
      <c r="F477" s="2">
        <f t="shared" si="22"/>
        <v>11</v>
      </c>
      <c r="G477" s="2" t="str">
        <f t="shared" si="23"/>
        <v>Gastos</v>
      </c>
      <c r="H477" t="str">
        <f t="shared" si="24"/>
        <v>NOV</v>
      </c>
    </row>
    <row r="478" spans="1:8" x14ac:dyDescent="0.25">
      <c r="A478" s="8">
        <v>43779</v>
      </c>
      <c r="B478" s="2" t="s">
        <v>16</v>
      </c>
      <c r="C478" s="6">
        <v>553</v>
      </c>
      <c r="D478" s="2" t="s">
        <v>6</v>
      </c>
      <c r="E478" s="2" t="str">
        <f>VLOOKUP(D478,Auxiliar2!A:B,2,FALSE)</f>
        <v>CMV</v>
      </c>
      <c r="F478" s="2">
        <f t="shared" si="22"/>
        <v>11</v>
      </c>
      <c r="G478" s="2" t="str">
        <f t="shared" si="23"/>
        <v>Gastos</v>
      </c>
      <c r="H478" t="str">
        <f t="shared" si="24"/>
        <v>NOV</v>
      </c>
    </row>
    <row r="479" spans="1:8" x14ac:dyDescent="0.25">
      <c r="A479" s="8">
        <v>43780</v>
      </c>
      <c r="B479" s="2" t="s">
        <v>8</v>
      </c>
      <c r="C479" s="6">
        <v>846</v>
      </c>
      <c r="D479" s="2" t="s">
        <v>6</v>
      </c>
      <c r="E479" s="2" t="str">
        <f>VLOOKUP(D479,Auxiliar2!A:B,2,FALSE)</f>
        <v>CMV</v>
      </c>
      <c r="F479" s="2">
        <f t="shared" si="22"/>
        <v>11</v>
      </c>
      <c r="G479" s="2" t="str">
        <f t="shared" si="23"/>
        <v>Gastos</v>
      </c>
      <c r="H479" t="str">
        <f t="shared" si="24"/>
        <v>NOV</v>
      </c>
    </row>
    <row r="480" spans="1:8" x14ac:dyDescent="0.25">
      <c r="A480" s="8">
        <v>43782</v>
      </c>
      <c r="B480" s="2" t="s">
        <v>11</v>
      </c>
      <c r="C480" s="6">
        <v>916</v>
      </c>
      <c r="D480" s="2" t="s">
        <v>6</v>
      </c>
      <c r="E480" s="2" t="str">
        <f>VLOOKUP(D480,Auxiliar2!A:B,2,FALSE)</f>
        <v>CMV</v>
      </c>
      <c r="F480" s="2">
        <f t="shared" si="22"/>
        <v>11</v>
      </c>
      <c r="G480" s="2" t="str">
        <f t="shared" si="23"/>
        <v>Gastos</v>
      </c>
      <c r="H480" t="str">
        <f t="shared" si="24"/>
        <v>NOV</v>
      </c>
    </row>
    <row r="481" spans="1:8" x14ac:dyDescent="0.25">
      <c r="A481" s="8">
        <v>43783</v>
      </c>
      <c r="B481" s="2" t="s">
        <v>8</v>
      </c>
      <c r="C481" s="6">
        <v>384</v>
      </c>
      <c r="D481" s="2" t="s">
        <v>6</v>
      </c>
      <c r="E481" s="2" t="str">
        <f>VLOOKUP(D481,Auxiliar2!A:B,2,FALSE)</f>
        <v>CMV</v>
      </c>
      <c r="F481" s="2">
        <f t="shared" si="22"/>
        <v>11</v>
      </c>
      <c r="G481" s="2" t="str">
        <f t="shared" si="23"/>
        <v>Gastos</v>
      </c>
      <c r="H481" t="str">
        <f t="shared" si="24"/>
        <v>NOV</v>
      </c>
    </row>
    <row r="482" spans="1:8" x14ac:dyDescent="0.25">
      <c r="A482" s="8">
        <v>43784</v>
      </c>
      <c r="B482" s="2" t="s">
        <v>13</v>
      </c>
      <c r="C482" s="6">
        <v>944</v>
      </c>
      <c r="D482" s="2" t="s">
        <v>6</v>
      </c>
      <c r="E482" s="2" t="str">
        <f>VLOOKUP(D482,Auxiliar2!A:B,2,FALSE)</f>
        <v>CMV</v>
      </c>
      <c r="F482" s="2">
        <f t="shared" si="22"/>
        <v>11</v>
      </c>
      <c r="G482" s="2" t="str">
        <f t="shared" si="23"/>
        <v>Gastos</v>
      </c>
      <c r="H482" t="str">
        <f t="shared" si="24"/>
        <v>NOV</v>
      </c>
    </row>
    <row r="483" spans="1:8" x14ac:dyDescent="0.25">
      <c r="A483" s="8">
        <v>43786</v>
      </c>
      <c r="B483" s="2" t="s">
        <v>11</v>
      </c>
      <c r="C483" s="6">
        <v>633</v>
      </c>
      <c r="D483" s="2" t="s">
        <v>6</v>
      </c>
      <c r="E483" s="2" t="str">
        <f>VLOOKUP(D483,Auxiliar2!A:B,2,FALSE)</f>
        <v>CMV</v>
      </c>
      <c r="F483" s="2">
        <f t="shared" si="22"/>
        <v>11</v>
      </c>
      <c r="G483" s="2" t="str">
        <f t="shared" si="23"/>
        <v>Gastos</v>
      </c>
      <c r="H483" t="str">
        <f t="shared" si="24"/>
        <v>NOV</v>
      </c>
    </row>
    <row r="484" spans="1:8" x14ac:dyDescent="0.25">
      <c r="A484" s="8">
        <v>43787</v>
      </c>
      <c r="B484" s="2" t="s">
        <v>4</v>
      </c>
      <c r="C484" s="6">
        <v>1829</v>
      </c>
      <c r="D484" s="2" t="s">
        <v>4</v>
      </c>
      <c r="E484" s="2" t="str">
        <f>VLOOKUP(D484,Auxiliar2!A:B,2,FALSE)</f>
        <v>Faturamento</v>
      </c>
      <c r="F484" s="2">
        <f t="shared" si="22"/>
        <v>11</v>
      </c>
      <c r="G484" s="2" t="str">
        <f t="shared" si="23"/>
        <v>Faturamento</v>
      </c>
      <c r="H484" t="str">
        <f t="shared" si="24"/>
        <v>NOV</v>
      </c>
    </row>
    <row r="485" spans="1:8" x14ac:dyDescent="0.25">
      <c r="A485" s="8">
        <v>43788</v>
      </c>
      <c r="B485" s="2" t="s">
        <v>4</v>
      </c>
      <c r="C485" s="6">
        <v>1936</v>
      </c>
      <c r="D485" s="2" t="s">
        <v>4</v>
      </c>
      <c r="E485" s="2" t="str">
        <f>VLOOKUP(D485,Auxiliar2!A:B,2,FALSE)</f>
        <v>Faturamento</v>
      </c>
      <c r="F485" s="2">
        <f t="shared" si="22"/>
        <v>11</v>
      </c>
      <c r="G485" s="2" t="str">
        <f t="shared" si="23"/>
        <v>Faturamento</v>
      </c>
      <c r="H485" t="str">
        <f t="shared" si="24"/>
        <v>NOV</v>
      </c>
    </row>
    <row r="486" spans="1:8" x14ac:dyDescent="0.25">
      <c r="A486" s="8">
        <v>43789</v>
      </c>
      <c r="B486" s="2" t="s">
        <v>4</v>
      </c>
      <c r="C486" s="6">
        <v>4267</v>
      </c>
      <c r="D486" s="2" t="s">
        <v>4</v>
      </c>
      <c r="E486" s="2" t="str">
        <f>VLOOKUP(D486,Auxiliar2!A:B,2,FALSE)</f>
        <v>Faturamento</v>
      </c>
      <c r="F486" s="2">
        <f t="shared" si="22"/>
        <v>11</v>
      </c>
      <c r="G486" s="2" t="str">
        <f t="shared" si="23"/>
        <v>Faturamento</v>
      </c>
      <c r="H486" t="str">
        <f t="shared" si="24"/>
        <v>NOV</v>
      </c>
    </row>
    <row r="487" spans="1:8" x14ac:dyDescent="0.25">
      <c r="A487" s="8">
        <v>43790</v>
      </c>
      <c r="B487" s="2" t="s">
        <v>20</v>
      </c>
      <c r="C487" s="6">
        <v>801</v>
      </c>
      <c r="D487" s="2" t="s">
        <v>6</v>
      </c>
      <c r="E487" s="2" t="str">
        <f>VLOOKUP(D487,Auxiliar2!A:B,2,FALSE)</f>
        <v>CMV</v>
      </c>
      <c r="F487" s="2">
        <f t="shared" si="22"/>
        <v>11</v>
      </c>
      <c r="G487" s="2" t="str">
        <f t="shared" si="23"/>
        <v>Gastos</v>
      </c>
      <c r="H487" t="str">
        <f t="shared" si="24"/>
        <v>NOV</v>
      </c>
    </row>
    <row r="488" spans="1:8" x14ac:dyDescent="0.25">
      <c r="A488" s="8">
        <v>43790</v>
      </c>
      <c r="B488" s="2" t="s">
        <v>13</v>
      </c>
      <c r="C488" s="6">
        <v>976</v>
      </c>
      <c r="D488" s="2" t="s">
        <v>6</v>
      </c>
      <c r="E488" s="2" t="str">
        <f>VLOOKUP(D488,Auxiliar2!A:B,2,FALSE)</f>
        <v>CMV</v>
      </c>
      <c r="F488" s="2">
        <f t="shared" si="22"/>
        <v>11</v>
      </c>
      <c r="G488" s="2" t="str">
        <f t="shared" si="23"/>
        <v>Gastos</v>
      </c>
      <c r="H488" t="str">
        <f t="shared" si="24"/>
        <v>NOV</v>
      </c>
    </row>
    <row r="489" spans="1:8" x14ac:dyDescent="0.25">
      <c r="A489" s="8">
        <v>43790</v>
      </c>
      <c r="B489" s="2" t="s">
        <v>4</v>
      </c>
      <c r="C489" s="6">
        <v>1020</v>
      </c>
      <c r="D489" s="2" t="s">
        <v>4</v>
      </c>
      <c r="E489" s="2" t="str">
        <f>VLOOKUP(D489,Auxiliar2!A:B,2,FALSE)</f>
        <v>Faturamento</v>
      </c>
      <c r="F489" s="2">
        <f t="shared" si="22"/>
        <v>11</v>
      </c>
      <c r="G489" s="2" t="str">
        <f t="shared" si="23"/>
        <v>Faturamento</v>
      </c>
      <c r="H489" t="str">
        <f t="shared" si="24"/>
        <v>NOV</v>
      </c>
    </row>
    <row r="490" spans="1:8" x14ac:dyDescent="0.25">
      <c r="A490" s="8">
        <v>43791</v>
      </c>
      <c r="B490" s="2" t="s">
        <v>5</v>
      </c>
      <c r="C490" s="6">
        <v>332</v>
      </c>
      <c r="D490" s="2" t="s">
        <v>6</v>
      </c>
      <c r="E490" s="2" t="str">
        <f>VLOOKUP(D490,Auxiliar2!A:B,2,FALSE)</f>
        <v>CMV</v>
      </c>
      <c r="F490" s="2">
        <f t="shared" si="22"/>
        <v>11</v>
      </c>
      <c r="G490" s="2" t="str">
        <f t="shared" si="23"/>
        <v>Gastos</v>
      </c>
      <c r="H490" t="str">
        <f t="shared" si="24"/>
        <v>NOV</v>
      </c>
    </row>
    <row r="491" spans="1:8" x14ac:dyDescent="0.25">
      <c r="A491" s="8">
        <v>43793</v>
      </c>
      <c r="B491" s="2" t="s">
        <v>8</v>
      </c>
      <c r="C491" s="6">
        <v>1088</v>
      </c>
      <c r="D491" s="2" t="s">
        <v>6</v>
      </c>
      <c r="E491" s="2" t="str">
        <f>VLOOKUP(D491,Auxiliar2!A:B,2,FALSE)</f>
        <v>CMV</v>
      </c>
      <c r="F491" s="2">
        <f t="shared" si="22"/>
        <v>11</v>
      </c>
      <c r="G491" s="2" t="str">
        <f t="shared" si="23"/>
        <v>Gastos</v>
      </c>
      <c r="H491" t="str">
        <f t="shared" si="24"/>
        <v>NOV</v>
      </c>
    </row>
    <row r="492" spans="1:8" x14ac:dyDescent="0.25">
      <c r="A492" s="8">
        <v>43793</v>
      </c>
      <c r="B492" s="2" t="s">
        <v>4</v>
      </c>
      <c r="C492" s="6">
        <v>1285</v>
      </c>
      <c r="D492" s="2" t="s">
        <v>4</v>
      </c>
      <c r="E492" s="2" t="str">
        <f>VLOOKUP(D492,Auxiliar2!A:B,2,FALSE)</f>
        <v>Faturamento</v>
      </c>
      <c r="F492" s="2">
        <f t="shared" si="22"/>
        <v>11</v>
      </c>
      <c r="G492" s="2" t="str">
        <f t="shared" si="23"/>
        <v>Faturamento</v>
      </c>
      <c r="H492" t="str">
        <f t="shared" si="24"/>
        <v>NOV</v>
      </c>
    </row>
    <row r="493" spans="1:8" x14ac:dyDescent="0.25">
      <c r="A493" s="8">
        <v>43794</v>
      </c>
      <c r="B493" s="2" t="s">
        <v>4</v>
      </c>
      <c r="C493" s="6">
        <v>3889</v>
      </c>
      <c r="D493" s="2" t="s">
        <v>4</v>
      </c>
      <c r="E493" s="2" t="str">
        <f>VLOOKUP(D493,Auxiliar2!A:B,2,FALSE)</f>
        <v>Faturamento</v>
      </c>
      <c r="F493" s="2">
        <f t="shared" si="22"/>
        <v>11</v>
      </c>
      <c r="G493" s="2" t="str">
        <f t="shared" si="23"/>
        <v>Faturamento</v>
      </c>
      <c r="H493" t="str">
        <f t="shared" si="24"/>
        <v>NOV</v>
      </c>
    </row>
    <row r="494" spans="1:8" x14ac:dyDescent="0.25">
      <c r="A494" s="8">
        <v>43795</v>
      </c>
      <c r="B494" s="2" t="s">
        <v>11</v>
      </c>
      <c r="C494" s="6">
        <v>621</v>
      </c>
      <c r="D494" s="2" t="s">
        <v>6</v>
      </c>
      <c r="E494" s="2" t="str">
        <f>VLOOKUP(D494,Auxiliar2!A:B,2,FALSE)</f>
        <v>CMV</v>
      </c>
      <c r="F494" s="2">
        <f t="shared" si="22"/>
        <v>11</v>
      </c>
      <c r="G494" s="2" t="str">
        <f t="shared" si="23"/>
        <v>Gastos</v>
      </c>
      <c r="H494" t="str">
        <f t="shared" si="24"/>
        <v>NOV</v>
      </c>
    </row>
    <row r="495" spans="1:8" x14ac:dyDescent="0.25">
      <c r="A495" s="8">
        <v>43796</v>
      </c>
      <c r="B495" s="2" t="s">
        <v>16</v>
      </c>
      <c r="C495" s="6">
        <v>348</v>
      </c>
      <c r="D495" s="2" t="s">
        <v>6</v>
      </c>
      <c r="E495" s="2" t="str">
        <f>VLOOKUP(D495,Auxiliar2!A:B,2,FALSE)</f>
        <v>CMV</v>
      </c>
      <c r="F495" s="2">
        <f t="shared" si="22"/>
        <v>11</v>
      </c>
      <c r="G495" s="2" t="str">
        <f t="shared" si="23"/>
        <v>Gastos</v>
      </c>
      <c r="H495" t="str">
        <f t="shared" si="24"/>
        <v>NOV</v>
      </c>
    </row>
    <row r="496" spans="1:8" x14ac:dyDescent="0.25">
      <c r="A496" s="8">
        <v>43798</v>
      </c>
      <c r="B496" s="2" t="s">
        <v>16</v>
      </c>
      <c r="C496" s="6">
        <v>456</v>
      </c>
      <c r="D496" s="2" t="s">
        <v>6</v>
      </c>
      <c r="E496" s="2" t="str">
        <f>VLOOKUP(D496,Auxiliar2!A:B,2,FALSE)</f>
        <v>CMV</v>
      </c>
      <c r="F496" s="2">
        <f t="shared" si="22"/>
        <v>11</v>
      </c>
      <c r="G496" s="2" t="str">
        <f t="shared" si="23"/>
        <v>Gastos</v>
      </c>
      <c r="H496" t="str">
        <f t="shared" si="24"/>
        <v>NOV</v>
      </c>
    </row>
    <row r="497" spans="1:8" x14ac:dyDescent="0.25">
      <c r="A497" s="8">
        <v>43799</v>
      </c>
      <c r="B497" s="2" t="s">
        <v>20</v>
      </c>
      <c r="C497" s="6">
        <v>208</v>
      </c>
      <c r="D497" s="2" t="s">
        <v>6</v>
      </c>
      <c r="E497" s="2" t="str">
        <f>VLOOKUP(D497,Auxiliar2!A:B,2,FALSE)</f>
        <v>CMV</v>
      </c>
      <c r="F497" s="2">
        <f t="shared" si="22"/>
        <v>11</v>
      </c>
      <c r="G497" s="2" t="str">
        <f t="shared" si="23"/>
        <v>Gastos</v>
      </c>
      <c r="H497" t="str">
        <f t="shared" si="24"/>
        <v>NOV</v>
      </c>
    </row>
    <row r="498" spans="1:8" x14ac:dyDescent="0.25">
      <c r="A498" s="8">
        <v>43799</v>
      </c>
      <c r="B498" s="2" t="s">
        <v>8</v>
      </c>
      <c r="C498" s="6">
        <v>1036</v>
      </c>
      <c r="D498" s="2" t="s">
        <v>6</v>
      </c>
      <c r="E498" s="2" t="str">
        <f>VLOOKUP(D498,Auxiliar2!A:B,2,FALSE)</f>
        <v>CMV</v>
      </c>
      <c r="F498" s="2">
        <f t="shared" si="22"/>
        <v>11</v>
      </c>
      <c r="G498" s="2" t="str">
        <f t="shared" si="23"/>
        <v>Gastos</v>
      </c>
      <c r="H498" t="str">
        <f t="shared" si="24"/>
        <v>NOV</v>
      </c>
    </row>
    <row r="499" spans="1:8" x14ac:dyDescent="0.25">
      <c r="A499" s="8">
        <v>43799</v>
      </c>
      <c r="B499" s="2" t="s">
        <v>9</v>
      </c>
      <c r="C499" s="6">
        <v>1500</v>
      </c>
      <c r="D499" s="2" t="s">
        <v>9</v>
      </c>
      <c r="E499" s="2" t="str">
        <f>VLOOKUP(D499,Auxiliar2!A:B,2,FALSE)</f>
        <v>Desp. Vendas</v>
      </c>
      <c r="F499" s="2">
        <f t="shared" si="22"/>
        <v>11</v>
      </c>
      <c r="G499" s="2" t="str">
        <f t="shared" si="23"/>
        <v>Gastos</v>
      </c>
      <c r="H499" t="str">
        <f t="shared" si="24"/>
        <v>NOV</v>
      </c>
    </row>
    <row r="500" spans="1:8" x14ac:dyDescent="0.25">
      <c r="A500" s="8">
        <v>43799</v>
      </c>
      <c r="B500" s="2" t="s">
        <v>12</v>
      </c>
      <c r="C500" s="6">
        <v>3500</v>
      </c>
      <c r="D500" s="2" t="s">
        <v>12</v>
      </c>
      <c r="E500" s="2" t="str">
        <f>VLOOKUP(D500,Auxiliar2!A:B,2,FALSE)</f>
        <v>Desp. Vendas</v>
      </c>
      <c r="F500" s="2">
        <f t="shared" si="22"/>
        <v>11</v>
      </c>
      <c r="G500" s="2" t="str">
        <f t="shared" si="23"/>
        <v>Gastos</v>
      </c>
      <c r="H500" t="str">
        <f t="shared" si="24"/>
        <v>NOV</v>
      </c>
    </row>
    <row r="501" spans="1:8" x14ac:dyDescent="0.25">
      <c r="A501" s="8">
        <v>43799</v>
      </c>
      <c r="B501" s="2" t="s">
        <v>14</v>
      </c>
      <c r="C501" s="6">
        <v>3000</v>
      </c>
      <c r="D501" s="2" t="s">
        <v>14</v>
      </c>
      <c r="E501" s="2" t="str">
        <f>VLOOKUP(D501,Auxiliar2!A:B,2,FALSE)</f>
        <v>Desp. ADM</v>
      </c>
      <c r="F501" s="2">
        <f t="shared" si="22"/>
        <v>11</v>
      </c>
      <c r="G501" s="2" t="str">
        <f t="shared" si="23"/>
        <v>Gastos</v>
      </c>
      <c r="H501" t="str">
        <f t="shared" si="24"/>
        <v>NOV</v>
      </c>
    </row>
    <row r="502" spans="1:8" x14ac:dyDescent="0.25">
      <c r="A502" s="8">
        <v>43799</v>
      </c>
      <c r="B502" s="2" t="s">
        <v>18</v>
      </c>
      <c r="C502" s="6">
        <v>305</v>
      </c>
      <c r="D502" s="2" t="s">
        <v>17</v>
      </c>
      <c r="E502" s="2" t="str">
        <f>VLOOKUP(D502,Auxiliar2!A:B,2,FALSE)</f>
        <v>Desp. ADM</v>
      </c>
      <c r="F502" s="2">
        <f t="shared" si="22"/>
        <v>11</v>
      </c>
      <c r="G502" s="2" t="str">
        <f t="shared" si="23"/>
        <v>Gastos</v>
      </c>
      <c r="H502" t="str">
        <f t="shared" si="24"/>
        <v>NOV</v>
      </c>
    </row>
    <row r="503" spans="1:8" x14ac:dyDescent="0.25">
      <c r="A503" s="8">
        <v>43799</v>
      </c>
      <c r="B503" s="2" t="s">
        <v>22</v>
      </c>
      <c r="C503" s="6">
        <v>200</v>
      </c>
      <c r="D503" s="2" t="s">
        <v>21</v>
      </c>
      <c r="E503" s="2" t="str">
        <f>VLOOKUP(D503,Auxiliar2!A:B,2,FALSE)</f>
        <v>Desp. ADM</v>
      </c>
      <c r="F503" s="2">
        <f t="shared" si="22"/>
        <v>11</v>
      </c>
      <c r="G503" s="2" t="str">
        <f t="shared" si="23"/>
        <v>Gastos</v>
      </c>
      <c r="H503" t="str">
        <f t="shared" si="24"/>
        <v>NOV</v>
      </c>
    </row>
    <row r="504" spans="1:8" x14ac:dyDescent="0.25">
      <c r="A504" s="8">
        <v>43799</v>
      </c>
      <c r="B504" s="2" t="s">
        <v>25</v>
      </c>
      <c r="C504" s="6">
        <v>1100</v>
      </c>
      <c r="D504" s="2" t="s">
        <v>24</v>
      </c>
      <c r="E504" s="2" t="str">
        <f>VLOOKUP(D504,Auxiliar2!A:B,2,FALSE)</f>
        <v>Desp. ADM</v>
      </c>
      <c r="F504" s="2">
        <f t="shared" si="22"/>
        <v>11</v>
      </c>
      <c r="G504" s="2" t="str">
        <f t="shared" si="23"/>
        <v>Gastos</v>
      </c>
      <c r="H504" t="str">
        <f t="shared" si="24"/>
        <v>NOV</v>
      </c>
    </row>
    <row r="505" spans="1:8" x14ac:dyDescent="0.25">
      <c r="A505" s="8">
        <v>43799</v>
      </c>
      <c r="B505" s="2" t="s">
        <v>27</v>
      </c>
      <c r="C505" s="6">
        <v>2500</v>
      </c>
      <c r="D505" s="2" t="s">
        <v>26</v>
      </c>
      <c r="E505" s="2" t="str">
        <f>VLOOKUP(D505,Auxiliar2!A:B,2,FALSE)</f>
        <v>Desp. Geral</v>
      </c>
      <c r="F505" s="2">
        <f t="shared" si="22"/>
        <v>11</v>
      </c>
      <c r="G505" s="2" t="str">
        <f t="shared" si="23"/>
        <v>Gastos</v>
      </c>
      <c r="H505" t="str">
        <f t="shared" si="24"/>
        <v>NOV</v>
      </c>
    </row>
    <row r="506" spans="1:8" x14ac:dyDescent="0.25">
      <c r="A506" s="8">
        <v>43799</v>
      </c>
      <c r="B506" s="2" t="s">
        <v>29</v>
      </c>
      <c r="C506" s="6">
        <v>650</v>
      </c>
      <c r="D506" s="2" t="s">
        <v>28</v>
      </c>
      <c r="E506" s="2" t="str">
        <f>VLOOKUP(D506,Auxiliar2!A:B,2,FALSE)</f>
        <v>Desp. Geral</v>
      </c>
      <c r="F506" s="2">
        <f t="shared" si="22"/>
        <v>11</v>
      </c>
      <c r="G506" s="2" t="str">
        <f t="shared" si="23"/>
        <v>Gastos</v>
      </c>
      <c r="H506" t="str">
        <f t="shared" si="24"/>
        <v>NOV</v>
      </c>
    </row>
    <row r="507" spans="1:8" x14ac:dyDescent="0.25">
      <c r="A507" s="8">
        <v>43799</v>
      </c>
      <c r="B507" s="2" t="s">
        <v>31</v>
      </c>
      <c r="C507" s="6">
        <v>150</v>
      </c>
      <c r="D507" s="2" t="s">
        <v>30</v>
      </c>
      <c r="E507" s="2" t="str">
        <f>VLOOKUP(D507,Auxiliar2!A:B,2,FALSE)</f>
        <v>Desp. Geral</v>
      </c>
      <c r="F507" s="2">
        <f t="shared" si="22"/>
        <v>11</v>
      </c>
      <c r="G507" s="2" t="str">
        <f t="shared" si="23"/>
        <v>Gastos</v>
      </c>
      <c r="H507" t="str">
        <f t="shared" si="24"/>
        <v>NOV</v>
      </c>
    </row>
    <row r="508" spans="1:8" x14ac:dyDescent="0.25">
      <c r="A508" s="8">
        <v>43799</v>
      </c>
      <c r="B508" s="2" t="s">
        <v>32</v>
      </c>
      <c r="C508" s="6">
        <v>2200</v>
      </c>
      <c r="D508" s="2" t="s">
        <v>32</v>
      </c>
      <c r="E508" s="2" t="str">
        <f>VLOOKUP(D508,Auxiliar2!A:B,2,FALSE)</f>
        <v>Desp. Geral</v>
      </c>
      <c r="F508" s="2">
        <f t="shared" si="22"/>
        <v>11</v>
      </c>
      <c r="G508" s="2" t="str">
        <f t="shared" si="23"/>
        <v>Gastos</v>
      </c>
      <c r="H508" t="str">
        <f t="shared" si="24"/>
        <v>NOV</v>
      </c>
    </row>
    <row r="509" spans="1:8" x14ac:dyDescent="0.25">
      <c r="A509" s="8">
        <v>43799</v>
      </c>
      <c r="B509" s="2" t="s">
        <v>34</v>
      </c>
      <c r="C509" s="6">
        <v>400</v>
      </c>
      <c r="D509" s="2" t="s">
        <v>33</v>
      </c>
      <c r="E509" s="2" t="str">
        <f>VLOOKUP(D509,Auxiliar2!A:B,2,FALSE)</f>
        <v>Desp. Financeira</v>
      </c>
      <c r="F509" s="2">
        <f t="shared" si="22"/>
        <v>11</v>
      </c>
      <c r="G509" s="2" t="str">
        <f t="shared" si="23"/>
        <v>Gastos</v>
      </c>
      <c r="H509" t="str">
        <f t="shared" si="24"/>
        <v>NOV</v>
      </c>
    </row>
    <row r="510" spans="1:8" x14ac:dyDescent="0.25">
      <c r="A510" s="8">
        <v>43801</v>
      </c>
      <c r="B510" s="2" t="s">
        <v>13</v>
      </c>
      <c r="C510" s="6">
        <v>1359</v>
      </c>
      <c r="D510" s="2" t="s">
        <v>6</v>
      </c>
      <c r="E510" s="2" t="str">
        <f>VLOOKUP(D510,Auxiliar2!A:B,2,FALSE)</f>
        <v>CMV</v>
      </c>
      <c r="F510" s="2">
        <f t="shared" si="22"/>
        <v>12</v>
      </c>
      <c r="G510" s="2" t="str">
        <f t="shared" si="23"/>
        <v>Gastos</v>
      </c>
      <c r="H510" t="str">
        <f t="shared" si="24"/>
        <v>DEZ</v>
      </c>
    </row>
    <row r="511" spans="1:8" x14ac:dyDescent="0.25">
      <c r="A511" s="8">
        <v>43802</v>
      </c>
      <c r="B511" s="2" t="s">
        <v>8</v>
      </c>
      <c r="C511" s="6">
        <v>785</v>
      </c>
      <c r="D511" s="2" t="s">
        <v>6</v>
      </c>
      <c r="E511" s="2" t="str">
        <f>VLOOKUP(D511,Auxiliar2!A:B,2,FALSE)</f>
        <v>CMV</v>
      </c>
      <c r="F511" s="2">
        <f t="shared" si="22"/>
        <v>12</v>
      </c>
      <c r="G511" s="2" t="str">
        <f t="shared" si="23"/>
        <v>Gastos</v>
      </c>
      <c r="H511" t="str">
        <f t="shared" si="24"/>
        <v>DEZ</v>
      </c>
    </row>
    <row r="512" spans="1:8" x14ac:dyDescent="0.25">
      <c r="A512" s="8">
        <v>43803</v>
      </c>
      <c r="B512" s="2" t="s">
        <v>16</v>
      </c>
      <c r="C512" s="6">
        <v>1440</v>
      </c>
      <c r="D512" s="2" t="s">
        <v>6</v>
      </c>
      <c r="E512" s="2" t="str">
        <f>VLOOKUP(D512,Auxiliar2!A:B,2,FALSE)</f>
        <v>CMV</v>
      </c>
      <c r="F512" s="2">
        <f t="shared" si="22"/>
        <v>12</v>
      </c>
      <c r="G512" s="2" t="str">
        <f t="shared" si="23"/>
        <v>Gastos</v>
      </c>
      <c r="H512" t="str">
        <f t="shared" si="24"/>
        <v>DEZ</v>
      </c>
    </row>
    <row r="513" spans="1:8" x14ac:dyDescent="0.25">
      <c r="A513" s="8">
        <v>43804</v>
      </c>
      <c r="B513" s="2" t="s">
        <v>4</v>
      </c>
      <c r="C513" s="6">
        <v>5656</v>
      </c>
      <c r="D513" s="2" t="s">
        <v>4</v>
      </c>
      <c r="E513" s="2" t="str">
        <f>VLOOKUP(D513,Auxiliar2!A:B,2,FALSE)</f>
        <v>Faturamento</v>
      </c>
      <c r="F513" s="2">
        <f t="shared" si="22"/>
        <v>12</v>
      </c>
      <c r="G513" s="2" t="str">
        <f t="shared" si="23"/>
        <v>Faturamento</v>
      </c>
      <c r="H513" t="str">
        <f t="shared" si="24"/>
        <v>DEZ</v>
      </c>
    </row>
    <row r="514" spans="1:8" x14ac:dyDescent="0.25">
      <c r="A514" s="8">
        <v>43806</v>
      </c>
      <c r="B514" s="2" t="s">
        <v>16</v>
      </c>
      <c r="C514" s="6">
        <v>772</v>
      </c>
      <c r="D514" s="2" t="s">
        <v>6</v>
      </c>
      <c r="E514" s="2" t="str">
        <f>VLOOKUP(D514,Auxiliar2!A:B,2,FALSE)</f>
        <v>CMV</v>
      </c>
      <c r="F514" s="2">
        <f t="shared" si="22"/>
        <v>12</v>
      </c>
      <c r="G514" s="2" t="str">
        <f t="shared" si="23"/>
        <v>Gastos</v>
      </c>
      <c r="H514" t="str">
        <f t="shared" si="24"/>
        <v>DEZ</v>
      </c>
    </row>
    <row r="515" spans="1:8" x14ac:dyDescent="0.25">
      <c r="A515" s="8">
        <v>43806</v>
      </c>
      <c r="B515" s="2" t="s">
        <v>13</v>
      </c>
      <c r="C515" s="6">
        <v>159</v>
      </c>
      <c r="D515" s="2" t="s">
        <v>6</v>
      </c>
      <c r="E515" s="2" t="str">
        <f>VLOOKUP(D515,Auxiliar2!A:B,2,FALSE)</f>
        <v>CMV</v>
      </c>
      <c r="F515" s="2">
        <f t="shared" ref="F515:F552" si="25">MONTH(A515)</f>
        <v>12</v>
      </c>
      <c r="G515" s="2" t="str">
        <f t="shared" ref="G515:G552" si="26">IF(E515="Faturamento","Faturamento","Gastos")</f>
        <v>Gastos</v>
      </c>
      <c r="H515" t="str">
        <f t="shared" ref="H515:H552" si="27">VLOOKUP(F515,L:M,2,FALSE)</f>
        <v>DEZ</v>
      </c>
    </row>
    <row r="516" spans="1:8" x14ac:dyDescent="0.25">
      <c r="A516" s="8">
        <v>43806</v>
      </c>
      <c r="B516" s="2" t="s">
        <v>8</v>
      </c>
      <c r="C516" s="6">
        <v>1286</v>
      </c>
      <c r="D516" s="2" t="s">
        <v>6</v>
      </c>
      <c r="E516" s="2" t="str">
        <f>VLOOKUP(D516,Auxiliar2!A:B,2,FALSE)</f>
        <v>CMV</v>
      </c>
      <c r="F516" s="2">
        <f t="shared" si="25"/>
        <v>12</v>
      </c>
      <c r="G516" s="2" t="str">
        <f t="shared" si="26"/>
        <v>Gastos</v>
      </c>
      <c r="H516" t="str">
        <f t="shared" si="27"/>
        <v>DEZ</v>
      </c>
    </row>
    <row r="517" spans="1:8" x14ac:dyDescent="0.25">
      <c r="A517" s="8">
        <v>43807</v>
      </c>
      <c r="B517" s="2" t="s">
        <v>4</v>
      </c>
      <c r="C517" s="6">
        <v>2041</v>
      </c>
      <c r="D517" s="2" t="s">
        <v>4</v>
      </c>
      <c r="E517" s="2" t="str">
        <f>VLOOKUP(D517,Auxiliar2!A:B,2,FALSE)</f>
        <v>Faturamento</v>
      </c>
      <c r="F517" s="2">
        <f t="shared" si="25"/>
        <v>12</v>
      </c>
      <c r="G517" s="2" t="str">
        <f t="shared" si="26"/>
        <v>Faturamento</v>
      </c>
      <c r="H517" t="str">
        <f t="shared" si="27"/>
        <v>DEZ</v>
      </c>
    </row>
    <row r="518" spans="1:8" x14ac:dyDescent="0.25">
      <c r="A518" s="8">
        <v>43807</v>
      </c>
      <c r="B518" s="2" t="s">
        <v>4</v>
      </c>
      <c r="C518" s="6">
        <v>588</v>
      </c>
      <c r="D518" s="2" t="s">
        <v>4</v>
      </c>
      <c r="E518" s="2" t="str">
        <f>VLOOKUP(D518,Auxiliar2!A:B,2,FALSE)</f>
        <v>Faturamento</v>
      </c>
      <c r="F518" s="2">
        <f t="shared" si="25"/>
        <v>12</v>
      </c>
      <c r="G518" s="2" t="str">
        <f t="shared" si="26"/>
        <v>Faturamento</v>
      </c>
      <c r="H518" t="str">
        <f t="shared" si="27"/>
        <v>DEZ</v>
      </c>
    </row>
    <row r="519" spans="1:8" x14ac:dyDescent="0.25">
      <c r="A519" s="8">
        <v>43808</v>
      </c>
      <c r="B519" s="2" t="s">
        <v>20</v>
      </c>
      <c r="C519" s="6">
        <v>1067</v>
      </c>
      <c r="D519" s="2" t="s">
        <v>6</v>
      </c>
      <c r="E519" s="2" t="str">
        <f>VLOOKUP(D519,Auxiliar2!A:B,2,FALSE)</f>
        <v>CMV</v>
      </c>
      <c r="F519" s="2">
        <f t="shared" si="25"/>
        <v>12</v>
      </c>
      <c r="G519" s="2" t="str">
        <f t="shared" si="26"/>
        <v>Gastos</v>
      </c>
      <c r="H519" t="str">
        <f t="shared" si="27"/>
        <v>DEZ</v>
      </c>
    </row>
    <row r="520" spans="1:8" x14ac:dyDescent="0.25">
      <c r="A520" s="8">
        <v>43808</v>
      </c>
      <c r="B520" s="2" t="s">
        <v>4</v>
      </c>
      <c r="C520" s="6">
        <v>2202</v>
      </c>
      <c r="D520" s="2" t="s">
        <v>4</v>
      </c>
      <c r="E520" s="2" t="str">
        <f>VLOOKUP(D520,Auxiliar2!A:B,2,FALSE)</f>
        <v>Faturamento</v>
      </c>
      <c r="F520" s="2">
        <f t="shared" si="25"/>
        <v>12</v>
      </c>
      <c r="G520" s="2" t="str">
        <f t="shared" si="26"/>
        <v>Faturamento</v>
      </c>
      <c r="H520" t="str">
        <f t="shared" si="27"/>
        <v>DEZ</v>
      </c>
    </row>
    <row r="521" spans="1:8" x14ac:dyDescent="0.25">
      <c r="A521" s="8">
        <v>43812</v>
      </c>
      <c r="B521" s="2" t="s">
        <v>20</v>
      </c>
      <c r="C521" s="6">
        <v>196</v>
      </c>
      <c r="D521" s="2" t="s">
        <v>6</v>
      </c>
      <c r="E521" s="2" t="str">
        <f>VLOOKUP(D521,Auxiliar2!A:B,2,FALSE)</f>
        <v>CMV</v>
      </c>
      <c r="F521" s="2">
        <f t="shared" si="25"/>
        <v>12</v>
      </c>
      <c r="G521" s="2" t="str">
        <f t="shared" si="26"/>
        <v>Gastos</v>
      </c>
      <c r="H521" t="str">
        <f t="shared" si="27"/>
        <v>DEZ</v>
      </c>
    </row>
    <row r="522" spans="1:8" x14ac:dyDescent="0.25">
      <c r="A522" s="8">
        <v>43813</v>
      </c>
      <c r="B522" s="2" t="s">
        <v>8</v>
      </c>
      <c r="C522" s="6">
        <v>967</v>
      </c>
      <c r="D522" s="2" t="s">
        <v>6</v>
      </c>
      <c r="E522" s="2" t="str">
        <f>VLOOKUP(D522,Auxiliar2!A:B,2,FALSE)</f>
        <v>CMV</v>
      </c>
      <c r="F522" s="2">
        <f t="shared" si="25"/>
        <v>12</v>
      </c>
      <c r="G522" s="2" t="str">
        <f t="shared" si="26"/>
        <v>Gastos</v>
      </c>
      <c r="H522" t="str">
        <f t="shared" si="27"/>
        <v>DEZ</v>
      </c>
    </row>
    <row r="523" spans="1:8" x14ac:dyDescent="0.25">
      <c r="A523" s="8">
        <v>43814</v>
      </c>
      <c r="B523" s="2" t="s">
        <v>13</v>
      </c>
      <c r="C523" s="6">
        <v>203</v>
      </c>
      <c r="D523" s="2" t="s">
        <v>6</v>
      </c>
      <c r="E523" s="2" t="str">
        <f>VLOOKUP(D523,Auxiliar2!A:B,2,FALSE)</f>
        <v>CMV</v>
      </c>
      <c r="F523" s="2">
        <f t="shared" si="25"/>
        <v>12</v>
      </c>
      <c r="G523" s="2" t="str">
        <f t="shared" si="26"/>
        <v>Gastos</v>
      </c>
      <c r="H523" t="str">
        <f t="shared" si="27"/>
        <v>DEZ</v>
      </c>
    </row>
    <row r="524" spans="1:8" x14ac:dyDescent="0.25">
      <c r="A524" s="8">
        <v>43814</v>
      </c>
      <c r="B524" s="2" t="s">
        <v>20</v>
      </c>
      <c r="C524" s="6">
        <v>429</v>
      </c>
      <c r="D524" s="2" t="s">
        <v>6</v>
      </c>
      <c r="E524" s="2" t="str">
        <f>VLOOKUP(D524,Auxiliar2!A:B,2,FALSE)</f>
        <v>CMV</v>
      </c>
      <c r="F524" s="2">
        <f t="shared" si="25"/>
        <v>12</v>
      </c>
      <c r="G524" s="2" t="str">
        <f t="shared" si="26"/>
        <v>Gastos</v>
      </c>
      <c r="H524" t="str">
        <f t="shared" si="27"/>
        <v>DEZ</v>
      </c>
    </row>
    <row r="525" spans="1:8" x14ac:dyDescent="0.25">
      <c r="A525" s="8">
        <v>43814</v>
      </c>
      <c r="B525" s="2" t="s">
        <v>20</v>
      </c>
      <c r="C525" s="6">
        <v>958</v>
      </c>
      <c r="D525" s="2" t="s">
        <v>6</v>
      </c>
      <c r="E525" s="2" t="str">
        <f>VLOOKUP(D525,Auxiliar2!A:B,2,FALSE)</f>
        <v>CMV</v>
      </c>
      <c r="F525" s="2">
        <f t="shared" si="25"/>
        <v>12</v>
      </c>
      <c r="G525" s="2" t="str">
        <f t="shared" si="26"/>
        <v>Gastos</v>
      </c>
      <c r="H525" t="str">
        <f t="shared" si="27"/>
        <v>DEZ</v>
      </c>
    </row>
    <row r="526" spans="1:8" x14ac:dyDescent="0.25">
      <c r="A526" s="8">
        <v>43815</v>
      </c>
      <c r="B526" s="2" t="s">
        <v>11</v>
      </c>
      <c r="C526" s="6">
        <v>156</v>
      </c>
      <c r="D526" s="2" t="s">
        <v>6</v>
      </c>
      <c r="E526" s="2" t="str">
        <f>VLOOKUP(D526,Auxiliar2!A:B,2,FALSE)</f>
        <v>CMV</v>
      </c>
      <c r="F526" s="2">
        <f t="shared" si="25"/>
        <v>12</v>
      </c>
      <c r="G526" s="2" t="str">
        <f t="shared" si="26"/>
        <v>Gastos</v>
      </c>
      <c r="H526" t="str">
        <f t="shared" si="27"/>
        <v>DEZ</v>
      </c>
    </row>
    <row r="527" spans="1:8" x14ac:dyDescent="0.25">
      <c r="A527" s="8">
        <v>43815</v>
      </c>
      <c r="B527" s="2" t="s">
        <v>4</v>
      </c>
      <c r="C527" s="6">
        <v>4884</v>
      </c>
      <c r="D527" s="2" t="s">
        <v>4</v>
      </c>
      <c r="E527" s="2" t="str">
        <f>VLOOKUP(D527,Auxiliar2!A:B,2,FALSE)</f>
        <v>Faturamento</v>
      </c>
      <c r="F527" s="2">
        <f t="shared" si="25"/>
        <v>12</v>
      </c>
      <c r="G527" s="2" t="str">
        <f t="shared" si="26"/>
        <v>Faturamento</v>
      </c>
      <c r="H527" t="str">
        <f t="shared" si="27"/>
        <v>DEZ</v>
      </c>
    </row>
    <row r="528" spans="1:8" x14ac:dyDescent="0.25">
      <c r="A528" s="8">
        <v>43816</v>
      </c>
      <c r="B528" s="2" t="s">
        <v>5</v>
      </c>
      <c r="C528" s="6">
        <v>110</v>
      </c>
      <c r="D528" s="2" t="s">
        <v>6</v>
      </c>
      <c r="E528" s="2" t="str">
        <f>VLOOKUP(D528,Auxiliar2!A:B,2,FALSE)</f>
        <v>CMV</v>
      </c>
      <c r="F528" s="2">
        <f t="shared" si="25"/>
        <v>12</v>
      </c>
      <c r="G528" s="2" t="str">
        <f t="shared" si="26"/>
        <v>Gastos</v>
      </c>
      <c r="H528" t="str">
        <f t="shared" si="27"/>
        <v>DEZ</v>
      </c>
    </row>
    <row r="529" spans="1:8" x14ac:dyDescent="0.25">
      <c r="A529" s="8">
        <v>43817</v>
      </c>
      <c r="B529" s="2" t="s">
        <v>5</v>
      </c>
      <c r="C529" s="6">
        <v>782</v>
      </c>
      <c r="D529" s="2" t="s">
        <v>6</v>
      </c>
      <c r="E529" s="2" t="str">
        <f>VLOOKUP(D529,Auxiliar2!A:B,2,FALSE)</f>
        <v>CMV</v>
      </c>
      <c r="F529" s="2">
        <f t="shared" si="25"/>
        <v>12</v>
      </c>
      <c r="G529" s="2" t="str">
        <f t="shared" si="26"/>
        <v>Gastos</v>
      </c>
      <c r="H529" t="str">
        <f t="shared" si="27"/>
        <v>DEZ</v>
      </c>
    </row>
    <row r="530" spans="1:8" x14ac:dyDescent="0.25">
      <c r="A530" s="8">
        <v>43818</v>
      </c>
      <c r="B530" s="2" t="s">
        <v>4</v>
      </c>
      <c r="C530" s="6">
        <v>1153</v>
      </c>
      <c r="D530" s="2" t="s">
        <v>4</v>
      </c>
      <c r="E530" s="2" t="str">
        <f>VLOOKUP(D530,Auxiliar2!A:B,2,FALSE)</f>
        <v>Faturamento</v>
      </c>
      <c r="F530" s="2">
        <f t="shared" si="25"/>
        <v>12</v>
      </c>
      <c r="G530" s="2" t="str">
        <f t="shared" si="26"/>
        <v>Faturamento</v>
      </c>
      <c r="H530" t="str">
        <f t="shared" si="27"/>
        <v>DEZ</v>
      </c>
    </row>
    <row r="531" spans="1:8" x14ac:dyDescent="0.25">
      <c r="A531" s="8">
        <v>43820</v>
      </c>
      <c r="B531" s="2" t="s">
        <v>5</v>
      </c>
      <c r="C531" s="6">
        <v>967</v>
      </c>
      <c r="D531" s="2" t="s">
        <v>6</v>
      </c>
      <c r="E531" s="2" t="str">
        <f>VLOOKUP(D531,Auxiliar2!A:B,2,FALSE)</f>
        <v>CMV</v>
      </c>
      <c r="F531" s="2">
        <f t="shared" si="25"/>
        <v>12</v>
      </c>
      <c r="G531" s="2" t="str">
        <f t="shared" si="26"/>
        <v>Gastos</v>
      </c>
      <c r="H531" t="str">
        <f t="shared" si="27"/>
        <v>DEZ</v>
      </c>
    </row>
    <row r="532" spans="1:8" x14ac:dyDescent="0.25">
      <c r="A532" s="8">
        <v>43820</v>
      </c>
      <c r="B532" s="2" t="s">
        <v>4</v>
      </c>
      <c r="C532" s="6">
        <v>2646</v>
      </c>
      <c r="D532" s="2" t="s">
        <v>4</v>
      </c>
      <c r="E532" s="2" t="str">
        <f>VLOOKUP(D532,Auxiliar2!A:B,2,FALSE)</f>
        <v>Faturamento</v>
      </c>
      <c r="F532" s="2">
        <f t="shared" si="25"/>
        <v>12</v>
      </c>
      <c r="G532" s="2" t="str">
        <f t="shared" si="26"/>
        <v>Faturamento</v>
      </c>
      <c r="H532" t="str">
        <f t="shared" si="27"/>
        <v>DEZ</v>
      </c>
    </row>
    <row r="533" spans="1:8" x14ac:dyDescent="0.25">
      <c r="A533" s="8">
        <v>43823</v>
      </c>
      <c r="B533" s="2" t="s">
        <v>11</v>
      </c>
      <c r="C533" s="6">
        <v>492</v>
      </c>
      <c r="D533" s="2" t="s">
        <v>6</v>
      </c>
      <c r="E533" s="2" t="str">
        <f>VLOOKUP(D533,Auxiliar2!A:B,2,FALSE)</f>
        <v>CMV</v>
      </c>
      <c r="F533" s="2">
        <f t="shared" si="25"/>
        <v>12</v>
      </c>
      <c r="G533" s="2" t="str">
        <f t="shared" si="26"/>
        <v>Gastos</v>
      </c>
      <c r="H533" t="str">
        <f t="shared" si="27"/>
        <v>DEZ</v>
      </c>
    </row>
    <row r="534" spans="1:8" x14ac:dyDescent="0.25">
      <c r="A534" s="8">
        <v>43823</v>
      </c>
      <c r="B534" s="2" t="s">
        <v>8</v>
      </c>
      <c r="C534" s="6">
        <v>129</v>
      </c>
      <c r="D534" s="2" t="s">
        <v>6</v>
      </c>
      <c r="E534" s="2" t="str">
        <f>VLOOKUP(D534,Auxiliar2!A:B,2,FALSE)</f>
        <v>CMV</v>
      </c>
      <c r="F534" s="2">
        <f t="shared" si="25"/>
        <v>12</v>
      </c>
      <c r="G534" s="2" t="str">
        <f t="shared" si="26"/>
        <v>Gastos</v>
      </c>
      <c r="H534" t="str">
        <f t="shared" si="27"/>
        <v>DEZ</v>
      </c>
    </row>
    <row r="535" spans="1:8" x14ac:dyDescent="0.25">
      <c r="A535" s="8">
        <v>43823</v>
      </c>
      <c r="B535" s="2" t="s">
        <v>4</v>
      </c>
      <c r="C535" s="6">
        <v>1970</v>
      </c>
      <c r="D535" s="2" t="s">
        <v>4</v>
      </c>
      <c r="E535" s="2" t="str">
        <f>VLOOKUP(D535,Auxiliar2!A:B,2,FALSE)</f>
        <v>Faturamento</v>
      </c>
      <c r="F535" s="2">
        <f t="shared" si="25"/>
        <v>12</v>
      </c>
      <c r="G535" s="2" t="str">
        <f t="shared" si="26"/>
        <v>Faturamento</v>
      </c>
      <c r="H535" t="str">
        <f t="shared" si="27"/>
        <v>DEZ</v>
      </c>
    </row>
    <row r="536" spans="1:8" x14ac:dyDescent="0.25">
      <c r="A536" s="8">
        <v>43824</v>
      </c>
      <c r="B536" s="2" t="s">
        <v>5</v>
      </c>
      <c r="C536" s="6">
        <v>362</v>
      </c>
      <c r="D536" s="2" t="s">
        <v>6</v>
      </c>
      <c r="E536" s="2" t="str">
        <f>VLOOKUP(D536,Auxiliar2!A:B,2,FALSE)</f>
        <v>CMV</v>
      </c>
      <c r="F536" s="2">
        <f t="shared" si="25"/>
        <v>12</v>
      </c>
      <c r="G536" s="2" t="str">
        <f t="shared" si="26"/>
        <v>Gastos</v>
      </c>
      <c r="H536" t="str">
        <f t="shared" si="27"/>
        <v>DEZ</v>
      </c>
    </row>
    <row r="537" spans="1:8" x14ac:dyDescent="0.25">
      <c r="A537" s="8">
        <v>43824</v>
      </c>
      <c r="B537" s="2" t="s">
        <v>4</v>
      </c>
      <c r="C537" s="6">
        <v>2396</v>
      </c>
      <c r="D537" s="2" t="s">
        <v>4</v>
      </c>
      <c r="E537" s="2" t="str">
        <f>VLOOKUP(D537,Auxiliar2!A:B,2,FALSE)</f>
        <v>Faturamento</v>
      </c>
      <c r="F537" s="2">
        <f t="shared" si="25"/>
        <v>12</v>
      </c>
      <c r="G537" s="2" t="str">
        <f t="shared" si="26"/>
        <v>Faturamento</v>
      </c>
      <c r="H537" t="str">
        <f t="shared" si="27"/>
        <v>DEZ</v>
      </c>
    </row>
    <row r="538" spans="1:8" x14ac:dyDescent="0.25">
      <c r="A538" s="8">
        <v>43826</v>
      </c>
      <c r="B538" s="2" t="s">
        <v>13</v>
      </c>
      <c r="C538" s="6">
        <v>207</v>
      </c>
      <c r="D538" s="2" t="s">
        <v>6</v>
      </c>
      <c r="E538" s="2" t="str">
        <f>VLOOKUP(D538,Auxiliar2!A:B,2,FALSE)</f>
        <v>CMV</v>
      </c>
      <c r="F538" s="2">
        <f t="shared" si="25"/>
        <v>12</v>
      </c>
      <c r="G538" s="2" t="str">
        <f t="shared" si="26"/>
        <v>Gastos</v>
      </c>
      <c r="H538" t="str">
        <f t="shared" si="27"/>
        <v>DEZ</v>
      </c>
    </row>
    <row r="539" spans="1:8" x14ac:dyDescent="0.25">
      <c r="A539" s="8">
        <v>43828</v>
      </c>
      <c r="B539" s="2" t="s">
        <v>4</v>
      </c>
      <c r="C539" s="6">
        <v>5872</v>
      </c>
      <c r="D539" s="2" t="s">
        <v>4</v>
      </c>
      <c r="E539" s="2" t="str">
        <f>VLOOKUP(D539,Auxiliar2!A:B,2,FALSE)</f>
        <v>Faturamento</v>
      </c>
      <c r="F539" s="2">
        <f t="shared" si="25"/>
        <v>12</v>
      </c>
      <c r="G539" s="2" t="str">
        <f t="shared" si="26"/>
        <v>Faturamento</v>
      </c>
      <c r="H539" t="str">
        <f t="shared" si="27"/>
        <v>DEZ</v>
      </c>
    </row>
    <row r="540" spans="1:8" x14ac:dyDescent="0.25">
      <c r="A540" s="8">
        <v>43829</v>
      </c>
      <c r="B540" s="2" t="s">
        <v>4</v>
      </c>
      <c r="C540" s="6">
        <v>4048</v>
      </c>
      <c r="D540" s="2" t="s">
        <v>4</v>
      </c>
      <c r="E540" s="2" t="str">
        <f>VLOOKUP(D540,Auxiliar2!A:B,2,FALSE)</f>
        <v>Faturamento</v>
      </c>
      <c r="F540" s="2">
        <f t="shared" si="25"/>
        <v>12</v>
      </c>
      <c r="G540" s="2" t="str">
        <f t="shared" si="26"/>
        <v>Faturamento</v>
      </c>
      <c r="H540" t="str">
        <f t="shared" si="27"/>
        <v>DEZ</v>
      </c>
    </row>
    <row r="541" spans="1:8" x14ac:dyDescent="0.25">
      <c r="A541" s="8">
        <v>43830</v>
      </c>
      <c r="B541" s="2" t="s">
        <v>4</v>
      </c>
      <c r="C541" s="6">
        <v>1380</v>
      </c>
      <c r="D541" s="2" t="s">
        <v>4</v>
      </c>
      <c r="E541" s="2" t="str">
        <f>VLOOKUP(D541,Auxiliar2!A:B,2,FALSE)</f>
        <v>Faturamento</v>
      </c>
      <c r="F541" s="2">
        <f t="shared" si="25"/>
        <v>12</v>
      </c>
      <c r="G541" s="2" t="str">
        <f t="shared" si="26"/>
        <v>Faturamento</v>
      </c>
      <c r="H541" t="str">
        <f t="shared" si="27"/>
        <v>DEZ</v>
      </c>
    </row>
    <row r="542" spans="1:8" x14ac:dyDescent="0.25">
      <c r="A542" s="8">
        <v>43830</v>
      </c>
      <c r="B542" s="2" t="s">
        <v>9</v>
      </c>
      <c r="C542" s="6">
        <v>1500</v>
      </c>
      <c r="D542" s="2" t="s">
        <v>9</v>
      </c>
      <c r="E542" s="2" t="str">
        <f>VLOOKUP(D542,Auxiliar2!A:B,2,FALSE)</f>
        <v>Desp. Vendas</v>
      </c>
      <c r="F542" s="2">
        <f t="shared" si="25"/>
        <v>12</v>
      </c>
      <c r="G542" s="2" t="str">
        <f t="shared" si="26"/>
        <v>Gastos</v>
      </c>
      <c r="H542" t="str">
        <f t="shared" si="27"/>
        <v>DEZ</v>
      </c>
    </row>
    <row r="543" spans="1:8" x14ac:dyDescent="0.25">
      <c r="A543" s="8">
        <v>43830</v>
      </c>
      <c r="B543" s="2" t="s">
        <v>12</v>
      </c>
      <c r="C543" s="6">
        <v>3500</v>
      </c>
      <c r="D543" s="2" t="s">
        <v>12</v>
      </c>
      <c r="E543" s="2" t="str">
        <f>VLOOKUP(D543,Auxiliar2!A:B,2,FALSE)</f>
        <v>Desp. Vendas</v>
      </c>
      <c r="F543" s="2">
        <f t="shared" si="25"/>
        <v>12</v>
      </c>
      <c r="G543" s="2" t="str">
        <f t="shared" si="26"/>
        <v>Gastos</v>
      </c>
      <c r="H543" t="str">
        <f t="shared" si="27"/>
        <v>DEZ</v>
      </c>
    </row>
    <row r="544" spans="1:8" x14ac:dyDescent="0.25">
      <c r="A544" s="8">
        <v>43830</v>
      </c>
      <c r="B544" s="2" t="s">
        <v>14</v>
      </c>
      <c r="C544" s="6">
        <v>3000</v>
      </c>
      <c r="D544" s="2" t="s">
        <v>14</v>
      </c>
      <c r="E544" s="2" t="str">
        <f>VLOOKUP(D544,Auxiliar2!A:B,2,FALSE)</f>
        <v>Desp. ADM</v>
      </c>
      <c r="F544" s="2">
        <f t="shared" si="25"/>
        <v>12</v>
      </c>
      <c r="G544" s="2" t="str">
        <f t="shared" si="26"/>
        <v>Gastos</v>
      </c>
      <c r="H544" t="str">
        <f t="shared" si="27"/>
        <v>DEZ</v>
      </c>
    </row>
    <row r="545" spans="1:8" x14ac:dyDescent="0.25">
      <c r="A545" s="8">
        <v>43830</v>
      </c>
      <c r="B545" s="2" t="s">
        <v>18</v>
      </c>
      <c r="C545" s="6">
        <v>300</v>
      </c>
      <c r="D545" s="2" t="s">
        <v>17</v>
      </c>
      <c r="E545" s="2" t="str">
        <f>VLOOKUP(D545,Auxiliar2!A:B,2,FALSE)</f>
        <v>Desp. ADM</v>
      </c>
      <c r="F545" s="2">
        <f t="shared" si="25"/>
        <v>12</v>
      </c>
      <c r="G545" s="2" t="str">
        <f t="shared" si="26"/>
        <v>Gastos</v>
      </c>
      <c r="H545" t="str">
        <f t="shared" si="27"/>
        <v>DEZ</v>
      </c>
    </row>
    <row r="546" spans="1:8" x14ac:dyDescent="0.25">
      <c r="A546" s="8">
        <v>43830</v>
      </c>
      <c r="B546" s="2" t="s">
        <v>22</v>
      </c>
      <c r="C546" s="6">
        <v>200</v>
      </c>
      <c r="D546" s="2" t="s">
        <v>21</v>
      </c>
      <c r="E546" s="2" t="str">
        <f>VLOOKUP(D546,Auxiliar2!A:B,2,FALSE)</f>
        <v>Desp. ADM</v>
      </c>
      <c r="F546" s="2">
        <f t="shared" si="25"/>
        <v>12</v>
      </c>
      <c r="G546" s="2" t="str">
        <f t="shared" si="26"/>
        <v>Gastos</v>
      </c>
      <c r="H546" t="str">
        <f t="shared" si="27"/>
        <v>DEZ</v>
      </c>
    </row>
    <row r="547" spans="1:8" x14ac:dyDescent="0.25">
      <c r="A547" s="8">
        <v>43830</v>
      </c>
      <c r="B547" s="2" t="s">
        <v>25</v>
      </c>
      <c r="C547" s="6">
        <v>1100</v>
      </c>
      <c r="D547" s="2" t="s">
        <v>24</v>
      </c>
      <c r="E547" s="2" t="str">
        <f>VLOOKUP(D547,Auxiliar2!A:B,2,FALSE)</f>
        <v>Desp. ADM</v>
      </c>
      <c r="F547" s="2">
        <f t="shared" si="25"/>
        <v>12</v>
      </c>
      <c r="G547" s="2" t="str">
        <f t="shared" si="26"/>
        <v>Gastos</v>
      </c>
      <c r="H547" t="str">
        <f t="shared" si="27"/>
        <v>DEZ</v>
      </c>
    </row>
    <row r="548" spans="1:8" x14ac:dyDescent="0.25">
      <c r="A548" s="8">
        <v>43830</v>
      </c>
      <c r="B548" s="2" t="s">
        <v>27</v>
      </c>
      <c r="C548" s="6">
        <v>2500</v>
      </c>
      <c r="D548" s="2" t="s">
        <v>26</v>
      </c>
      <c r="E548" s="2" t="str">
        <f>VLOOKUP(D548,Auxiliar2!A:B,2,FALSE)</f>
        <v>Desp. Geral</v>
      </c>
      <c r="F548" s="2">
        <f t="shared" si="25"/>
        <v>12</v>
      </c>
      <c r="G548" s="2" t="str">
        <f t="shared" si="26"/>
        <v>Gastos</v>
      </c>
      <c r="H548" t="str">
        <f t="shared" si="27"/>
        <v>DEZ</v>
      </c>
    </row>
    <row r="549" spans="1:8" x14ac:dyDescent="0.25">
      <c r="A549" s="8">
        <v>43830</v>
      </c>
      <c r="B549" s="2" t="s">
        <v>29</v>
      </c>
      <c r="C549" s="6">
        <v>600</v>
      </c>
      <c r="D549" s="2" t="s">
        <v>28</v>
      </c>
      <c r="E549" s="2" t="str">
        <f>VLOOKUP(D549,Auxiliar2!A:B,2,FALSE)</f>
        <v>Desp. Geral</v>
      </c>
      <c r="F549" s="2">
        <f t="shared" si="25"/>
        <v>12</v>
      </c>
      <c r="G549" s="2" t="str">
        <f t="shared" si="26"/>
        <v>Gastos</v>
      </c>
      <c r="H549" t="str">
        <f t="shared" si="27"/>
        <v>DEZ</v>
      </c>
    </row>
    <row r="550" spans="1:8" x14ac:dyDescent="0.25">
      <c r="A550" s="8">
        <v>43830</v>
      </c>
      <c r="B550" s="2" t="s">
        <v>31</v>
      </c>
      <c r="C550" s="6">
        <v>150</v>
      </c>
      <c r="D550" s="2" t="s">
        <v>30</v>
      </c>
      <c r="E550" s="2" t="str">
        <f>VLOOKUP(D550,Auxiliar2!A:B,2,FALSE)</f>
        <v>Desp. Geral</v>
      </c>
      <c r="F550" s="2">
        <f t="shared" si="25"/>
        <v>12</v>
      </c>
      <c r="G550" s="2" t="str">
        <f t="shared" si="26"/>
        <v>Gastos</v>
      </c>
      <c r="H550" t="str">
        <f t="shared" si="27"/>
        <v>DEZ</v>
      </c>
    </row>
    <row r="551" spans="1:8" x14ac:dyDescent="0.25">
      <c r="A551" s="8">
        <v>43830</v>
      </c>
      <c r="B551" s="2" t="s">
        <v>32</v>
      </c>
      <c r="C551" s="6">
        <v>2100</v>
      </c>
      <c r="D551" s="2" t="s">
        <v>32</v>
      </c>
      <c r="E551" s="2" t="str">
        <f>VLOOKUP(D551,Auxiliar2!A:B,2,FALSE)</f>
        <v>Desp. Geral</v>
      </c>
      <c r="F551" s="2">
        <f t="shared" si="25"/>
        <v>12</v>
      </c>
      <c r="G551" s="2" t="str">
        <f t="shared" si="26"/>
        <v>Gastos</v>
      </c>
      <c r="H551" t="str">
        <f t="shared" si="27"/>
        <v>DEZ</v>
      </c>
    </row>
    <row r="552" spans="1:8" x14ac:dyDescent="0.25">
      <c r="A552" s="8">
        <v>43830</v>
      </c>
      <c r="B552" s="2" t="s">
        <v>34</v>
      </c>
      <c r="C552" s="6">
        <v>450</v>
      </c>
      <c r="D552" s="2" t="s">
        <v>33</v>
      </c>
      <c r="E552" s="2" t="str">
        <f>VLOOKUP(D552,Auxiliar2!A:B,2,FALSE)</f>
        <v>Desp. Financeira</v>
      </c>
      <c r="F552" s="2">
        <f t="shared" si="25"/>
        <v>12</v>
      </c>
      <c r="G552" s="2" t="str">
        <f t="shared" si="26"/>
        <v>Gastos</v>
      </c>
      <c r="H552" t="str">
        <f t="shared" si="27"/>
        <v>DEZ</v>
      </c>
    </row>
    <row r="553" spans="1:8" x14ac:dyDescent="0.25">
      <c r="A553" s="4"/>
    </row>
    <row r="554" spans="1:8" x14ac:dyDescent="0.25">
      <c r="A554" s="4"/>
    </row>
    <row r="555" spans="1:8" x14ac:dyDescent="0.25">
      <c r="A555" s="4"/>
    </row>
    <row r="556" spans="1:8" x14ac:dyDescent="0.25">
      <c r="A556" s="4"/>
    </row>
    <row r="557" spans="1:8" x14ac:dyDescent="0.25">
      <c r="A557" s="4"/>
    </row>
    <row r="558" spans="1:8" x14ac:dyDescent="0.25">
      <c r="A558" s="4"/>
    </row>
    <row r="559" spans="1:8" x14ac:dyDescent="0.25">
      <c r="A559" s="4"/>
    </row>
    <row r="560" spans="1:8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</sheetData>
  <autoFilter ref="A1:G552" xr:uid="{1EEBDEAA-9AD5-4F31-A249-48CA922B896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B27E-CE3E-4A0B-B2B6-DF64A3DA6A1D}">
  <dimension ref="A3:F35"/>
  <sheetViews>
    <sheetView showGridLines="0" zoomScaleNormal="100" workbookViewId="0">
      <selection activeCell="E18" sqref="E18"/>
    </sheetView>
  </sheetViews>
  <sheetFormatPr defaultRowHeight="15" x14ac:dyDescent="0.25"/>
  <cols>
    <col min="1" max="1" width="18" bestFit="1" customWidth="1"/>
    <col min="2" max="2" width="14.140625" bestFit="1" customWidth="1"/>
    <col min="3" max="3" width="9.140625" bestFit="1" customWidth="1"/>
    <col min="4" max="4" width="15.7109375" bestFit="1" customWidth="1"/>
    <col min="5" max="5" width="10.85546875" bestFit="1" customWidth="1"/>
  </cols>
  <sheetData>
    <row r="3" spans="1:6" x14ac:dyDescent="0.25">
      <c r="A3" s="9" t="s">
        <v>40</v>
      </c>
      <c r="B3" t="s">
        <v>42</v>
      </c>
      <c r="D3" s="12"/>
    </row>
    <row r="4" spans="1:6" x14ac:dyDescent="0.25">
      <c r="A4" s="10" t="s">
        <v>4</v>
      </c>
      <c r="B4" s="3">
        <v>37256</v>
      </c>
      <c r="D4" s="13" t="str">
        <f>A4</f>
        <v>Faturamento</v>
      </c>
      <c r="E4" s="14">
        <f>B4</f>
        <v>37256</v>
      </c>
      <c r="F4" s="15">
        <f>E4/$E$4</f>
        <v>1</v>
      </c>
    </row>
    <row r="5" spans="1:6" x14ac:dyDescent="0.25">
      <c r="A5" s="10" t="s">
        <v>7</v>
      </c>
      <c r="B5" s="3">
        <v>12369</v>
      </c>
      <c r="D5" s="22" t="str">
        <f>A5</f>
        <v>CMV</v>
      </c>
      <c r="E5" s="23">
        <f>B5</f>
        <v>12369</v>
      </c>
      <c r="F5" s="24">
        <f t="shared" ref="F5:F11" si="0">E5/$E$4</f>
        <v>0.33200021473051322</v>
      </c>
    </row>
    <row r="6" spans="1:6" x14ac:dyDescent="0.25">
      <c r="A6" s="10" t="s">
        <v>15</v>
      </c>
      <c r="B6" s="3">
        <v>4600</v>
      </c>
      <c r="D6" s="13" t="s">
        <v>43</v>
      </c>
      <c r="E6" s="14">
        <f>E4-E5</f>
        <v>24887</v>
      </c>
      <c r="F6" s="15">
        <f t="shared" si="0"/>
        <v>0.66799978526948678</v>
      </c>
    </row>
    <row r="7" spans="1:6" x14ac:dyDescent="0.25">
      <c r="A7" s="10" t="s">
        <v>10</v>
      </c>
      <c r="B7" s="3">
        <v>5000</v>
      </c>
      <c r="D7" s="22" t="str">
        <f>A6</f>
        <v>Desp. ADM</v>
      </c>
      <c r="E7" s="23">
        <f>B6</f>
        <v>4600</v>
      </c>
      <c r="F7" s="24">
        <f t="shared" si="0"/>
        <v>0.12347004509340777</v>
      </c>
    </row>
    <row r="8" spans="1:6" x14ac:dyDescent="0.25">
      <c r="A8" s="10" t="s">
        <v>19</v>
      </c>
      <c r="B8" s="3">
        <v>5450</v>
      </c>
      <c r="D8" s="19" t="str">
        <f t="shared" ref="D8:D9" si="1">A7</f>
        <v>Desp. Vendas</v>
      </c>
      <c r="E8" s="20">
        <f t="shared" ref="E8:E10" si="2">B7</f>
        <v>5000</v>
      </c>
      <c r="F8" s="21">
        <f t="shared" si="0"/>
        <v>0.1342065707537041</v>
      </c>
    </row>
    <row r="9" spans="1:6" x14ac:dyDescent="0.25">
      <c r="A9" s="10" t="s">
        <v>23</v>
      </c>
      <c r="B9" s="3">
        <v>450</v>
      </c>
      <c r="D9" s="22" t="str">
        <f t="shared" si="1"/>
        <v>Desp. Geral</v>
      </c>
      <c r="E9" s="23">
        <f t="shared" si="2"/>
        <v>5450</v>
      </c>
      <c r="F9" s="24">
        <f t="shared" si="0"/>
        <v>0.14628516212153747</v>
      </c>
    </row>
    <row r="10" spans="1:6" x14ac:dyDescent="0.25">
      <c r="A10" s="10" t="s">
        <v>41</v>
      </c>
      <c r="B10" s="3">
        <v>65125</v>
      </c>
      <c r="D10" s="19" t="str">
        <f>A9</f>
        <v>Desp. Financeira</v>
      </c>
      <c r="E10" s="20">
        <f t="shared" si="2"/>
        <v>450</v>
      </c>
      <c r="F10" s="21">
        <f t="shared" si="0"/>
        <v>1.2078591367833369E-2</v>
      </c>
    </row>
    <row r="11" spans="1:6" x14ac:dyDescent="0.25">
      <c r="D11" s="16" t="s">
        <v>44</v>
      </c>
      <c r="E11" s="17">
        <f>E6-SUM(E7:E10)</f>
        <v>9387</v>
      </c>
      <c r="F11" s="18">
        <f t="shared" si="0"/>
        <v>0.25195941593300408</v>
      </c>
    </row>
    <row r="12" spans="1:6" x14ac:dyDescent="0.25">
      <c r="A12" s="9" t="s">
        <v>36</v>
      </c>
      <c r="B12" t="s">
        <v>6</v>
      </c>
    </row>
    <row r="13" spans="1:6" x14ac:dyDescent="0.25">
      <c r="E13" s="3">
        <f>SUM(E5+SUM(E7:E10))</f>
        <v>27869</v>
      </c>
      <c r="F13" s="5">
        <f>E13/E4</f>
        <v>0.74804058406699592</v>
      </c>
    </row>
    <row r="14" spans="1:6" x14ac:dyDescent="0.25">
      <c r="A14" s="9" t="s">
        <v>40</v>
      </c>
      <c r="B14" t="s">
        <v>42</v>
      </c>
    </row>
    <row r="15" spans="1:6" x14ac:dyDescent="0.25">
      <c r="A15" s="10" t="s">
        <v>16</v>
      </c>
      <c r="B15" s="3">
        <v>864</v>
      </c>
    </row>
    <row r="16" spans="1:6" x14ac:dyDescent="0.25">
      <c r="A16" s="10" t="s">
        <v>8</v>
      </c>
      <c r="B16" s="3">
        <v>994</v>
      </c>
    </row>
    <row r="17" spans="1:4" x14ac:dyDescent="0.25">
      <c r="A17" s="10" t="s">
        <v>20</v>
      </c>
      <c r="B17" s="3">
        <v>1485</v>
      </c>
    </row>
    <row r="18" spans="1:4" x14ac:dyDescent="0.25">
      <c r="A18" s="10" t="s">
        <v>13</v>
      </c>
      <c r="B18" s="3">
        <v>1775</v>
      </c>
    </row>
    <row r="19" spans="1:4" x14ac:dyDescent="0.25">
      <c r="A19" s="10" t="s">
        <v>5</v>
      </c>
      <c r="B19" s="3">
        <v>3608</v>
      </c>
    </row>
    <row r="20" spans="1:4" x14ac:dyDescent="0.25">
      <c r="A20" s="10" t="s">
        <v>11</v>
      </c>
      <c r="B20" s="3">
        <v>3643</v>
      </c>
    </row>
    <row r="22" spans="1:4" x14ac:dyDescent="0.25">
      <c r="A22" s="9" t="s">
        <v>42</v>
      </c>
      <c r="B22" s="9" t="s">
        <v>57</v>
      </c>
    </row>
    <row r="23" spans="1:4" x14ac:dyDescent="0.25">
      <c r="A23" s="9" t="s">
        <v>40</v>
      </c>
      <c r="B23" t="s">
        <v>4</v>
      </c>
      <c r="C23" t="s">
        <v>38</v>
      </c>
      <c r="D23" t="s">
        <v>44</v>
      </c>
    </row>
    <row r="24" spans="1:4" x14ac:dyDescent="0.25">
      <c r="A24" s="10" t="s">
        <v>45</v>
      </c>
      <c r="B24" s="3">
        <v>37256</v>
      </c>
      <c r="C24" s="3">
        <v>27869</v>
      </c>
      <c r="D24" s="3">
        <f>B24-C24</f>
        <v>9387</v>
      </c>
    </row>
    <row r="25" spans="1:4" x14ac:dyDescent="0.25">
      <c r="A25" s="10" t="s">
        <v>46</v>
      </c>
      <c r="B25" s="3">
        <v>48929</v>
      </c>
      <c r="C25" s="3">
        <v>26650</v>
      </c>
      <c r="D25" s="3">
        <f t="shared" ref="D25:D35" si="3">B25-C25</f>
        <v>22279</v>
      </c>
    </row>
    <row r="26" spans="1:4" x14ac:dyDescent="0.25">
      <c r="A26" s="10" t="s">
        <v>47</v>
      </c>
      <c r="B26" s="3">
        <v>58496</v>
      </c>
      <c r="C26" s="3">
        <v>27578</v>
      </c>
      <c r="D26" s="3">
        <f t="shared" si="3"/>
        <v>30918</v>
      </c>
    </row>
    <row r="27" spans="1:4" x14ac:dyDescent="0.25">
      <c r="A27" s="10" t="s">
        <v>48</v>
      </c>
      <c r="B27" s="3">
        <v>59200</v>
      </c>
      <c r="C27" s="3">
        <v>26184</v>
      </c>
      <c r="D27" s="3">
        <f t="shared" si="3"/>
        <v>33016</v>
      </c>
    </row>
    <row r="28" spans="1:4" x14ac:dyDescent="0.25">
      <c r="A28" s="10" t="s">
        <v>49</v>
      </c>
      <c r="B28" s="3">
        <v>35262</v>
      </c>
      <c r="C28" s="3">
        <v>30258</v>
      </c>
      <c r="D28" s="3">
        <f t="shared" si="3"/>
        <v>5004</v>
      </c>
    </row>
    <row r="29" spans="1:4" x14ac:dyDescent="0.25">
      <c r="A29" s="10" t="s">
        <v>50</v>
      </c>
      <c r="B29" s="3">
        <v>56351</v>
      </c>
      <c r="C29" s="3">
        <v>29857</v>
      </c>
      <c r="D29" s="3">
        <f t="shared" si="3"/>
        <v>26494</v>
      </c>
    </row>
    <row r="30" spans="1:4" x14ac:dyDescent="0.25">
      <c r="A30" s="10" t="s">
        <v>51</v>
      </c>
      <c r="B30" s="3">
        <v>54162</v>
      </c>
      <c r="C30" s="3">
        <v>40589</v>
      </c>
      <c r="D30" s="3">
        <f t="shared" si="3"/>
        <v>13573</v>
      </c>
    </row>
    <row r="31" spans="1:4" x14ac:dyDescent="0.25">
      <c r="A31" s="10" t="s">
        <v>52</v>
      </c>
      <c r="B31" s="3">
        <v>61643</v>
      </c>
      <c r="C31" s="3">
        <v>31436</v>
      </c>
      <c r="D31" s="3">
        <f t="shared" si="3"/>
        <v>30207</v>
      </c>
    </row>
    <row r="32" spans="1:4" x14ac:dyDescent="0.25">
      <c r="A32" s="10" t="s">
        <v>53</v>
      </c>
      <c r="B32" s="3">
        <v>46682</v>
      </c>
      <c r="C32" s="3">
        <v>28799</v>
      </c>
      <c r="D32" s="3">
        <f t="shared" si="3"/>
        <v>17883</v>
      </c>
    </row>
    <row r="33" spans="1:4" x14ac:dyDescent="0.25">
      <c r="A33" s="10" t="s">
        <v>54</v>
      </c>
      <c r="B33" s="3">
        <v>36237</v>
      </c>
      <c r="C33" s="3">
        <v>27158</v>
      </c>
      <c r="D33" s="3">
        <f t="shared" si="3"/>
        <v>9079</v>
      </c>
    </row>
    <row r="34" spans="1:4" x14ac:dyDescent="0.25">
      <c r="A34" s="10" t="s">
        <v>55</v>
      </c>
      <c r="B34" s="3">
        <v>29094</v>
      </c>
      <c r="C34" s="3">
        <v>29765</v>
      </c>
      <c r="D34" s="3">
        <f t="shared" si="3"/>
        <v>-671</v>
      </c>
    </row>
    <row r="35" spans="1:4" x14ac:dyDescent="0.25">
      <c r="A35" s="10" t="s">
        <v>56</v>
      </c>
      <c r="B35" s="3">
        <v>34836</v>
      </c>
      <c r="C35" s="3">
        <v>28226</v>
      </c>
      <c r="D35" s="3">
        <f t="shared" si="3"/>
        <v>6610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F792-CCC8-4A37-B0DE-CEED64114209}">
  <dimension ref="A1:C15"/>
  <sheetViews>
    <sheetView showGridLines="0" zoomScale="120" zoomScaleNormal="120" workbookViewId="0">
      <selection activeCell="E18" sqref="E18"/>
    </sheetView>
  </sheetViews>
  <sheetFormatPr defaultRowHeight="15" x14ac:dyDescent="0.25"/>
  <cols>
    <col min="1" max="1" width="23.42578125" bestFit="1" customWidth="1"/>
    <col min="2" max="2" width="17.85546875" bestFit="1" customWidth="1"/>
    <col min="3" max="3" width="19.28515625" bestFit="1" customWidth="1"/>
    <col min="4" max="4" width="4.28515625" customWidth="1"/>
  </cols>
  <sheetData>
    <row r="1" spans="1:3" x14ac:dyDescent="0.25">
      <c r="C1" s="1"/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2" t="s">
        <v>4</v>
      </c>
      <c r="B3" s="2" t="s">
        <v>4</v>
      </c>
      <c r="C3" s="2" t="str">
        <f>B3</f>
        <v>Faturamento</v>
      </c>
    </row>
    <row r="4" spans="1:3" x14ac:dyDescent="0.25">
      <c r="A4" s="2" t="s">
        <v>6</v>
      </c>
      <c r="B4" s="2" t="s">
        <v>7</v>
      </c>
      <c r="C4" s="2" t="str">
        <f>B4</f>
        <v>CMV</v>
      </c>
    </row>
    <row r="5" spans="1:3" x14ac:dyDescent="0.25">
      <c r="A5" s="2" t="s">
        <v>9</v>
      </c>
      <c r="B5" s="2" t="s">
        <v>10</v>
      </c>
      <c r="C5" s="2" t="str">
        <f>A5</f>
        <v>Comissões</v>
      </c>
    </row>
    <row r="6" spans="1:3" x14ac:dyDescent="0.25">
      <c r="A6" s="2" t="s">
        <v>12</v>
      </c>
      <c r="B6" s="2" t="s">
        <v>10</v>
      </c>
      <c r="C6" s="2" t="str">
        <f>A6</f>
        <v>Salários Venda</v>
      </c>
    </row>
    <row r="7" spans="1:3" x14ac:dyDescent="0.25">
      <c r="A7" s="2" t="s">
        <v>14</v>
      </c>
      <c r="B7" s="2" t="s">
        <v>15</v>
      </c>
      <c r="C7" s="2" t="str">
        <f>A7</f>
        <v>Salários ADM</v>
      </c>
    </row>
    <row r="8" spans="1:3" x14ac:dyDescent="0.25">
      <c r="A8" s="2" t="s">
        <v>17</v>
      </c>
      <c r="B8" s="2" t="s">
        <v>15</v>
      </c>
      <c r="C8" s="2" t="s">
        <v>18</v>
      </c>
    </row>
    <row r="9" spans="1:3" x14ac:dyDescent="0.25">
      <c r="A9" s="2" t="s">
        <v>21</v>
      </c>
      <c r="B9" s="2" t="s">
        <v>15</v>
      </c>
      <c r="C9" s="2" t="s">
        <v>22</v>
      </c>
    </row>
    <row r="10" spans="1:3" x14ac:dyDescent="0.25">
      <c r="A10" s="2" t="s">
        <v>24</v>
      </c>
      <c r="B10" s="2" t="s">
        <v>15</v>
      </c>
      <c r="C10" s="2" t="s">
        <v>25</v>
      </c>
    </row>
    <row r="11" spans="1:3" x14ac:dyDescent="0.25">
      <c r="A11" s="2" t="s">
        <v>26</v>
      </c>
      <c r="B11" s="2" t="s">
        <v>19</v>
      </c>
      <c r="C11" s="2" t="s">
        <v>27</v>
      </c>
    </row>
    <row r="12" spans="1:3" x14ac:dyDescent="0.25">
      <c r="A12" s="2" t="s">
        <v>28</v>
      </c>
      <c r="B12" s="2" t="s">
        <v>19</v>
      </c>
      <c r="C12" s="2" t="s">
        <v>29</v>
      </c>
    </row>
    <row r="13" spans="1:3" x14ac:dyDescent="0.25">
      <c r="A13" s="2" t="s">
        <v>30</v>
      </c>
      <c r="B13" s="2" t="s">
        <v>19</v>
      </c>
      <c r="C13" s="2" t="s">
        <v>31</v>
      </c>
    </row>
    <row r="14" spans="1:3" x14ac:dyDescent="0.25">
      <c r="A14" s="2" t="s">
        <v>32</v>
      </c>
      <c r="B14" s="2" t="s">
        <v>19</v>
      </c>
      <c r="C14" s="2" t="str">
        <f>A14</f>
        <v>Impostos</v>
      </c>
    </row>
    <row r="15" spans="1:3" x14ac:dyDescent="0.25">
      <c r="A15" s="2" t="s">
        <v>33</v>
      </c>
      <c r="B15" s="2" t="s">
        <v>23</v>
      </c>
      <c r="C15" s="2" t="s">
        <v>34</v>
      </c>
    </row>
  </sheetData>
  <autoFilter ref="A2:B15" xr:uid="{37862B98-7E05-49E2-BCA7-CDE5D141AD09}"/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Painel_Financeiro</vt:lpstr>
      <vt:lpstr>Base_de_Dados</vt:lpstr>
      <vt:lpstr>Gráficos</vt:lpstr>
      <vt:lpstr>Auxiliar2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Ewerton Nascimento</dc:creator>
  <cp:lastModifiedBy>Ewerton Silva</cp:lastModifiedBy>
  <cp:lastPrinted>2021-04-29T18:09:31Z</cp:lastPrinted>
  <dcterms:created xsi:type="dcterms:W3CDTF">2020-03-07T09:46:33Z</dcterms:created>
  <dcterms:modified xsi:type="dcterms:W3CDTF">2022-08-04T18:33:33Z</dcterms:modified>
</cp:coreProperties>
</file>