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30" tabRatio="762"/>
  </bookViews>
  <sheets>
    <sheet name="010320050900HL" sheetId="1" r:id="rId1"/>
    <sheet name="brutos01032005" sheetId="7" r:id="rId2"/>
  </sheets>
  <calcPr calcId="125725"/>
</workbook>
</file>

<file path=xl/calcChain.xml><?xml version="1.0" encoding="utf-8"?>
<calcChain xmlns="http://schemas.openxmlformats.org/spreadsheetml/2006/main">
  <c r="G2" i="1"/>
  <c r="F35"/>
  <c r="I35" s="1"/>
  <c r="F34"/>
  <c r="I34" s="1"/>
  <c r="F33"/>
  <c r="I33" s="1"/>
  <c r="F32"/>
  <c r="I32" s="1"/>
  <c r="F31"/>
  <c r="I31" s="1"/>
  <c r="F30"/>
  <c r="I30" s="1"/>
  <c r="F29"/>
  <c r="I29" s="1"/>
  <c r="F28"/>
  <c r="I28" s="1"/>
  <c r="F27"/>
  <c r="I27" s="1"/>
  <c r="F26"/>
  <c r="I26" s="1"/>
  <c r="F25"/>
  <c r="I25" s="1"/>
  <c r="F24"/>
  <c r="I24" s="1"/>
  <c r="F23"/>
  <c r="I23" s="1"/>
  <c r="F22"/>
  <c r="I22" s="1"/>
  <c r="F21"/>
  <c r="I21" s="1"/>
  <c r="F20"/>
  <c r="I20" s="1"/>
  <c r="F19"/>
  <c r="I19" s="1"/>
  <c r="F18"/>
  <c r="I18" s="1"/>
  <c r="F17"/>
  <c r="I17" s="1"/>
  <c r="F16"/>
  <c r="I16" s="1"/>
  <c r="F15"/>
  <c r="I15" s="1"/>
  <c r="F14"/>
  <c r="I14" s="1"/>
  <c r="F13"/>
  <c r="I13" s="1"/>
  <c r="F12"/>
  <c r="I12" s="1"/>
  <c r="F11"/>
  <c r="I11" s="1"/>
  <c r="F10"/>
  <c r="I10" s="1"/>
  <c r="F9"/>
  <c r="I9" s="1"/>
  <c r="F8"/>
  <c r="I8" s="1"/>
  <c r="F7"/>
  <c r="I7" s="1"/>
  <c r="F6"/>
  <c r="I6" s="1"/>
  <c r="F5"/>
  <c r="I5" s="1"/>
  <c r="F4"/>
  <c r="I4" s="1"/>
  <c r="F3"/>
  <c r="I3" s="1"/>
  <c r="F2"/>
  <c r="I2" s="1"/>
  <c r="G35" l="1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J2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8"/>
  <c r="J7"/>
  <c r="J6"/>
  <c r="J5"/>
  <c r="J4"/>
  <c r="J3"/>
  <c r="K2"/>
  <c r="M2" s="1"/>
  <c r="K3"/>
  <c r="M3" s="1"/>
  <c r="K4"/>
  <c r="M4" s="1"/>
  <c r="K5"/>
  <c r="M5" s="1"/>
  <c r="K6"/>
  <c r="M6" s="1"/>
  <c r="K7"/>
  <c r="M7" s="1"/>
  <c r="K8"/>
  <c r="M8" s="1"/>
  <c r="J9"/>
  <c r="K10"/>
  <c r="M10" s="1"/>
  <c r="K11"/>
  <c r="M11" s="1"/>
  <c r="K12"/>
  <c r="M12" s="1"/>
  <c r="K13"/>
  <c r="M13" s="1"/>
  <c r="K14"/>
  <c r="M14" s="1"/>
  <c r="K15"/>
  <c r="M15" s="1"/>
  <c r="K16"/>
  <c r="M16" s="1"/>
  <c r="K17"/>
  <c r="M17" s="1"/>
  <c r="K18"/>
  <c r="M18" s="1"/>
  <c r="K19"/>
  <c r="M19" s="1"/>
  <c r="K20"/>
  <c r="M20" s="1"/>
  <c r="K21"/>
  <c r="M21" s="1"/>
  <c r="K22"/>
  <c r="M22" s="1"/>
  <c r="K23"/>
  <c r="M23" s="1"/>
  <c r="K24"/>
  <c r="M24" s="1"/>
  <c r="K25"/>
  <c r="M25" s="1"/>
  <c r="K26"/>
  <c r="M26" s="1"/>
  <c r="K27"/>
  <c r="M27" s="1"/>
  <c r="K28"/>
  <c r="M28" s="1"/>
  <c r="K29"/>
  <c r="M29" s="1"/>
  <c r="K30"/>
  <c r="M30" s="1"/>
  <c r="K31"/>
  <c r="M31" s="1"/>
  <c r="K32"/>
  <c r="M32" s="1"/>
  <c r="K33"/>
  <c r="M33" s="1"/>
  <c r="K34"/>
  <c r="M34" s="1"/>
  <c r="K35"/>
  <c r="M35" s="1"/>
  <c r="H2"/>
  <c r="L9" l="1"/>
  <c r="K9"/>
  <c r="M9" s="1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8"/>
  <c r="L7"/>
  <c r="L6"/>
  <c r="L5"/>
  <c r="L4"/>
  <c r="L3"/>
  <c r="L2"/>
</calcChain>
</file>

<file path=xl/sharedStrings.xml><?xml version="1.0" encoding="utf-8"?>
<sst xmlns="http://schemas.openxmlformats.org/spreadsheetml/2006/main" count="21" uniqueCount="20">
  <si>
    <t>Z(m)</t>
  </si>
  <si>
    <t>P(hPa)</t>
  </si>
  <si>
    <t>T(ºC)</t>
  </si>
  <si>
    <t>Td(°C)</t>
  </si>
  <si>
    <t>es(hPa)</t>
  </si>
  <si>
    <t>rs (g/kg)</t>
  </si>
  <si>
    <t>Tpot(K)</t>
  </si>
  <si>
    <t>Tpoteq(K)</t>
  </si>
  <si>
    <t>Tpoteqs(K)</t>
  </si>
  <si>
    <t>e(hPa)</t>
  </si>
  <si>
    <t>r(g/kg)</t>
  </si>
  <si>
    <t>UR(%)</t>
  </si>
  <si>
    <t>TL</t>
  </si>
  <si>
    <t>PRES(hPa)</t>
  </si>
  <si>
    <t>HGHT(m)</t>
  </si>
  <si>
    <t>TEMP(C°)</t>
  </si>
  <si>
    <t>DWPT(C°)</t>
  </si>
  <si>
    <t>RELH(%)</t>
  </si>
  <si>
    <t>DRCT(deg)</t>
  </si>
  <si>
    <t>SKNT(Knot)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</si>
</sst>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70" zoomScaleNormal="70" workbookViewId="0">
      <selection activeCell="H2" sqref="H2"/>
    </sheetView>
  </sheetViews>
  <sheetFormatPr defaultColWidth="11.5703125"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9</v>
      </c>
      <c r="H1" t="s">
        <v>12</v>
      </c>
      <c r="I1" t="s">
        <v>5</v>
      </c>
      <c r="J1" t="s">
        <v>10</v>
      </c>
      <c r="K1" t="s">
        <v>6</v>
      </c>
      <c r="L1" t="s">
        <v>7</v>
      </c>
      <c r="M1" t="s">
        <v>8</v>
      </c>
      <c r="N1" t="s">
        <v>0</v>
      </c>
    </row>
    <row r="2" spans="1:14">
      <c r="A2">
        <v>370</v>
      </c>
      <c r="B2">
        <v>971</v>
      </c>
      <c r="C2">
        <v>28.6</v>
      </c>
      <c r="D2">
        <v>21.6</v>
      </c>
      <c r="E2">
        <v>66</v>
      </c>
      <c r="F2">
        <f>6.112*EXP(17.67*C2/(C2+243.5))</f>
        <v>39.154672461843781</v>
      </c>
      <c r="G2">
        <f>F2*E2/100</f>
        <v>25.842083824816896</v>
      </c>
      <c r="H2">
        <f>1/((1/(C2+273.15-55))-(LOG(E2/100)/2840))+55</f>
        <v>297.9409987469611</v>
      </c>
      <c r="I2">
        <f t="shared" ref="I2:I51" si="0">622*F2/(B2-F2)</f>
        <v>26.135459986270739</v>
      </c>
      <c r="J2">
        <f>622*G2/($B2-G2)</f>
        <v>17.006445022523483</v>
      </c>
      <c r="K2">
        <f t="shared" ref="K2:K33" si="1">(C2+273.15)*(1000/B2)^0.2854*(1-0.00028*J2)</f>
        <v>302.84607236502757</v>
      </c>
      <c r="L2">
        <f t="shared" ref="L2:L33" si="2">((C2+273.15)*(1000/B2)^0.2854*(1-0.00028*J2))*EXP((3.376/$H$2-0.00254)*J2*(1+0.00081*J2))</f>
        <v>352.40797907230404</v>
      </c>
      <c r="M2">
        <f t="shared" ref="M2:M33" si="3">K2*EXP(2.625*I2/(C2+273.15))</f>
        <v>380.15675407920531</v>
      </c>
      <c r="N2">
        <v>14.6</v>
      </c>
    </row>
    <row r="3" spans="1:14">
      <c r="A3">
        <v>798</v>
      </c>
      <c r="B3">
        <v>925</v>
      </c>
      <c r="C3">
        <v>23</v>
      </c>
      <c r="D3">
        <v>17</v>
      </c>
      <c r="E3">
        <v>69</v>
      </c>
      <c r="F3">
        <f t="shared" ref="F3:F51" si="4">6.112*EXP(17.67*C3/(C3+243.5))</f>
        <v>28.085254030445235</v>
      </c>
      <c r="G3">
        <f t="shared" ref="G2:G33" si="5">F3*E3/100</f>
        <v>19.378825281007213</v>
      </c>
      <c r="I3">
        <f t="shared" si="0"/>
        <v>19.476798754215054</v>
      </c>
      <c r="J3">
        <f t="shared" ref="J3:J50" si="6">622*G3/($B3-G3)</f>
        <v>13.309791843732713</v>
      </c>
      <c r="K3">
        <f t="shared" si="1"/>
        <v>301.68475161469064</v>
      </c>
      <c r="L3">
        <f t="shared" si="2"/>
        <v>339.56038658148793</v>
      </c>
      <c r="M3">
        <f t="shared" si="3"/>
        <v>358.53278525919751</v>
      </c>
      <c r="N3">
        <v>46.1</v>
      </c>
    </row>
    <row r="4" spans="1:14">
      <c r="A4">
        <v>1037</v>
      </c>
      <c r="B4">
        <v>900</v>
      </c>
      <c r="C4">
        <v>20.8</v>
      </c>
      <c r="D4">
        <v>15.8</v>
      </c>
      <c r="E4">
        <v>73</v>
      </c>
      <c r="F4">
        <f t="shared" si="4"/>
        <v>24.553530217940562</v>
      </c>
      <c r="G4">
        <f t="shared" si="5"/>
        <v>17.924077059096611</v>
      </c>
      <c r="I4">
        <f t="shared" si="0"/>
        <v>17.445150928943761</v>
      </c>
      <c r="J4">
        <f t="shared" si="6"/>
        <v>12.639247530515613</v>
      </c>
      <c r="K4">
        <f t="shared" si="1"/>
        <v>301.85123892456062</v>
      </c>
      <c r="L4">
        <f t="shared" si="2"/>
        <v>337.70906865963519</v>
      </c>
      <c r="M4">
        <f t="shared" si="3"/>
        <v>352.73641566115526</v>
      </c>
      <c r="N4">
        <v>80.7</v>
      </c>
    </row>
    <row r="5" spans="1:14">
      <c r="A5">
        <v>1095</v>
      </c>
      <c r="B5">
        <v>894</v>
      </c>
      <c r="C5">
        <v>20.6</v>
      </c>
      <c r="D5">
        <v>15.4</v>
      </c>
      <c r="E5">
        <v>72</v>
      </c>
      <c r="F5">
        <f t="shared" si="4"/>
        <v>24.252687431462665</v>
      </c>
      <c r="G5">
        <f t="shared" si="5"/>
        <v>17.46193495065312</v>
      </c>
      <c r="I5">
        <f t="shared" si="0"/>
        <v>17.344315256140607</v>
      </c>
      <c r="J5">
        <f t="shared" si="6"/>
        <v>12.391160147385927</v>
      </c>
      <c r="K5">
        <f t="shared" si="1"/>
        <v>302.24333447867195</v>
      </c>
      <c r="L5">
        <f t="shared" si="2"/>
        <v>337.39613944851112</v>
      </c>
      <c r="M5">
        <f t="shared" si="3"/>
        <v>352.91392532632682</v>
      </c>
      <c r="N5">
        <v>118.8</v>
      </c>
    </row>
    <row r="6" spans="1:14">
      <c r="A6">
        <v>1532</v>
      </c>
      <c r="B6">
        <v>850</v>
      </c>
      <c r="C6">
        <v>19.399999999999999</v>
      </c>
      <c r="D6">
        <v>12.4</v>
      </c>
      <c r="E6">
        <v>64</v>
      </c>
      <c r="F6">
        <f t="shared" si="4"/>
        <v>22.514606669494402</v>
      </c>
      <c r="G6">
        <f t="shared" si="5"/>
        <v>14.409348268476418</v>
      </c>
      <c r="I6">
        <f t="shared" si="0"/>
        <v>16.923664709126957</v>
      </c>
      <c r="J6">
        <f t="shared" si="6"/>
        <v>10.726082926394481</v>
      </c>
      <c r="K6">
        <f t="shared" si="1"/>
        <v>305.51860365794209</v>
      </c>
      <c r="L6">
        <f t="shared" si="2"/>
        <v>336.00431636183913</v>
      </c>
      <c r="M6">
        <f t="shared" si="3"/>
        <v>355.62035987682293</v>
      </c>
      <c r="N6">
        <v>160.69999999999999</v>
      </c>
    </row>
    <row r="7" spans="1:14">
      <c r="A7">
        <v>1935</v>
      </c>
      <c r="B7">
        <v>811</v>
      </c>
      <c r="C7">
        <v>17.600000000000001</v>
      </c>
      <c r="D7">
        <v>8.6</v>
      </c>
      <c r="E7">
        <v>56</v>
      </c>
      <c r="F7">
        <f t="shared" si="4"/>
        <v>20.11242790597456</v>
      </c>
      <c r="G7">
        <f t="shared" si="5"/>
        <v>11.262959627345754</v>
      </c>
      <c r="I7">
        <f t="shared" si="0"/>
        <v>15.81758343274222</v>
      </c>
      <c r="J7">
        <f t="shared" si="6"/>
        <v>8.7598304624538468</v>
      </c>
      <c r="K7">
        <f t="shared" si="1"/>
        <v>307.906350500114</v>
      </c>
      <c r="L7">
        <f t="shared" si="2"/>
        <v>332.73642463123349</v>
      </c>
      <c r="M7">
        <f t="shared" si="3"/>
        <v>355.17220382033588</v>
      </c>
      <c r="N7">
        <v>206.7</v>
      </c>
    </row>
    <row r="8" spans="1:14">
      <c r="A8">
        <v>2407</v>
      </c>
      <c r="B8">
        <v>767</v>
      </c>
      <c r="C8">
        <v>14.7</v>
      </c>
      <c r="D8">
        <v>5.2</v>
      </c>
      <c r="E8">
        <v>53</v>
      </c>
      <c r="F8">
        <f t="shared" si="4"/>
        <v>16.714110073612471</v>
      </c>
      <c r="G8">
        <f t="shared" si="5"/>
        <v>8.85847833901461</v>
      </c>
      <c r="I8">
        <f t="shared" si="0"/>
        <v>13.856286790635171</v>
      </c>
      <c r="J8">
        <f t="shared" si="6"/>
        <v>7.2677374466913269</v>
      </c>
      <c r="K8">
        <f t="shared" si="1"/>
        <v>309.85675027424378</v>
      </c>
      <c r="L8">
        <f t="shared" si="2"/>
        <v>330.42431781495179</v>
      </c>
      <c r="M8">
        <f t="shared" si="3"/>
        <v>351.59156949666863</v>
      </c>
      <c r="N8">
        <v>257.39999999999998</v>
      </c>
    </row>
    <row r="9" spans="1:14">
      <c r="A9">
        <v>2918</v>
      </c>
      <c r="B9">
        <v>722</v>
      </c>
      <c r="C9">
        <v>11.6</v>
      </c>
      <c r="D9">
        <v>1.6</v>
      </c>
      <c r="E9">
        <v>50</v>
      </c>
      <c r="F9">
        <f t="shared" si="4"/>
        <v>13.650152856375874</v>
      </c>
      <c r="G9">
        <f t="shared" si="5"/>
        <v>6.8250764281879368</v>
      </c>
      <c r="I9">
        <f t="shared" si="0"/>
        <v>11.986160667504585</v>
      </c>
      <c r="J9">
        <f t="shared" si="6"/>
        <v>5.9358870094759801</v>
      </c>
      <c r="K9">
        <f t="shared" si="1"/>
        <v>311.9714113152811</v>
      </c>
      <c r="L9">
        <f t="shared" si="2"/>
        <v>328.76573445931609</v>
      </c>
      <c r="M9">
        <f t="shared" si="3"/>
        <v>348.41953972724343</v>
      </c>
      <c r="N9">
        <v>313.10000000000002</v>
      </c>
    </row>
    <row r="10" spans="1:14">
      <c r="A10">
        <v>2977</v>
      </c>
      <c r="B10">
        <v>717</v>
      </c>
      <c r="C10">
        <v>11.2</v>
      </c>
      <c r="D10">
        <v>1.2</v>
      </c>
      <c r="E10">
        <v>50</v>
      </c>
      <c r="F10">
        <f t="shared" si="4"/>
        <v>13.293328553487576</v>
      </c>
      <c r="G10">
        <f t="shared" si="5"/>
        <v>6.6466642767437882</v>
      </c>
      <c r="I10">
        <f t="shared" si="0"/>
        <v>11.749853590662944</v>
      </c>
      <c r="J10">
        <f t="shared" si="6"/>
        <v>5.8199560306496165</v>
      </c>
      <c r="K10">
        <f t="shared" si="1"/>
        <v>312.16180793654064</v>
      </c>
      <c r="L10">
        <f t="shared" si="2"/>
        <v>328.62809247628513</v>
      </c>
      <c r="M10">
        <f t="shared" si="3"/>
        <v>347.92654897979577</v>
      </c>
      <c r="N10">
        <v>374.5</v>
      </c>
    </row>
    <row r="11" spans="1:14">
      <c r="A11">
        <v>3094</v>
      </c>
      <c r="B11">
        <v>707</v>
      </c>
      <c r="C11">
        <v>11.2</v>
      </c>
      <c r="D11">
        <v>-6.8</v>
      </c>
      <c r="E11">
        <v>28</v>
      </c>
      <c r="F11">
        <f t="shared" si="4"/>
        <v>13.293328553487576</v>
      </c>
      <c r="G11">
        <f t="shared" si="5"/>
        <v>3.7221319949765213</v>
      </c>
      <c r="I11">
        <f t="shared" si="0"/>
        <v>11.919231428217284</v>
      </c>
      <c r="J11">
        <f t="shared" si="6"/>
        <v>3.2919649632126049</v>
      </c>
      <c r="K11">
        <f t="shared" si="1"/>
        <v>313.63782701616611</v>
      </c>
      <c r="L11">
        <f t="shared" si="2"/>
        <v>322.87203646831756</v>
      </c>
      <c r="M11">
        <f t="shared" si="3"/>
        <v>350.11870392255474</v>
      </c>
      <c r="N11">
        <v>441.9</v>
      </c>
    </row>
    <row r="12" spans="1:14">
      <c r="A12">
        <v>3177</v>
      </c>
      <c r="B12">
        <v>700</v>
      </c>
      <c r="C12">
        <v>11</v>
      </c>
      <c r="D12">
        <v>-8</v>
      </c>
      <c r="E12">
        <v>26</v>
      </c>
      <c r="F12">
        <f t="shared" si="4"/>
        <v>13.118020049867333</v>
      </c>
      <c r="G12">
        <f t="shared" si="5"/>
        <v>3.4106852129655065</v>
      </c>
      <c r="I12">
        <f t="shared" si="0"/>
        <v>11.878908908936367</v>
      </c>
      <c r="J12">
        <f t="shared" si="6"/>
        <v>3.0454762331706542</v>
      </c>
      <c r="K12">
        <f t="shared" si="1"/>
        <v>314.33025465732078</v>
      </c>
      <c r="L12">
        <f t="shared" si="2"/>
        <v>322.8808398262272</v>
      </c>
      <c r="M12">
        <f t="shared" si="3"/>
        <v>350.78815433989735</v>
      </c>
      <c r="N12">
        <v>516.1</v>
      </c>
    </row>
    <row r="13" spans="1:14">
      <c r="A13">
        <v>3355</v>
      </c>
      <c r="B13">
        <v>685</v>
      </c>
      <c r="C13">
        <v>10.1</v>
      </c>
      <c r="D13">
        <v>-10</v>
      </c>
      <c r="E13">
        <v>23</v>
      </c>
      <c r="F13">
        <f t="shared" si="4"/>
        <v>12.354103548200978</v>
      </c>
      <c r="G13">
        <f t="shared" si="5"/>
        <v>2.8414438160862248</v>
      </c>
      <c r="I13">
        <f t="shared" si="0"/>
        <v>11.423919253080069</v>
      </c>
      <c r="J13">
        <f t="shared" si="6"/>
        <v>2.5908610799996135</v>
      </c>
      <c r="K13">
        <f t="shared" si="1"/>
        <v>315.31792505483889</v>
      </c>
      <c r="L13">
        <f t="shared" si="2"/>
        <v>322.59760442949045</v>
      </c>
      <c r="M13">
        <f t="shared" si="3"/>
        <v>350.53193183146539</v>
      </c>
      <c r="N13">
        <v>597.70000000000005</v>
      </c>
    </row>
    <row r="14" spans="1:14">
      <c r="A14">
        <v>3599</v>
      </c>
      <c r="B14">
        <v>665</v>
      </c>
      <c r="C14">
        <v>8.9</v>
      </c>
      <c r="D14">
        <v>-12.6</v>
      </c>
      <c r="E14">
        <v>20</v>
      </c>
      <c r="F14">
        <f t="shared" si="4"/>
        <v>11.396708376953352</v>
      </c>
      <c r="G14">
        <f t="shared" si="5"/>
        <v>2.2793416753906706</v>
      </c>
      <c r="I14">
        <f t="shared" si="0"/>
        <v>10.845650108129028</v>
      </c>
      <c r="J14">
        <f t="shared" si="6"/>
        <v>2.1392882571023826</v>
      </c>
      <c r="K14">
        <f t="shared" si="1"/>
        <v>316.68871354362807</v>
      </c>
      <c r="L14">
        <f t="shared" si="2"/>
        <v>322.71145838755899</v>
      </c>
      <c r="M14">
        <f t="shared" si="3"/>
        <v>350.3239394265899</v>
      </c>
      <c r="N14">
        <v>687.5</v>
      </c>
    </row>
    <row r="15" spans="1:14">
      <c r="A15">
        <v>4005</v>
      </c>
      <c r="B15">
        <v>633</v>
      </c>
      <c r="C15">
        <v>7</v>
      </c>
      <c r="D15">
        <v>-17.100000000000001</v>
      </c>
      <c r="E15">
        <v>16</v>
      </c>
      <c r="F15">
        <f t="shared" si="4"/>
        <v>10.014424532964075</v>
      </c>
      <c r="G15">
        <f t="shared" si="5"/>
        <v>1.602307925274252</v>
      </c>
      <c r="I15">
        <f t="shared" si="0"/>
        <v>9.9985815158464266</v>
      </c>
      <c r="J15">
        <f t="shared" si="6"/>
        <v>1.5784592532255142</v>
      </c>
      <c r="K15">
        <f t="shared" si="1"/>
        <v>319.06415833358523</v>
      </c>
      <c r="L15">
        <f t="shared" si="2"/>
        <v>323.52822037164458</v>
      </c>
      <c r="M15">
        <f t="shared" si="3"/>
        <v>350.40117710445844</v>
      </c>
      <c r="N15">
        <v>786.2</v>
      </c>
    </row>
    <row r="16" spans="1:14">
      <c r="A16">
        <v>4324</v>
      </c>
      <c r="B16">
        <v>609</v>
      </c>
      <c r="C16">
        <v>5.4</v>
      </c>
      <c r="D16">
        <v>-20.6</v>
      </c>
      <c r="E16">
        <v>13</v>
      </c>
      <c r="F16">
        <f t="shared" si="4"/>
        <v>8.9675529089968009</v>
      </c>
      <c r="G16">
        <f t="shared" si="5"/>
        <v>1.1657818781695841</v>
      </c>
      <c r="I16">
        <f t="shared" si="0"/>
        <v>9.2958604762753048</v>
      </c>
      <c r="J16">
        <f t="shared" si="6"/>
        <v>1.1929508188302482</v>
      </c>
      <c r="K16">
        <f t="shared" si="1"/>
        <v>320.7955221326157</v>
      </c>
      <c r="L16">
        <f t="shared" si="2"/>
        <v>324.18080628211789</v>
      </c>
      <c r="M16">
        <f t="shared" si="3"/>
        <v>350.16562765883089</v>
      </c>
      <c r="N16">
        <v>895</v>
      </c>
    </row>
    <row r="17" spans="1:14">
      <c r="A17">
        <v>4443</v>
      </c>
      <c r="B17">
        <v>600</v>
      </c>
      <c r="C17">
        <v>4.5999999999999996</v>
      </c>
      <c r="D17">
        <v>-21.8</v>
      </c>
      <c r="E17">
        <v>13</v>
      </c>
      <c r="F17">
        <f t="shared" si="4"/>
        <v>8.4813696142263382</v>
      </c>
      <c r="G17">
        <f t="shared" si="5"/>
        <v>1.102578049849424</v>
      </c>
      <c r="I17">
        <f t="shared" si="0"/>
        <v>8.9184205349682575</v>
      </c>
      <c r="J17">
        <f t="shared" si="6"/>
        <v>1.1451102006303588</v>
      </c>
      <c r="K17">
        <f t="shared" si="1"/>
        <v>321.24060134676131</v>
      </c>
      <c r="L17">
        <f t="shared" si="2"/>
        <v>324.4938221070301</v>
      </c>
      <c r="M17">
        <f t="shared" si="3"/>
        <v>349.49102509684656</v>
      </c>
      <c r="N17">
        <v>1014</v>
      </c>
    </row>
    <row r="18" spans="1:14">
      <c r="A18">
        <v>5900</v>
      </c>
      <c r="B18">
        <v>500</v>
      </c>
      <c r="C18">
        <v>-4.9000000000000004</v>
      </c>
      <c r="D18">
        <v>-36.9</v>
      </c>
      <c r="E18">
        <v>6</v>
      </c>
      <c r="F18">
        <f t="shared" si="4"/>
        <v>4.2519374768908644</v>
      </c>
      <c r="G18">
        <f t="shared" si="5"/>
        <v>0.25511624861345189</v>
      </c>
      <c r="I18">
        <f t="shared" si="0"/>
        <v>5.3347764934589854</v>
      </c>
      <c r="J18">
        <f t="shared" si="6"/>
        <v>0.31752662567829004</v>
      </c>
      <c r="K18">
        <f t="shared" si="1"/>
        <v>326.90011824130721</v>
      </c>
      <c r="L18">
        <f t="shared" si="2"/>
        <v>327.81414034588954</v>
      </c>
      <c r="M18">
        <f t="shared" si="3"/>
        <v>344.41899290719675</v>
      </c>
      <c r="N18">
        <v>1146</v>
      </c>
    </row>
    <row r="19" spans="1:14">
      <c r="A19">
        <v>6041</v>
      </c>
      <c r="B19">
        <v>491</v>
      </c>
      <c r="C19">
        <v>-6.1</v>
      </c>
      <c r="D19">
        <v>-37.6</v>
      </c>
      <c r="E19">
        <v>6</v>
      </c>
      <c r="F19">
        <f t="shared" si="4"/>
        <v>3.881504673256015</v>
      </c>
      <c r="G19">
        <f t="shared" si="5"/>
        <v>0.23289028039536092</v>
      </c>
      <c r="I19">
        <f t="shared" si="0"/>
        <v>4.9562805147560791</v>
      </c>
      <c r="J19">
        <f t="shared" si="6"/>
        <v>0.29516597900922426</v>
      </c>
      <c r="K19">
        <f t="shared" si="1"/>
        <v>327.13124768751243</v>
      </c>
      <c r="L19">
        <f t="shared" si="2"/>
        <v>327.98140483797698</v>
      </c>
      <c r="M19">
        <f t="shared" si="3"/>
        <v>343.46314493102562</v>
      </c>
      <c r="N19">
        <v>1290</v>
      </c>
    </row>
    <row r="20" spans="1:14">
      <c r="A20">
        <v>6532</v>
      </c>
      <c r="B20">
        <v>461</v>
      </c>
      <c r="C20">
        <v>-10.1</v>
      </c>
      <c r="D20">
        <v>-40.1</v>
      </c>
      <c r="E20">
        <v>7</v>
      </c>
      <c r="F20">
        <f t="shared" si="4"/>
        <v>2.8451447614312748</v>
      </c>
      <c r="G20">
        <f t="shared" si="5"/>
        <v>0.19916013330018922</v>
      </c>
      <c r="I20">
        <f t="shared" si="0"/>
        <v>3.8626242227396053</v>
      </c>
      <c r="J20">
        <f t="shared" si="6"/>
        <v>0.26883111356427419</v>
      </c>
      <c r="K20">
        <f t="shared" si="1"/>
        <v>328.08424101860254</v>
      </c>
      <c r="L20">
        <f t="shared" si="2"/>
        <v>328.86069586696169</v>
      </c>
      <c r="M20">
        <f t="shared" si="3"/>
        <v>340.97729382767307</v>
      </c>
      <c r="N20">
        <v>1449</v>
      </c>
    </row>
    <row r="21" spans="1:14">
      <c r="A21">
        <v>6599</v>
      </c>
      <c r="B21">
        <v>457</v>
      </c>
      <c r="C21">
        <v>-10.199999999999999</v>
      </c>
      <c r="D21">
        <v>-42.7</v>
      </c>
      <c r="E21">
        <v>5</v>
      </c>
      <c r="F21">
        <f t="shared" si="4"/>
        <v>2.8227518999970473</v>
      </c>
      <c r="G21">
        <f t="shared" si="5"/>
        <v>0.14113759499985237</v>
      </c>
      <c r="I21">
        <f t="shared" si="0"/>
        <v>3.8657851954124607</v>
      </c>
      <c r="J21">
        <f t="shared" si="6"/>
        <v>0.19215471410092838</v>
      </c>
      <c r="K21">
        <f t="shared" si="1"/>
        <v>328.78328059862207</v>
      </c>
      <c r="L21">
        <f t="shared" si="2"/>
        <v>329.33923430277525</v>
      </c>
      <c r="M21">
        <f t="shared" si="3"/>
        <v>341.71959629494182</v>
      </c>
      <c r="N21">
        <v>1624</v>
      </c>
    </row>
    <row r="22" spans="1:14">
      <c r="A22">
        <v>6874</v>
      </c>
      <c r="B22">
        <v>441</v>
      </c>
      <c r="C22">
        <v>-10.7</v>
      </c>
      <c r="D22">
        <v>-53.2</v>
      </c>
      <c r="E22">
        <v>2</v>
      </c>
      <c r="F22">
        <f t="shared" si="4"/>
        <v>2.7131273955190398</v>
      </c>
      <c r="G22">
        <f t="shared" si="5"/>
        <v>5.4262547910380793E-2</v>
      </c>
      <c r="I22">
        <f t="shared" si="0"/>
        <v>3.8503668384695979</v>
      </c>
      <c r="J22">
        <f t="shared" si="6"/>
        <v>7.6542989156174926E-2</v>
      </c>
      <c r="K22">
        <f t="shared" si="1"/>
        <v>331.52363512664596</v>
      </c>
      <c r="L22">
        <f t="shared" si="2"/>
        <v>331.7468053863787</v>
      </c>
      <c r="M22">
        <f t="shared" si="3"/>
        <v>344.53997050614316</v>
      </c>
      <c r="N22">
        <v>1817</v>
      </c>
    </row>
    <row r="23" spans="1:14">
      <c r="A23">
        <v>6997</v>
      </c>
      <c r="B23">
        <v>434</v>
      </c>
      <c r="C23">
        <v>-10.9</v>
      </c>
      <c r="D23">
        <v>-57.9</v>
      </c>
      <c r="E23">
        <v>1</v>
      </c>
      <c r="F23">
        <f t="shared" si="4"/>
        <v>2.6703517351783872</v>
      </c>
      <c r="G23">
        <f t="shared" si="5"/>
        <v>2.6703517351783872E-2</v>
      </c>
      <c r="I23">
        <f t="shared" si="0"/>
        <v>3.8507874104243931</v>
      </c>
      <c r="J23">
        <f t="shared" si="6"/>
        <v>3.8273294526253603E-2</v>
      </c>
      <c r="K23">
        <f t="shared" si="1"/>
        <v>332.79077103109051</v>
      </c>
      <c r="L23">
        <f t="shared" si="2"/>
        <v>332.90276560865851</v>
      </c>
      <c r="M23">
        <f t="shared" si="3"/>
        <v>345.86847077511919</v>
      </c>
      <c r="N23">
        <v>2028</v>
      </c>
    </row>
    <row r="24" spans="1:14">
      <c r="A24">
        <v>7175</v>
      </c>
      <c r="B24">
        <v>424</v>
      </c>
      <c r="C24">
        <v>-11.8</v>
      </c>
      <c r="D24">
        <v>-55.6</v>
      </c>
      <c r="E24">
        <v>1</v>
      </c>
      <c r="F24">
        <f t="shared" si="4"/>
        <v>2.4852111706889604</v>
      </c>
      <c r="G24">
        <f t="shared" si="5"/>
        <v>2.4852111706889602E-2</v>
      </c>
      <c r="I24">
        <f t="shared" si="0"/>
        <v>3.6672529390054045</v>
      </c>
      <c r="J24">
        <f t="shared" si="6"/>
        <v>3.6459715996745481E-2</v>
      </c>
      <c r="K24">
        <f t="shared" si="1"/>
        <v>333.8626647000022</v>
      </c>
      <c r="L24">
        <f t="shared" si="2"/>
        <v>333.96969504145528</v>
      </c>
      <c r="M24">
        <f t="shared" si="3"/>
        <v>346.38941595643081</v>
      </c>
      <c r="N24">
        <v>2261</v>
      </c>
    </row>
    <row r="25" spans="1:14">
      <c r="A25">
        <v>7620</v>
      </c>
      <c r="B25">
        <v>400</v>
      </c>
      <c r="C25">
        <v>-13.9</v>
      </c>
      <c r="D25">
        <v>-49.9</v>
      </c>
      <c r="E25">
        <v>3</v>
      </c>
      <c r="F25">
        <f t="shared" si="4"/>
        <v>2.097006854235103</v>
      </c>
      <c r="G25">
        <f t="shared" si="5"/>
        <v>6.2910205627053101E-2</v>
      </c>
      <c r="I25">
        <f t="shared" si="0"/>
        <v>3.2780307909280095</v>
      </c>
      <c r="J25">
        <f t="shared" si="6"/>
        <v>9.784075770553248E-2</v>
      </c>
      <c r="K25">
        <f t="shared" si="1"/>
        <v>336.72777890666356</v>
      </c>
      <c r="L25">
        <f t="shared" si="2"/>
        <v>337.01755550971802</v>
      </c>
      <c r="M25">
        <f t="shared" si="3"/>
        <v>348.09174265824817</v>
      </c>
      <c r="N25">
        <v>2517</v>
      </c>
    </row>
    <row r="26" spans="1:14">
      <c r="A26">
        <v>7658</v>
      </c>
      <c r="B26">
        <v>398</v>
      </c>
      <c r="C26">
        <v>-14</v>
      </c>
      <c r="D26">
        <v>-51.2</v>
      </c>
      <c r="E26">
        <v>3</v>
      </c>
      <c r="F26">
        <f t="shared" si="4"/>
        <v>2.0799535362704193</v>
      </c>
      <c r="G26">
        <f t="shared" si="5"/>
        <v>6.2398606088112575E-2</v>
      </c>
      <c r="I26">
        <f t="shared" si="0"/>
        <v>3.2676574755825607</v>
      </c>
      <c r="J26">
        <f t="shared" si="6"/>
        <v>9.7532710783937007E-2</v>
      </c>
      <c r="K26">
        <f t="shared" si="1"/>
        <v>337.07979725081117</v>
      </c>
      <c r="L26">
        <f t="shared" si="2"/>
        <v>337.36896302372986</v>
      </c>
      <c r="M26">
        <f t="shared" si="3"/>
        <v>348.42349174391546</v>
      </c>
      <c r="N26">
        <v>2799</v>
      </c>
    </row>
    <row r="27" spans="1:14">
      <c r="A27">
        <v>7910</v>
      </c>
      <c r="B27">
        <v>385</v>
      </c>
      <c r="C27">
        <v>-14.9</v>
      </c>
      <c r="D27">
        <v>-59.9</v>
      </c>
      <c r="E27">
        <v>1</v>
      </c>
      <c r="F27">
        <f t="shared" si="4"/>
        <v>1.9319597297516251</v>
      </c>
      <c r="G27">
        <f t="shared" si="5"/>
        <v>1.9319597297516252E-2</v>
      </c>
      <c r="I27">
        <f t="shared" si="0"/>
        <v>3.1369856672400691</v>
      </c>
      <c r="J27">
        <f t="shared" si="6"/>
        <v>3.1214006652191355E-2</v>
      </c>
      <c r="K27">
        <f t="shared" si="1"/>
        <v>339.11425196847165</v>
      </c>
      <c r="L27">
        <f t="shared" si="2"/>
        <v>339.20732191724449</v>
      </c>
      <c r="M27">
        <f t="shared" si="3"/>
        <v>350.10152540257661</v>
      </c>
      <c r="N27">
        <v>3109</v>
      </c>
    </row>
    <row r="28" spans="1:14">
      <c r="A28">
        <v>8383</v>
      </c>
      <c r="B28">
        <v>361</v>
      </c>
      <c r="C28">
        <v>-18.8</v>
      </c>
      <c r="D28">
        <v>-59.4</v>
      </c>
      <c r="E28">
        <v>1</v>
      </c>
      <c r="F28">
        <f t="shared" si="4"/>
        <v>1.3935524246037152</v>
      </c>
      <c r="G28">
        <f t="shared" si="5"/>
        <v>1.3935524246037152E-2</v>
      </c>
      <c r="I28">
        <f t="shared" si="0"/>
        <v>2.4103839459713163</v>
      </c>
      <c r="J28">
        <f t="shared" si="6"/>
        <v>2.401171938208517E-2</v>
      </c>
      <c r="K28">
        <f t="shared" si="1"/>
        <v>340.18586679218095</v>
      </c>
      <c r="L28">
        <f t="shared" si="2"/>
        <v>340.25768542878313</v>
      </c>
      <c r="M28">
        <f t="shared" si="3"/>
        <v>348.75452957427473</v>
      </c>
      <c r="N28">
        <v>3450</v>
      </c>
    </row>
    <row r="29" spans="1:14">
      <c r="A29">
        <v>9045</v>
      </c>
      <c r="B29">
        <v>330</v>
      </c>
      <c r="C29">
        <v>-24.3</v>
      </c>
      <c r="D29">
        <v>-58.8</v>
      </c>
      <c r="E29">
        <v>3</v>
      </c>
      <c r="F29">
        <f t="shared" si="4"/>
        <v>0.86191305718206035</v>
      </c>
      <c r="G29">
        <f t="shared" si="5"/>
        <v>2.5857391715461812E-2</v>
      </c>
      <c r="I29">
        <f t="shared" si="0"/>
        <v>1.6288297916138199</v>
      </c>
      <c r="J29">
        <f t="shared" si="6"/>
        <v>4.8741084740418231E-2</v>
      </c>
      <c r="K29">
        <f t="shared" si="1"/>
        <v>341.46629279123289</v>
      </c>
      <c r="L29">
        <f t="shared" si="2"/>
        <v>341.6126440869989</v>
      </c>
      <c r="M29">
        <f t="shared" si="3"/>
        <v>347.38397334717195</v>
      </c>
      <c r="N29">
        <v>3825</v>
      </c>
    </row>
    <row r="30" spans="1:14">
      <c r="A30">
        <v>9529</v>
      </c>
      <c r="B30">
        <v>309</v>
      </c>
      <c r="C30">
        <v>-28.3</v>
      </c>
      <c r="D30">
        <v>-58.3</v>
      </c>
      <c r="E30">
        <v>4</v>
      </c>
      <c r="F30">
        <f t="shared" si="4"/>
        <v>0.59842774999981996</v>
      </c>
      <c r="G30">
        <f t="shared" si="5"/>
        <v>2.3937109999992798E-2</v>
      </c>
      <c r="I30">
        <f t="shared" si="0"/>
        <v>1.2069395683824624</v>
      </c>
      <c r="J30">
        <f t="shared" si="6"/>
        <v>4.8187818437236608E-2</v>
      </c>
      <c r="K30">
        <f t="shared" si="1"/>
        <v>342.34193299249443</v>
      </c>
      <c r="L30">
        <f t="shared" si="2"/>
        <v>342.48699365448584</v>
      </c>
      <c r="M30">
        <f t="shared" si="3"/>
        <v>346.80042109330884</v>
      </c>
      <c r="N30">
        <v>4237</v>
      </c>
    </row>
    <row r="31" spans="1:14">
      <c r="A31">
        <v>9716</v>
      </c>
      <c r="B31">
        <v>301</v>
      </c>
      <c r="C31">
        <v>-29.5</v>
      </c>
      <c r="D31">
        <v>-61.3</v>
      </c>
      <c r="E31">
        <v>3</v>
      </c>
      <c r="F31">
        <f t="shared" si="4"/>
        <v>0.53495978392503851</v>
      </c>
      <c r="G31">
        <f t="shared" si="5"/>
        <v>1.6048793517751157E-2</v>
      </c>
      <c r="I31">
        <f t="shared" si="0"/>
        <v>1.1074332819621391</v>
      </c>
      <c r="J31">
        <f t="shared" si="6"/>
        <v>3.3165720391493854E-2</v>
      </c>
      <c r="K31">
        <f t="shared" si="1"/>
        <v>343.22546717182507</v>
      </c>
      <c r="L31">
        <f t="shared" si="2"/>
        <v>343.32555638300914</v>
      </c>
      <c r="M31">
        <f t="shared" si="3"/>
        <v>347.34505104558332</v>
      </c>
      <c r="N31">
        <v>4691</v>
      </c>
    </row>
    <row r="32" spans="1:14">
      <c r="A32">
        <v>9740</v>
      </c>
      <c r="B32">
        <v>300</v>
      </c>
      <c r="C32">
        <v>-29.7</v>
      </c>
      <c r="D32">
        <v>-61.7</v>
      </c>
      <c r="E32">
        <v>3</v>
      </c>
      <c r="F32">
        <f t="shared" si="4"/>
        <v>0.52499225616680523</v>
      </c>
      <c r="G32">
        <f t="shared" si="5"/>
        <v>1.5749767685004155E-2</v>
      </c>
      <c r="I32">
        <f t="shared" si="0"/>
        <v>1.090392102485811</v>
      </c>
      <c r="J32">
        <f t="shared" si="6"/>
        <v>3.2656232760506769E-2</v>
      </c>
      <c r="K32">
        <f t="shared" si="1"/>
        <v>343.26964563437468</v>
      </c>
      <c r="L32">
        <f t="shared" si="2"/>
        <v>343.36820971137064</v>
      </c>
      <c r="M32">
        <f t="shared" si="3"/>
        <v>347.32933835463592</v>
      </c>
      <c r="N32">
        <v>5190</v>
      </c>
    </row>
    <row r="33" spans="1:14">
      <c r="A33">
        <v>10155</v>
      </c>
      <c r="B33">
        <v>283</v>
      </c>
      <c r="C33">
        <v>-31.7</v>
      </c>
      <c r="D33">
        <v>-60.7</v>
      </c>
      <c r="E33">
        <v>4</v>
      </c>
      <c r="F33">
        <f t="shared" si="4"/>
        <v>0.4341322773525903</v>
      </c>
      <c r="G33">
        <f t="shared" si="5"/>
        <v>1.7365291094103612E-2</v>
      </c>
      <c r="I33">
        <f t="shared" si="0"/>
        <v>0.95563656958865051</v>
      </c>
      <c r="J33">
        <f t="shared" si="6"/>
        <v>3.8169165650900332E-2</v>
      </c>
      <c r="K33">
        <f t="shared" si="1"/>
        <v>346.16465277251967</v>
      </c>
      <c r="L33">
        <f t="shared" si="2"/>
        <v>346.28083107469604</v>
      </c>
      <c r="M33">
        <f t="shared" si="3"/>
        <v>349.77987987250293</v>
      </c>
      <c r="N33">
        <v>5739</v>
      </c>
    </row>
    <row r="34" spans="1:14">
      <c r="A34">
        <v>10204</v>
      </c>
      <c r="B34">
        <v>281</v>
      </c>
      <c r="C34">
        <v>-32.1</v>
      </c>
      <c r="D34">
        <v>-60.7</v>
      </c>
      <c r="E34">
        <v>4</v>
      </c>
      <c r="F34">
        <f t="shared" si="4"/>
        <v>0.41776160178723015</v>
      </c>
      <c r="G34">
        <f t="shared" ref="G34:G51" si="7">F34*E34/100</f>
        <v>1.6710464071489205E-2</v>
      </c>
      <c r="I34">
        <f t="shared" si="0"/>
        <v>0.92610180100877093</v>
      </c>
      <c r="J34">
        <f t="shared" si="6"/>
        <v>3.6991198550037782E-2</v>
      </c>
      <c r="K34">
        <f t="shared" ref="K34:K51" si="8">(C34+273.15)*(1000/B34)^0.2854*(1-0.00028*J34)</f>
        <v>346.29151777893173</v>
      </c>
      <c r="L34">
        <f t="shared" ref="L34:L51" si="9">((C34+273.15)*(1000/B34)^0.2854*(1-0.00028*J34))*EXP((3.376/$H$2-0.00254)*J34*(1+0.00081*J34))</f>
        <v>346.40415118897135</v>
      </c>
      <c r="M34">
        <f t="shared" ref="M34:M51" si="10">K34*EXP(2.625*I34/(C34+273.15))</f>
        <v>349.80157785946358</v>
      </c>
      <c r="N34">
        <v>6343</v>
      </c>
    </row>
    <row r="35" spans="1:14">
      <c r="A35">
        <v>11020</v>
      </c>
      <c r="B35">
        <v>250</v>
      </c>
      <c r="C35">
        <v>-38.700000000000003</v>
      </c>
      <c r="D35">
        <v>-60.7</v>
      </c>
      <c r="E35">
        <v>8</v>
      </c>
      <c r="F35">
        <f t="shared" si="4"/>
        <v>0.21680547908617565</v>
      </c>
      <c r="G35">
        <f t="shared" si="7"/>
        <v>1.734443832689405E-2</v>
      </c>
      <c r="I35">
        <f t="shared" si="0"/>
        <v>0.53988022793226909</v>
      </c>
      <c r="J35">
        <f t="shared" si="6"/>
        <v>4.3155956620624575E-2</v>
      </c>
      <c r="K35">
        <f t="shared" si="8"/>
        <v>348.23539463108324</v>
      </c>
      <c r="L35">
        <f t="shared" si="9"/>
        <v>348.36754079873259</v>
      </c>
      <c r="M35">
        <f t="shared" si="10"/>
        <v>350.3467564336857</v>
      </c>
      <c r="N35">
        <v>7008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opLeftCell="A6" workbookViewId="0">
      <selection activeCell="E2" sqref="E2:E35"/>
    </sheetView>
  </sheetViews>
  <sheetFormatPr defaultRowHeight="12.75"/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971</v>
      </c>
      <c r="B2">
        <v>370</v>
      </c>
      <c r="C2">
        <v>28.6</v>
      </c>
      <c r="D2">
        <v>21.6</v>
      </c>
      <c r="E2">
        <v>66</v>
      </c>
      <c r="F2">
        <v>90</v>
      </c>
      <c r="G2">
        <v>10</v>
      </c>
    </row>
    <row r="3" spans="1:7">
      <c r="A3">
        <v>925</v>
      </c>
      <c r="B3">
        <v>798</v>
      </c>
      <c r="C3">
        <v>23</v>
      </c>
      <c r="D3">
        <v>17</v>
      </c>
      <c r="E3">
        <v>69</v>
      </c>
      <c r="F3">
        <v>65</v>
      </c>
      <c r="G3">
        <v>10</v>
      </c>
    </row>
    <row r="4" spans="1:7">
      <c r="A4">
        <v>900</v>
      </c>
      <c r="B4">
        <v>1037</v>
      </c>
      <c r="C4">
        <v>20.8</v>
      </c>
      <c r="D4">
        <v>15.8</v>
      </c>
      <c r="E4">
        <v>73</v>
      </c>
      <c r="F4">
        <v>57</v>
      </c>
      <c r="G4">
        <v>10</v>
      </c>
    </row>
    <row r="5" spans="1:7">
      <c r="A5">
        <v>894</v>
      </c>
      <c r="B5">
        <v>1095</v>
      </c>
      <c r="C5">
        <v>20.6</v>
      </c>
      <c r="D5">
        <v>15.4</v>
      </c>
      <c r="E5">
        <v>72</v>
      </c>
      <c r="F5">
        <v>55</v>
      </c>
      <c r="G5">
        <v>10</v>
      </c>
    </row>
    <row r="6" spans="1:7">
      <c r="A6">
        <v>850</v>
      </c>
      <c r="B6">
        <v>1532</v>
      </c>
      <c r="C6">
        <v>19.399999999999999</v>
      </c>
      <c r="D6">
        <v>12.4</v>
      </c>
      <c r="E6">
        <v>64</v>
      </c>
      <c r="F6">
        <v>70</v>
      </c>
      <c r="G6">
        <v>10</v>
      </c>
    </row>
    <row r="7" spans="1:7">
      <c r="A7">
        <v>811</v>
      </c>
      <c r="B7">
        <v>1935</v>
      </c>
      <c r="C7">
        <v>17.600000000000001</v>
      </c>
      <c r="D7">
        <v>8.6</v>
      </c>
      <c r="E7">
        <v>56</v>
      </c>
      <c r="F7">
        <v>81</v>
      </c>
      <c r="G7">
        <v>8</v>
      </c>
    </row>
    <row r="8" spans="1:7">
      <c r="A8">
        <v>767</v>
      </c>
      <c r="B8">
        <v>2407</v>
      </c>
      <c r="C8">
        <v>14.7</v>
      </c>
      <c r="D8">
        <v>5.2</v>
      </c>
      <c r="E8">
        <v>53</v>
      </c>
      <c r="F8">
        <v>95</v>
      </c>
      <c r="G8">
        <v>5</v>
      </c>
    </row>
    <row r="9" spans="1:7">
      <c r="A9">
        <v>722</v>
      </c>
      <c r="B9">
        <v>2918</v>
      </c>
      <c r="C9">
        <v>11.6</v>
      </c>
      <c r="D9">
        <v>1.6</v>
      </c>
      <c r="E9">
        <v>50</v>
      </c>
      <c r="F9">
        <v>150</v>
      </c>
      <c r="G9">
        <v>10</v>
      </c>
    </row>
    <row r="10" spans="1:7">
      <c r="A10">
        <v>717</v>
      </c>
      <c r="B10">
        <v>2977</v>
      </c>
      <c r="C10">
        <v>11.2</v>
      </c>
      <c r="D10">
        <v>1.2</v>
      </c>
      <c r="E10">
        <v>50</v>
      </c>
      <c r="F10">
        <v>142</v>
      </c>
      <c r="G10">
        <v>10</v>
      </c>
    </row>
    <row r="11" spans="1:7">
      <c r="A11">
        <v>707</v>
      </c>
      <c r="B11">
        <v>3094</v>
      </c>
      <c r="C11">
        <v>11.2</v>
      </c>
      <c r="D11">
        <v>-6.8</v>
      </c>
      <c r="E11">
        <v>28</v>
      </c>
      <c r="F11">
        <v>126</v>
      </c>
      <c r="G11">
        <v>11</v>
      </c>
    </row>
    <row r="12" spans="1:7">
      <c r="A12">
        <v>700</v>
      </c>
      <c r="B12">
        <v>3177</v>
      </c>
      <c r="C12">
        <v>11</v>
      </c>
      <c r="D12">
        <v>-8</v>
      </c>
      <c r="E12">
        <v>26</v>
      </c>
      <c r="F12">
        <v>115</v>
      </c>
      <c r="G12">
        <v>11</v>
      </c>
    </row>
    <row r="13" spans="1:7">
      <c r="A13">
        <v>685</v>
      </c>
      <c r="B13">
        <v>3355</v>
      </c>
      <c r="C13">
        <v>10.1</v>
      </c>
      <c r="D13">
        <v>-10</v>
      </c>
      <c r="E13">
        <v>23</v>
      </c>
      <c r="F13">
        <v>105</v>
      </c>
      <c r="G13">
        <v>15</v>
      </c>
    </row>
    <row r="14" spans="1:7">
      <c r="A14">
        <v>665</v>
      </c>
      <c r="B14">
        <v>3599</v>
      </c>
      <c r="C14">
        <v>8.9</v>
      </c>
      <c r="D14">
        <v>-12.6</v>
      </c>
      <c r="E14">
        <v>20</v>
      </c>
      <c r="F14">
        <v>125</v>
      </c>
      <c r="G14">
        <v>13</v>
      </c>
    </row>
    <row r="15" spans="1:7">
      <c r="A15">
        <v>633</v>
      </c>
      <c r="B15">
        <v>4005</v>
      </c>
      <c r="C15">
        <v>7</v>
      </c>
      <c r="D15">
        <v>-17.100000000000001</v>
      </c>
      <c r="E15">
        <v>16</v>
      </c>
      <c r="F15">
        <v>105</v>
      </c>
      <c r="G15">
        <v>22</v>
      </c>
    </row>
    <row r="16" spans="1:7">
      <c r="A16">
        <v>609</v>
      </c>
      <c r="B16">
        <v>4324</v>
      </c>
      <c r="C16">
        <v>5.4</v>
      </c>
      <c r="D16">
        <v>-20.6</v>
      </c>
      <c r="E16">
        <v>13</v>
      </c>
      <c r="F16">
        <v>98</v>
      </c>
      <c r="G16">
        <v>21</v>
      </c>
    </row>
    <row r="17" spans="1:7">
      <c r="A17">
        <v>600</v>
      </c>
      <c r="B17">
        <v>4443</v>
      </c>
      <c r="C17">
        <v>4.5999999999999996</v>
      </c>
      <c r="D17">
        <v>-21.8</v>
      </c>
      <c r="E17">
        <v>13</v>
      </c>
      <c r="F17">
        <v>95</v>
      </c>
      <c r="G17">
        <v>20</v>
      </c>
    </row>
    <row r="18" spans="1:7">
      <c r="A18">
        <v>500</v>
      </c>
      <c r="B18">
        <v>5900</v>
      </c>
      <c r="C18">
        <v>-4.9000000000000004</v>
      </c>
      <c r="D18">
        <v>-36.9</v>
      </c>
      <c r="E18">
        <v>6</v>
      </c>
      <c r="F18">
        <v>110</v>
      </c>
      <c r="G18">
        <v>11</v>
      </c>
    </row>
    <row r="19" spans="1:7">
      <c r="A19">
        <v>491</v>
      </c>
      <c r="B19">
        <v>6041</v>
      </c>
      <c r="C19">
        <v>-6.1</v>
      </c>
      <c r="D19">
        <v>-37.6</v>
      </c>
      <c r="E19">
        <v>6</v>
      </c>
      <c r="F19">
        <v>110</v>
      </c>
      <c r="G19">
        <v>11</v>
      </c>
    </row>
    <row r="20" spans="1:7">
      <c r="A20">
        <v>461</v>
      </c>
      <c r="B20">
        <v>6532</v>
      </c>
      <c r="C20">
        <v>-10.1</v>
      </c>
      <c r="D20">
        <v>-40.1</v>
      </c>
      <c r="E20">
        <v>7</v>
      </c>
      <c r="F20">
        <v>88</v>
      </c>
      <c r="G20">
        <v>24</v>
      </c>
    </row>
    <row r="21" spans="1:7">
      <c r="A21">
        <v>457</v>
      </c>
      <c r="B21">
        <v>6599</v>
      </c>
      <c r="C21">
        <v>-10.199999999999999</v>
      </c>
      <c r="D21">
        <v>-42.7</v>
      </c>
      <c r="E21">
        <v>5</v>
      </c>
      <c r="F21">
        <v>85</v>
      </c>
      <c r="G21">
        <v>26</v>
      </c>
    </row>
    <row r="22" spans="1:7">
      <c r="A22">
        <v>441</v>
      </c>
      <c r="B22">
        <v>6874</v>
      </c>
      <c r="C22">
        <v>-10.7</v>
      </c>
      <c r="D22">
        <v>-53.2</v>
      </c>
      <c r="E22">
        <v>2</v>
      </c>
      <c r="F22">
        <v>95</v>
      </c>
      <c r="G22">
        <v>30</v>
      </c>
    </row>
    <row r="23" spans="1:7">
      <c r="A23">
        <v>434</v>
      </c>
      <c r="B23">
        <v>6997</v>
      </c>
      <c r="C23">
        <v>-10.9</v>
      </c>
      <c r="D23">
        <v>-57.9</v>
      </c>
      <c r="E23">
        <v>1</v>
      </c>
      <c r="F23">
        <v>97</v>
      </c>
      <c r="G23">
        <v>30</v>
      </c>
    </row>
    <row r="24" spans="1:7">
      <c r="A24">
        <v>424</v>
      </c>
      <c r="B24">
        <v>7175</v>
      </c>
      <c r="C24">
        <v>-11.8</v>
      </c>
      <c r="D24">
        <v>-55.6</v>
      </c>
      <c r="E24">
        <v>1</v>
      </c>
      <c r="F24">
        <v>100</v>
      </c>
      <c r="G24">
        <v>29</v>
      </c>
    </row>
    <row r="25" spans="1:7">
      <c r="A25">
        <v>400</v>
      </c>
      <c r="B25">
        <v>7620</v>
      </c>
      <c r="C25">
        <v>-13.9</v>
      </c>
      <c r="D25">
        <v>-49.9</v>
      </c>
      <c r="E25">
        <v>3</v>
      </c>
      <c r="F25">
        <v>95</v>
      </c>
      <c r="G25">
        <v>28</v>
      </c>
    </row>
    <row r="26" spans="1:7">
      <c r="A26">
        <v>398</v>
      </c>
      <c r="B26">
        <v>7658</v>
      </c>
      <c r="C26">
        <v>-14</v>
      </c>
      <c r="D26">
        <v>-51.2</v>
      </c>
      <c r="E26">
        <v>3</v>
      </c>
      <c r="F26">
        <v>95</v>
      </c>
      <c r="G26">
        <v>27</v>
      </c>
    </row>
    <row r="27" spans="1:7">
      <c r="A27">
        <v>385</v>
      </c>
      <c r="B27">
        <v>7910</v>
      </c>
      <c r="C27">
        <v>-14.9</v>
      </c>
      <c r="D27">
        <v>-59.9</v>
      </c>
      <c r="E27">
        <v>1</v>
      </c>
      <c r="F27">
        <v>110</v>
      </c>
      <c r="G27">
        <v>24</v>
      </c>
    </row>
    <row r="28" spans="1:7">
      <c r="A28">
        <v>361</v>
      </c>
      <c r="B28">
        <v>8383</v>
      </c>
      <c r="C28">
        <v>-18.8</v>
      </c>
      <c r="D28">
        <v>-59.4</v>
      </c>
      <c r="E28">
        <v>1</v>
      </c>
      <c r="F28">
        <v>140</v>
      </c>
      <c r="G28">
        <v>19</v>
      </c>
    </row>
    <row r="29" spans="1:7">
      <c r="A29">
        <v>330</v>
      </c>
      <c r="B29">
        <v>9045</v>
      </c>
      <c r="C29">
        <v>-24.3</v>
      </c>
      <c r="D29">
        <v>-58.8</v>
      </c>
      <c r="E29">
        <v>3</v>
      </c>
      <c r="F29">
        <v>115</v>
      </c>
      <c r="G29">
        <v>23</v>
      </c>
    </row>
    <row r="30" spans="1:7">
      <c r="A30">
        <v>309</v>
      </c>
      <c r="B30">
        <v>9529</v>
      </c>
      <c r="C30">
        <v>-28.3</v>
      </c>
      <c r="D30">
        <v>-58.3</v>
      </c>
      <c r="E30">
        <v>4</v>
      </c>
      <c r="F30">
        <v>136</v>
      </c>
      <c r="G30">
        <v>25</v>
      </c>
    </row>
    <row r="31" spans="1:7">
      <c r="A31">
        <v>301</v>
      </c>
      <c r="B31">
        <v>9716</v>
      </c>
      <c r="C31">
        <v>-29.5</v>
      </c>
      <c r="D31">
        <v>-61.3</v>
      </c>
      <c r="E31">
        <v>3</v>
      </c>
      <c r="F31">
        <v>145</v>
      </c>
      <c r="G31">
        <v>26</v>
      </c>
    </row>
    <row r="32" spans="1:7">
      <c r="A32">
        <v>300</v>
      </c>
      <c r="B32">
        <v>9740</v>
      </c>
      <c r="C32">
        <v>-29.7</v>
      </c>
      <c r="D32">
        <v>-61.7</v>
      </c>
      <c r="E32">
        <v>3</v>
      </c>
      <c r="F32">
        <v>145</v>
      </c>
      <c r="G32">
        <v>26</v>
      </c>
    </row>
    <row r="33" spans="1:7">
      <c r="A33">
        <v>283</v>
      </c>
      <c r="B33">
        <v>10155</v>
      </c>
      <c r="C33">
        <v>-31.7</v>
      </c>
      <c r="D33">
        <v>-60.7</v>
      </c>
      <c r="E33">
        <v>4</v>
      </c>
      <c r="F33">
        <v>145</v>
      </c>
      <c r="G33">
        <v>38</v>
      </c>
    </row>
    <row r="34" spans="1:7">
      <c r="A34">
        <v>281</v>
      </c>
      <c r="B34">
        <v>10204</v>
      </c>
      <c r="C34">
        <v>-32.1</v>
      </c>
      <c r="D34">
        <v>-60.7</v>
      </c>
      <c r="E34">
        <v>4</v>
      </c>
      <c r="F34">
        <v>145</v>
      </c>
      <c r="G34">
        <v>39</v>
      </c>
    </row>
    <row r="35" spans="1:7">
      <c r="A35">
        <v>250</v>
      </c>
      <c r="B35">
        <v>11020</v>
      </c>
      <c r="C35">
        <v>-38.700000000000003</v>
      </c>
      <c r="D35">
        <v>-60.7</v>
      </c>
      <c r="E35">
        <v>8</v>
      </c>
      <c r="F35">
        <v>155</v>
      </c>
      <c r="G35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010320050900HL</vt:lpstr>
      <vt:lpstr>brutos01032005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Sonny</cp:lastModifiedBy>
  <dcterms:created xsi:type="dcterms:W3CDTF">2010-09-06T18:10:57Z</dcterms:created>
  <dcterms:modified xsi:type="dcterms:W3CDTF">2011-07-26T16:48:15Z</dcterms:modified>
</cp:coreProperties>
</file>