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480" windowHeight="8130" tabRatio="762" firstSheet="1" activeTab="3"/>
  </bookViews>
  <sheets>
    <sheet name="130320050900HL" sheetId="1" r:id="rId1"/>
    <sheet name="140320050900HL" sheetId="2" r:id="rId2"/>
    <sheet name="150320050900HL" sheetId="4" r:id="rId3"/>
    <sheet name="160320050900HL" sheetId="5" r:id="rId4"/>
    <sheet name="brutos13_14032005" sheetId="6" r:id="rId5"/>
    <sheet name="brutos15_16" sheetId="7" r:id="rId6"/>
  </sheets>
  <calcPr calcId="125725"/>
</workbook>
</file>

<file path=xl/calcChain.xml><?xml version="1.0" encoding="utf-8"?>
<calcChain xmlns="http://schemas.openxmlformats.org/spreadsheetml/2006/main">
  <c r="F2" i="2"/>
  <c r="G2" s="1"/>
  <c r="F3"/>
  <c r="G3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K51" i="1"/>
  <c r="F51"/>
  <c r="I51" s="1"/>
  <c r="F50"/>
  <c r="I50" s="1"/>
  <c r="F49"/>
  <c r="I49" s="1"/>
  <c r="F48"/>
  <c r="I48" s="1"/>
  <c r="F47"/>
  <c r="I47" s="1"/>
  <c r="F46"/>
  <c r="I46" s="1"/>
  <c r="F45"/>
  <c r="I45" s="1"/>
  <c r="F44"/>
  <c r="I44" s="1"/>
  <c r="F43"/>
  <c r="I43" s="1"/>
  <c r="F42"/>
  <c r="I42" s="1"/>
  <c r="F41"/>
  <c r="I41" s="1"/>
  <c r="F40"/>
  <c r="I40" s="1"/>
  <c r="F39"/>
  <c r="I39" s="1"/>
  <c r="F38"/>
  <c r="I38" s="1"/>
  <c r="F37"/>
  <c r="I37" s="1"/>
  <c r="F36"/>
  <c r="I36" s="1"/>
  <c r="F35"/>
  <c r="I35" s="1"/>
  <c r="F34"/>
  <c r="I34" s="1"/>
  <c r="F33"/>
  <c r="I33" s="1"/>
  <c r="F32"/>
  <c r="I32" s="1"/>
  <c r="F31"/>
  <c r="I31" s="1"/>
  <c r="F30"/>
  <c r="I30" s="1"/>
  <c r="F29"/>
  <c r="I29" s="1"/>
  <c r="F28"/>
  <c r="I28" s="1"/>
  <c r="F27"/>
  <c r="I27" s="1"/>
  <c r="F26"/>
  <c r="I26" s="1"/>
  <c r="F25"/>
  <c r="I25" s="1"/>
  <c r="F24"/>
  <c r="I24" s="1"/>
  <c r="F23"/>
  <c r="I23" s="1"/>
  <c r="F22"/>
  <c r="I22" s="1"/>
  <c r="F21"/>
  <c r="I21" s="1"/>
  <c r="F20"/>
  <c r="I20" s="1"/>
  <c r="F19"/>
  <c r="I19" s="1"/>
  <c r="F18"/>
  <c r="I18" s="1"/>
  <c r="F17"/>
  <c r="I17" s="1"/>
  <c r="F16"/>
  <c r="I16" s="1"/>
  <c r="F15"/>
  <c r="I15" s="1"/>
  <c r="F14"/>
  <c r="I14" s="1"/>
  <c r="F13"/>
  <c r="I13" s="1"/>
  <c r="F12"/>
  <c r="I12" s="1"/>
  <c r="F11"/>
  <c r="I11" s="1"/>
  <c r="F10"/>
  <c r="I10" s="1"/>
  <c r="F9"/>
  <c r="I9" s="1"/>
  <c r="F8"/>
  <c r="I8" s="1"/>
  <c r="F7"/>
  <c r="I7" s="1"/>
  <c r="F6"/>
  <c r="I6" s="1"/>
  <c r="F5"/>
  <c r="I5" s="1"/>
  <c r="F4"/>
  <c r="I4" s="1"/>
  <c r="F3"/>
  <c r="I3" s="1"/>
  <c r="F2"/>
  <c r="I2" s="1"/>
  <c r="M51" l="1"/>
  <c r="G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J2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8"/>
  <c r="J7"/>
  <c r="J6"/>
  <c r="J5"/>
  <c r="J4"/>
  <c r="J3"/>
  <c r="K2"/>
  <c r="M2" s="1"/>
  <c r="K3"/>
  <c r="M3" s="1"/>
  <c r="K4"/>
  <c r="M4" s="1"/>
  <c r="K5"/>
  <c r="M5" s="1"/>
  <c r="K6"/>
  <c r="M6" s="1"/>
  <c r="K7"/>
  <c r="M7" s="1"/>
  <c r="K8"/>
  <c r="M8" s="1"/>
  <c r="J9"/>
  <c r="K10"/>
  <c r="M10" s="1"/>
  <c r="K11"/>
  <c r="M11" s="1"/>
  <c r="K12"/>
  <c r="M12" s="1"/>
  <c r="K13"/>
  <c r="M13" s="1"/>
  <c r="K14"/>
  <c r="M14" s="1"/>
  <c r="K15"/>
  <c r="M15" s="1"/>
  <c r="K16"/>
  <c r="M16" s="1"/>
  <c r="K17"/>
  <c r="M17" s="1"/>
  <c r="K18"/>
  <c r="M18" s="1"/>
  <c r="K19"/>
  <c r="M19" s="1"/>
  <c r="K20"/>
  <c r="M20" s="1"/>
  <c r="K21"/>
  <c r="M21" s="1"/>
  <c r="K22"/>
  <c r="M22" s="1"/>
  <c r="K23"/>
  <c r="M23" s="1"/>
  <c r="K24"/>
  <c r="M24" s="1"/>
  <c r="K25"/>
  <c r="M25" s="1"/>
  <c r="K26"/>
  <c r="M26" s="1"/>
  <c r="K27"/>
  <c r="M27" s="1"/>
  <c r="K28"/>
  <c r="M28" s="1"/>
  <c r="K29"/>
  <c r="M29" s="1"/>
  <c r="K30"/>
  <c r="M30" s="1"/>
  <c r="K31"/>
  <c r="M31" s="1"/>
  <c r="K32"/>
  <c r="M32" s="1"/>
  <c r="K33"/>
  <c r="M33" s="1"/>
  <c r="K34"/>
  <c r="M34" s="1"/>
  <c r="K35"/>
  <c r="M35" s="1"/>
  <c r="K36"/>
  <c r="M36" s="1"/>
  <c r="K37"/>
  <c r="M37" s="1"/>
  <c r="K38"/>
  <c r="M38" s="1"/>
  <c r="K39"/>
  <c r="M39" s="1"/>
  <c r="K40"/>
  <c r="M40" s="1"/>
  <c r="K41"/>
  <c r="M41" s="1"/>
  <c r="K42"/>
  <c r="M42" s="1"/>
  <c r="K43"/>
  <c r="M43" s="1"/>
  <c r="K44"/>
  <c r="M44" s="1"/>
  <c r="K45"/>
  <c r="M45" s="1"/>
  <c r="K46"/>
  <c r="M46" s="1"/>
  <c r="K47"/>
  <c r="M47" s="1"/>
  <c r="K48"/>
  <c r="M48" s="1"/>
  <c r="K49"/>
  <c r="M49" s="1"/>
  <c r="K50"/>
  <c r="M50" s="1"/>
  <c r="H2"/>
  <c r="L51" s="1"/>
  <c r="L9" l="1"/>
  <c r="K9"/>
  <c r="M9" s="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8"/>
  <c r="L7"/>
  <c r="L6"/>
  <c r="L5"/>
  <c r="L4"/>
  <c r="L3"/>
  <c r="L2"/>
  <c r="K51" i="4"/>
  <c r="K51" i="2"/>
  <c r="J2"/>
  <c r="I33"/>
  <c r="I51"/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2"/>
  <c r="F3" i="5"/>
  <c r="G3" s="1"/>
  <c r="F4"/>
  <c r="G4" s="1"/>
  <c r="I4"/>
  <c r="F5"/>
  <c r="G5" s="1"/>
  <c r="F6"/>
  <c r="G6" s="1"/>
  <c r="I6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2"/>
  <c r="I2"/>
  <c r="J3"/>
  <c r="K3" s="1"/>
  <c r="J4"/>
  <c r="K4" s="1"/>
  <c r="M4" s="1"/>
  <c r="J5"/>
  <c r="K5" s="1"/>
  <c r="J6"/>
  <c r="K6" s="1"/>
  <c r="M6" s="1"/>
  <c r="J7"/>
  <c r="K7" s="1"/>
  <c r="J8"/>
  <c r="K8" s="1"/>
  <c r="J9"/>
  <c r="K9" s="1"/>
  <c r="J10"/>
  <c r="K10" s="1"/>
  <c r="J11"/>
  <c r="K11" s="1"/>
  <c r="J12"/>
  <c r="K12" s="1"/>
  <c r="J13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J25"/>
  <c r="K25" s="1"/>
  <c r="J26"/>
  <c r="K26" s="1"/>
  <c r="J27"/>
  <c r="K27" s="1"/>
  <c r="J28"/>
  <c r="K28" s="1"/>
  <c r="J29"/>
  <c r="K29" s="1"/>
  <c r="J30"/>
  <c r="K30" s="1"/>
  <c r="J31"/>
  <c r="K31" s="1"/>
  <c r="J32"/>
  <c r="K32" s="1"/>
  <c r="J33"/>
  <c r="K33" s="1"/>
  <c r="J34"/>
  <c r="K34" s="1"/>
  <c r="J35"/>
  <c r="K35" s="1"/>
  <c r="J36"/>
  <c r="K36" s="1"/>
  <c r="J37"/>
  <c r="K37" s="1"/>
  <c r="J38"/>
  <c r="K38" s="1"/>
  <c r="J39"/>
  <c r="K39" s="1"/>
  <c r="J40"/>
  <c r="K40" s="1"/>
  <c r="J41"/>
  <c r="K41" s="1"/>
  <c r="J42"/>
  <c r="K42" s="1"/>
  <c r="J43"/>
  <c r="K43" s="1"/>
  <c r="J44"/>
  <c r="K44" s="1"/>
  <c r="J45"/>
  <c r="K45" s="1"/>
  <c r="J46"/>
  <c r="K46" s="1"/>
  <c r="J47"/>
  <c r="K47" s="1"/>
  <c r="J48"/>
  <c r="K48" s="1"/>
  <c r="J49"/>
  <c r="K49" s="1"/>
  <c r="J50"/>
  <c r="K50" s="1"/>
  <c r="J51"/>
  <c r="K51" s="1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5"/>
  <c r="I3"/>
  <c r="I51" i="4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H2" i="5" l="1"/>
  <c r="G2"/>
  <c r="J2" s="1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5"/>
  <c r="M3"/>
  <c r="M51" i="2"/>
  <c r="M51" i="4"/>
  <c r="L2" i="5"/>
  <c r="K2"/>
  <c r="M2" s="1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J50" i="2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K2"/>
  <c r="I50"/>
  <c r="I49"/>
  <c r="I48"/>
  <c r="I47"/>
  <c r="I46"/>
  <c r="I45"/>
  <c r="I44"/>
  <c r="I43"/>
  <c r="I42"/>
  <c r="I41"/>
  <c r="I40"/>
  <c r="I39"/>
  <c r="I38"/>
  <c r="I37"/>
  <c r="I36"/>
  <c r="I35"/>
  <c r="I34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H2"/>
  <c r="L51" s="1"/>
  <c r="M2" l="1"/>
  <c r="L2"/>
  <c r="K3"/>
  <c r="M3" s="1"/>
  <c r="L3"/>
  <c r="K4"/>
  <c r="M4" s="1"/>
  <c r="L4"/>
  <c r="K5"/>
  <c r="M5" s="1"/>
  <c r="L5"/>
  <c r="K6"/>
  <c r="M6" s="1"/>
  <c r="L6"/>
  <c r="K7"/>
  <c r="M7" s="1"/>
  <c r="L7"/>
  <c r="K8"/>
  <c r="M8" s="1"/>
  <c r="L8"/>
  <c r="K9"/>
  <c r="M9" s="1"/>
  <c r="L9"/>
  <c r="K10"/>
  <c r="M10" s="1"/>
  <c r="L10"/>
  <c r="K11"/>
  <c r="M11" s="1"/>
  <c r="L11"/>
  <c r="K12"/>
  <c r="M12" s="1"/>
  <c r="L12"/>
  <c r="K13"/>
  <c r="M13" s="1"/>
  <c r="L13"/>
  <c r="K14"/>
  <c r="M14" s="1"/>
  <c r="L14"/>
  <c r="K15"/>
  <c r="M15" s="1"/>
  <c r="L15"/>
  <c r="K16"/>
  <c r="M16" s="1"/>
  <c r="L16"/>
  <c r="K17"/>
  <c r="M17" s="1"/>
  <c r="L17"/>
  <c r="K18"/>
  <c r="M18" s="1"/>
  <c r="L18"/>
  <c r="K19"/>
  <c r="M19" s="1"/>
  <c r="L19"/>
  <c r="K20"/>
  <c r="M20" s="1"/>
  <c r="L20"/>
  <c r="K21"/>
  <c r="M21" s="1"/>
  <c r="L21"/>
  <c r="K22"/>
  <c r="M22" s="1"/>
  <c r="L22"/>
  <c r="K23"/>
  <c r="M23" s="1"/>
  <c r="L23"/>
  <c r="K24"/>
  <c r="M24" s="1"/>
  <c r="L24"/>
  <c r="K25"/>
  <c r="M25" s="1"/>
  <c r="L25"/>
  <c r="K26"/>
  <c r="M26" s="1"/>
  <c r="L26"/>
  <c r="K27"/>
  <c r="M27" s="1"/>
  <c r="L27"/>
  <c r="K28"/>
  <c r="M28" s="1"/>
  <c r="L28"/>
  <c r="K29"/>
  <c r="M29" s="1"/>
  <c r="L29"/>
  <c r="K30"/>
  <c r="M30" s="1"/>
  <c r="L30"/>
  <c r="K31"/>
  <c r="M31" s="1"/>
  <c r="L31"/>
  <c r="K32"/>
  <c r="M32" s="1"/>
  <c r="L32"/>
  <c r="K33"/>
  <c r="M33" s="1"/>
  <c r="L33"/>
  <c r="K34"/>
  <c r="M34" s="1"/>
  <c r="L34"/>
  <c r="K35"/>
  <c r="M35" s="1"/>
  <c r="L35"/>
  <c r="K36"/>
  <c r="M36" s="1"/>
  <c r="L36"/>
  <c r="K37"/>
  <c r="M37" s="1"/>
  <c r="L37"/>
  <c r="K38"/>
  <c r="M38" s="1"/>
  <c r="L38"/>
  <c r="K39"/>
  <c r="M39" s="1"/>
  <c r="L39"/>
  <c r="K40"/>
  <c r="M40" s="1"/>
  <c r="L40"/>
  <c r="K41"/>
  <c r="M41" s="1"/>
  <c r="L41"/>
  <c r="K42"/>
  <c r="M42" s="1"/>
  <c r="L42"/>
  <c r="K43"/>
  <c r="M43" s="1"/>
  <c r="L43"/>
  <c r="K44"/>
  <c r="M44" s="1"/>
  <c r="L44"/>
  <c r="K45"/>
  <c r="M45" s="1"/>
  <c r="L45"/>
  <c r="K46"/>
  <c r="M46" s="1"/>
  <c r="L46"/>
  <c r="K47"/>
  <c r="M47" s="1"/>
  <c r="L47"/>
  <c r="K48"/>
  <c r="M48" s="1"/>
  <c r="L48"/>
  <c r="K49"/>
  <c r="M49" s="1"/>
  <c r="L49"/>
  <c r="K50"/>
  <c r="M50" s="1"/>
  <c r="L50"/>
  <c r="H2" i="4"/>
  <c r="L51" s="1"/>
  <c r="G51"/>
  <c r="G50"/>
  <c r="J50" s="1"/>
  <c r="G49"/>
  <c r="J49" s="1"/>
  <c r="G48"/>
  <c r="J48" s="1"/>
  <c r="G47"/>
  <c r="J47" s="1"/>
  <c r="G46"/>
  <c r="J46" s="1"/>
  <c r="G45"/>
  <c r="J45" s="1"/>
  <c r="G44"/>
  <c r="J44" s="1"/>
  <c r="G43"/>
  <c r="J43" s="1"/>
  <c r="G42"/>
  <c r="J42" s="1"/>
  <c r="G41"/>
  <c r="J41" s="1"/>
  <c r="G40"/>
  <c r="J40" s="1"/>
  <c r="G39"/>
  <c r="J39" s="1"/>
  <c r="G38"/>
  <c r="J38" s="1"/>
  <c r="G37"/>
  <c r="J37" s="1"/>
  <c r="G36"/>
  <c r="J36" s="1"/>
  <c r="G35"/>
  <c r="J35" s="1"/>
  <c r="G34"/>
  <c r="J34" s="1"/>
  <c r="G33"/>
  <c r="J33" s="1"/>
  <c r="G32"/>
  <c r="J32" s="1"/>
  <c r="G31"/>
  <c r="J31" s="1"/>
  <c r="G30"/>
  <c r="J30" s="1"/>
  <c r="G29"/>
  <c r="J29" s="1"/>
  <c r="G28"/>
  <c r="J28" s="1"/>
  <c r="G27"/>
  <c r="J27" s="1"/>
  <c r="G26"/>
  <c r="J26" s="1"/>
  <c r="G25"/>
  <c r="J25" s="1"/>
  <c r="G24"/>
  <c r="J24" s="1"/>
  <c r="G23"/>
  <c r="J23" s="1"/>
  <c r="G22"/>
  <c r="J22" s="1"/>
  <c r="G21"/>
  <c r="J21" s="1"/>
  <c r="G20"/>
  <c r="J20" s="1"/>
  <c r="G19"/>
  <c r="J19" s="1"/>
  <c r="G18"/>
  <c r="J18" s="1"/>
  <c r="G17"/>
  <c r="J17" s="1"/>
  <c r="G16"/>
  <c r="J16" s="1"/>
  <c r="G15"/>
  <c r="J15" s="1"/>
  <c r="G14"/>
  <c r="J14" s="1"/>
  <c r="G13"/>
  <c r="J13" s="1"/>
  <c r="G12"/>
  <c r="J12" s="1"/>
  <c r="G11"/>
  <c r="J11" s="1"/>
  <c r="G10"/>
  <c r="J10" s="1"/>
  <c r="G9"/>
  <c r="J9" s="1"/>
  <c r="G8"/>
  <c r="J8" s="1"/>
  <c r="G7"/>
  <c r="J7" s="1"/>
  <c r="G6"/>
  <c r="J6" s="1"/>
  <c r="G5"/>
  <c r="J5" s="1"/>
  <c r="G4"/>
  <c r="J4" s="1"/>
  <c r="G3"/>
  <c r="J3" s="1"/>
  <c r="G2"/>
  <c r="J2"/>
  <c r="L2" s="1"/>
  <c r="L3" l="1"/>
  <c r="K3"/>
  <c r="M3" s="1"/>
  <c r="L4"/>
  <c r="K4"/>
  <c r="M4" s="1"/>
  <c r="L5"/>
  <c r="K5"/>
  <c r="M5" s="1"/>
  <c r="L6"/>
  <c r="K6"/>
  <c r="M6" s="1"/>
  <c r="L7"/>
  <c r="K7"/>
  <c r="M7" s="1"/>
  <c r="L8"/>
  <c r="K8"/>
  <c r="M8" s="1"/>
  <c r="L9"/>
  <c r="K9"/>
  <c r="M9" s="1"/>
  <c r="L10"/>
  <c r="K10"/>
  <c r="M10" s="1"/>
  <c r="L11"/>
  <c r="K11"/>
  <c r="M11" s="1"/>
  <c r="L12"/>
  <c r="K12"/>
  <c r="M12" s="1"/>
  <c r="L13"/>
  <c r="K13"/>
  <c r="M13" s="1"/>
  <c r="L14"/>
  <c r="K14"/>
  <c r="M14" s="1"/>
  <c r="L15"/>
  <c r="K15"/>
  <c r="M15" s="1"/>
  <c r="L16"/>
  <c r="K16"/>
  <c r="M16" s="1"/>
  <c r="L17"/>
  <c r="K17"/>
  <c r="M17" s="1"/>
  <c r="L18"/>
  <c r="K18"/>
  <c r="M18" s="1"/>
  <c r="L19"/>
  <c r="K19"/>
  <c r="M19" s="1"/>
  <c r="L20"/>
  <c r="K20"/>
  <c r="M20" s="1"/>
  <c r="L21"/>
  <c r="K21"/>
  <c r="M21" s="1"/>
  <c r="L22"/>
  <c r="K22"/>
  <c r="M22" s="1"/>
  <c r="L23"/>
  <c r="K23"/>
  <c r="M23" s="1"/>
  <c r="L24"/>
  <c r="K24"/>
  <c r="M24" s="1"/>
  <c r="L25"/>
  <c r="K25"/>
  <c r="M25" s="1"/>
  <c r="L26"/>
  <c r="K26"/>
  <c r="M26" s="1"/>
  <c r="L27"/>
  <c r="K27"/>
  <c r="M27" s="1"/>
  <c r="L28"/>
  <c r="K28"/>
  <c r="M28" s="1"/>
  <c r="L29"/>
  <c r="K29"/>
  <c r="M29" s="1"/>
  <c r="L30"/>
  <c r="K30"/>
  <c r="M30" s="1"/>
  <c r="L31"/>
  <c r="K31"/>
  <c r="M31" s="1"/>
  <c r="L32"/>
  <c r="K32"/>
  <c r="M32" s="1"/>
  <c r="L33"/>
  <c r="K33"/>
  <c r="M33" s="1"/>
  <c r="L34"/>
  <c r="K34"/>
  <c r="M34" s="1"/>
  <c r="L35"/>
  <c r="K35"/>
  <c r="M35" s="1"/>
  <c r="L36"/>
  <c r="K36"/>
  <c r="M36" s="1"/>
  <c r="L37"/>
  <c r="K37"/>
  <c r="M37" s="1"/>
  <c r="L38"/>
  <c r="K38"/>
  <c r="M38" s="1"/>
  <c r="L39"/>
  <c r="K39"/>
  <c r="M39" s="1"/>
  <c r="L40"/>
  <c r="K40"/>
  <c r="M40" s="1"/>
  <c r="L41"/>
  <c r="K41"/>
  <c r="M41" s="1"/>
  <c r="L42"/>
  <c r="K42"/>
  <c r="M42" s="1"/>
  <c r="L43"/>
  <c r="K43"/>
  <c r="M43" s="1"/>
  <c r="L44"/>
  <c r="K44"/>
  <c r="M44" s="1"/>
  <c r="L45"/>
  <c r="K45"/>
  <c r="M45" s="1"/>
  <c r="L46"/>
  <c r="K46"/>
  <c r="M46" s="1"/>
  <c r="L47"/>
  <c r="K47"/>
  <c r="M47" s="1"/>
  <c r="L48"/>
  <c r="K48"/>
  <c r="M48" s="1"/>
  <c r="L49"/>
  <c r="K49"/>
  <c r="M49" s="1"/>
  <c r="L50"/>
  <c r="K50"/>
  <c r="M50" s="1"/>
  <c r="K2"/>
  <c r="M2" s="1"/>
</calcChain>
</file>

<file path=xl/sharedStrings.xml><?xml version="1.0" encoding="utf-8"?>
<sst xmlns="http://schemas.openxmlformats.org/spreadsheetml/2006/main" count="56" uniqueCount="13">
  <si>
    <t>Z(m)</t>
  </si>
  <si>
    <t>P(hPa)</t>
  </si>
  <si>
    <t>T(ºC)</t>
  </si>
  <si>
    <t>Td(°C)</t>
  </si>
  <si>
    <t>es(hPa)</t>
  </si>
  <si>
    <t>rs (g/kg)</t>
  </si>
  <si>
    <t>Tpot(K)</t>
  </si>
  <si>
    <t>Tpoteq(K)</t>
  </si>
  <si>
    <t>Tpoteqs(K)</t>
  </si>
  <si>
    <t>e(hPa)</t>
  </si>
  <si>
    <t>r(g/kg)</t>
  </si>
  <si>
    <t>UR(%)</t>
  </si>
  <si>
    <t>TL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</si>
</sst>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22664813546986678"/>
          <c:y val="0.12284685974577278"/>
          <c:w val="0.66558073676337814"/>
          <c:h val="0.67378687068050369"/>
        </c:manualLayout>
      </c:layout>
      <c:scatterChart>
        <c:scatterStyle val="smoothMarker"/>
        <c:ser>
          <c:idx val="0"/>
          <c:order val="0"/>
          <c:tx>
            <c:strRef>
              <c:f>'140320050900HL'!$N$1</c:f>
              <c:strCache>
                <c:ptCount val="1"/>
                <c:pt idx="0">
                  <c:v>Z(m)</c:v>
                </c:pt>
              </c:strCache>
            </c:strRef>
          </c:tx>
          <c:marker>
            <c:symbol val="none"/>
          </c:marker>
          <c:xVal>
            <c:numRef>
              <c:f>'140320050900HL'!$M$2:$M$51</c:f>
              <c:numCache>
                <c:formatCode>General</c:formatCode>
                <c:ptCount val="50"/>
                <c:pt idx="0">
                  <c:v>341.95513720268997</c:v>
                </c:pt>
                <c:pt idx="1">
                  <c:v>342.26935849593337</c:v>
                </c:pt>
                <c:pt idx="2">
                  <c:v>342.63627731954398</c:v>
                </c:pt>
                <c:pt idx="3">
                  <c:v>343.32294437247072</c:v>
                </c:pt>
                <c:pt idx="4">
                  <c:v>343.83809444364425</c:v>
                </c:pt>
                <c:pt idx="5">
                  <c:v>344.35607435364113</c:v>
                </c:pt>
                <c:pt idx="6">
                  <c:v>344.78702115454757</c:v>
                </c:pt>
                <c:pt idx="7">
                  <c:v>344.82545060613847</c:v>
                </c:pt>
                <c:pt idx="8">
                  <c:v>345.72226657548333</c:v>
                </c:pt>
                <c:pt idx="9">
                  <c:v>346.08120176581639</c:v>
                </c:pt>
                <c:pt idx="10">
                  <c:v>346.14563088470288</c:v>
                </c:pt>
                <c:pt idx="11">
                  <c:v>346.04654444443094</c:v>
                </c:pt>
                <c:pt idx="12">
                  <c:v>345.91438950748596</c:v>
                </c:pt>
                <c:pt idx="13">
                  <c:v>345.65686511711283</c:v>
                </c:pt>
                <c:pt idx="14">
                  <c:v>345.39545718660946</c:v>
                </c:pt>
                <c:pt idx="15">
                  <c:v>345.13089625494905</c:v>
                </c:pt>
                <c:pt idx="16">
                  <c:v>344.69304192615573</c:v>
                </c:pt>
                <c:pt idx="17">
                  <c:v>344.19980874355156</c:v>
                </c:pt>
                <c:pt idx="18">
                  <c:v>343.66179289125546</c:v>
                </c:pt>
                <c:pt idx="19">
                  <c:v>343.09742898783611</c:v>
                </c:pt>
                <c:pt idx="20">
                  <c:v>342.48285040020522</c:v>
                </c:pt>
                <c:pt idx="21">
                  <c:v>341.91087381745103</c:v>
                </c:pt>
                <c:pt idx="22">
                  <c:v>341.20227601310285</c:v>
                </c:pt>
                <c:pt idx="23">
                  <c:v>340.71914717745926</c:v>
                </c:pt>
                <c:pt idx="24">
                  <c:v>340.23605293289768</c:v>
                </c:pt>
                <c:pt idx="25">
                  <c:v>340.39682242606</c:v>
                </c:pt>
                <c:pt idx="26">
                  <c:v>340.60351779940487</c:v>
                </c:pt>
                <c:pt idx="27">
                  <c:v>341.02222871255736</c:v>
                </c:pt>
                <c:pt idx="28">
                  <c:v>341.45402704582864</c:v>
                </c:pt>
                <c:pt idx="29">
                  <c:v>340.91366836363261</c:v>
                </c:pt>
                <c:pt idx="30">
                  <c:v>340.29357715776695</c:v>
                </c:pt>
                <c:pt idx="31">
                  <c:v>339.57940916044635</c:v>
                </c:pt>
                <c:pt idx="32">
                  <c:v>339.04739300918908</c:v>
                </c:pt>
                <c:pt idx="33">
                  <c:v>338.81014551508639</c:v>
                </c:pt>
                <c:pt idx="34">
                  <c:v>339.29584305302922</c:v>
                </c:pt>
                <c:pt idx="35">
                  <c:v>340.25513823829982</c:v>
                </c:pt>
                <c:pt idx="36">
                  <c:v>342.07228897191663</c:v>
                </c:pt>
                <c:pt idx="37">
                  <c:v>344.10494885673864</c:v>
                </c:pt>
                <c:pt idx="38">
                  <c:v>347.22346925348643</c:v>
                </c:pt>
                <c:pt idx="39">
                  <c:v>350.64428263433246</c:v>
                </c:pt>
                <c:pt idx="40">
                  <c:v>354.4644328128777</c:v>
                </c:pt>
                <c:pt idx="41">
                  <c:v>360.24687775371888</c:v>
                </c:pt>
                <c:pt idx="42">
                  <c:v>369.13529059167126</c:v>
                </c:pt>
                <c:pt idx="43">
                  <c:v>377.80330380750109</c:v>
                </c:pt>
                <c:pt idx="44">
                  <c:v>395.71351550232487</c:v>
                </c:pt>
                <c:pt idx="45">
                  <c:v>415.73135432629698</c:v>
                </c:pt>
                <c:pt idx="46">
                  <c:v>447.56399534961179</c:v>
                </c:pt>
                <c:pt idx="47">
                  <c:v>480.11641074610799</c:v>
                </c:pt>
                <c:pt idx="48">
                  <c:v>513.39551427461868</c:v>
                </c:pt>
                <c:pt idx="49">
                  <c:v>545.54542040747583</c:v>
                </c:pt>
              </c:numCache>
            </c:numRef>
          </c:xVal>
          <c:yVal>
            <c:numRef>
              <c:f>'140320050900HL'!$N$2:$N$51</c:f>
              <c:numCache>
                <c:formatCode>General</c:formatCode>
                <c:ptCount val="50"/>
                <c:pt idx="0">
                  <c:v>14.6</c:v>
                </c:pt>
                <c:pt idx="1">
                  <c:v>46.1</c:v>
                </c:pt>
                <c:pt idx="2">
                  <c:v>80.7</c:v>
                </c:pt>
                <c:pt idx="3">
                  <c:v>118.8</c:v>
                </c:pt>
                <c:pt idx="4">
                  <c:v>160.69999999999999</c:v>
                </c:pt>
                <c:pt idx="5">
                  <c:v>206.7</c:v>
                </c:pt>
                <c:pt idx="6">
                  <c:v>257.39999999999998</c:v>
                </c:pt>
                <c:pt idx="7">
                  <c:v>313.10000000000002</c:v>
                </c:pt>
                <c:pt idx="8">
                  <c:v>374.5</c:v>
                </c:pt>
                <c:pt idx="9">
                  <c:v>441.9</c:v>
                </c:pt>
                <c:pt idx="10">
                  <c:v>516.1</c:v>
                </c:pt>
                <c:pt idx="11">
                  <c:v>597.70000000000005</c:v>
                </c:pt>
                <c:pt idx="12">
                  <c:v>687.5</c:v>
                </c:pt>
                <c:pt idx="13">
                  <c:v>786.2</c:v>
                </c:pt>
                <c:pt idx="14">
                  <c:v>895</c:v>
                </c:pt>
                <c:pt idx="15">
                  <c:v>1014</c:v>
                </c:pt>
                <c:pt idx="16">
                  <c:v>1146</c:v>
                </c:pt>
                <c:pt idx="17">
                  <c:v>1290</c:v>
                </c:pt>
                <c:pt idx="18">
                  <c:v>1449</c:v>
                </c:pt>
                <c:pt idx="19">
                  <c:v>1624</c:v>
                </c:pt>
                <c:pt idx="20">
                  <c:v>1817</c:v>
                </c:pt>
                <c:pt idx="21">
                  <c:v>2028</c:v>
                </c:pt>
                <c:pt idx="22">
                  <c:v>2261</c:v>
                </c:pt>
                <c:pt idx="23">
                  <c:v>2517</c:v>
                </c:pt>
                <c:pt idx="24">
                  <c:v>2799</c:v>
                </c:pt>
                <c:pt idx="25">
                  <c:v>3109</c:v>
                </c:pt>
                <c:pt idx="26">
                  <c:v>3450</c:v>
                </c:pt>
                <c:pt idx="27">
                  <c:v>3825</c:v>
                </c:pt>
                <c:pt idx="28">
                  <c:v>4237</c:v>
                </c:pt>
                <c:pt idx="29">
                  <c:v>4691</c:v>
                </c:pt>
                <c:pt idx="30">
                  <c:v>5190</c:v>
                </c:pt>
                <c:pt idx="31">
                  <c:v>5739</c:v>
                </c:pt>
                <c:pt idx="32">
                  <c:v>6343</c:v>
                </c:pt>
                <c:pt idx="33">
                  <c:v>7008</c:v>
                </c:pt>
                <c:pt idx="34">
                  <c:v>7738</c:v>
                </c:pt>
                <c:pt idx="35">
                  <c:v>8542</c:v>
                </c:pt>
                <c:pt idx="36">
                  <c:v>9428</c:v>
                </c:pt>
                <c:pt idx="37">
                  <c:v>10396</c:v>
                </c:pt>
                <c:pt idx="38">
                  <c:v>11401</c:v>
                </c:pt>
                <c:pt idx="39">
                  <c:v>12401</c:v>
                </c:pt>
                <c:pt idx="40">
                  <c:v>13401</c:v>
                </c:pt>
                <c:pt idx="41">
                  <c:v>14401</c:v>
                </c:pt>
                <c:pt idx="42">
                  <c:v>15401</c:v>
                </c:pt>
                <c:pt idx="43">
                  <c:v>16401</c:v>
                </c:pt>
                <c:pt idx="44">
                  <c:v>17401</c:v>
                </c:pt>
                <c:pt idx="45">
                  <c:v>18401</c:v>
                </c:pt>
                <c:pt idx="46">
                  <c:v>19401</c:v>
                </c:pt>
                <c:pt idx="47">
                  <c:v>20401</c:v>
                </c:pt>
                <c:pt idx="48">
                  <c:v>21401</c:v>
                </c:pt>
                <c:pt idx="49">
                  <c:v>22401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'140320050900HL'!$N$1</c:f>
              <c:strCache>
                <c:ptCount val="1"/>
                <c:pt idx="0">
                  <c:v>Z(m)</c:v>
                </c:pt>
              </c:strCache>
            </c:strRef>
          </c:tx>
          <c:marker>
            <c:symbol val="none"/>
          </c:marker>
          <c:xVal>
            <c:numRef>
              <c:f>'140320050900HL'!$K$2:$K$51</c:f>
              <c:numCache>
                <c:formatCode>General</c:formatCode>
                <c:ptCount val="50"/>
                <c:pt idx="0">
                  <c:v>295.07306387401496</c:v>
                </c:pt>
                <c:pt idx="1">
                  <c:v>295.33807102336391</c:v>
                </c:pt>
                <c:pt idx="2">
                  <c:v>295.6299114924999</c:v>
                </c:pt>
                <c:pt idx="3">
                  <c:v>296.01286649684636</c:v>
                </c:pt>
                <c:pt idx="4">
                  <c:v>296.37485906229659</c:v>
                </c:pt>
                <c:pt idx="5">
                  <c:v>296.7496701018697</c:v>
                </c:pt>
                <c:pt idx="6">
                  <c:v>297.13875534577801</c:v>
                </c:pt>
                <c:pt idx="7">
                  <c:v>297.47280051953243</c:v>
                </c:pt>
                <c:pt idx="8">
                  <c:v>298.06244974268554</c:v>
                </c:pt>
                <c:pt idx="9">
                  <c:v>298.52849259697376</c:v>
                </c:pt>
                <c:pt idx="10">
                  <c:v>298.98135403573173</c:v>
                </c:pt>
                <c:pt idx="11">
                  <c:v>299.42692443145955</c:v>
                </c:pt>
                <c:pt idx="12">
                  <c:v>299.91222079961284</c:v>
                </c:pt>
                <c:pt idx="13">
                  <c:v>300.41761849415235</c:v>
                </c:pt>
                <c:pt idx="14">
                  <c:v>300.9769469671167</c:v>
                </c:pt>
                <c:pt idx="15">
                  <c:v>301.59729686429665</c:v>
                </c:pt>
                <c:pt idx="16">
                  <c:v>302.2374337119349</c:v>
                </c:pt>
                <c:pt idx="17">
                  <c:v>302.93864283311939</c:v>
                </c:pt>
                <c:pt idx="18">
                  <c:v>303.7092994957664</c:v>
                </c:pt>
                <c:pt idx="19">
                  <c:v>304.55682246955377</c:v>
                </c:pt>
                <c:pt idx="20">
                  <c:v>305.48017827952407</c:v>
                </c:pt>
                <c:pt idx="21">
                  <c:v>306.51491510822143</c:v>
                </c:pt>
                <c:pt idx="22">
                  <c:v>307.61435024317524</c:v>
                </c:pt>
                <c:pt idx="23">
                  <c:v>308.89757243819633</c:v>
                </c:pt>
                <c:pt idx="24">
                  <c:v>310.30567060933726</c:v>
                </c:pt>
                <c:pt idx="25">
                  <c:v>312.07387662945655</c:v>
                </c:pt>
                <c:pt idx="26">
                  <c:v>314.01113145624754</c:v>
                </c:pt>
                <c:pt idx="27">
                  <c:v>316.19031618413953</c:v>
                </c:pt>
                <c:pt idx="28">
                  <c:v>318.53424703325794</c:v>
                </c:pt>
                <c:pt idx="29">
                  <c:v>320.6185072286267</c:v>
                </c:pt>
                <c:pt idx="30">
                  <c:v>322.78472337213219</c:v>
                </c:pt>
                <c:pt idx="31">
                  <c:v>324.99030734512644</c:v>
                </c:pt>
                <c:pt idx="32">
                  <c:v>327.3217077168855</c:v>
                </c:pt>
                <c:pt idx="33">
                  <c:v>329.77613894893256</c:v>
                </c:pt>
                <c:pt idx="34">
                  <c:v>332.58387389939412</c:v>
                </c:pt>
                <c:pt idx="35">
                  <c:v>335.56298451902495</c:v>
                </c:pt>
                <c:pt idx="36">
                  <c:v>338.97961330675867</c:v>
                </c:pt>
                <c:pt idx="37">
                  <c:v>342.28501780293556</c:v>
                </c:pt>
                <c:pt idx="38">
                  <c:v>346.19472147464484</c:v>
                </c:pt>
                <c:pt idx="39">
                  <c:v>350.09584362317804</c:v>
                </c:pt>
                <c:pt idx="40">
                  <c:v>354.18802221239423</c:v>
                </c:pt>
                <c:pt idx="41">
                  <c:v>360.09788212989429</c:v>
                </c:pt>
                <c:pt idx="42">
                  <c:v>369.03990250469553</c:v>
                </c:pt>
                <c:pt idx="43">
                  <c:v>377.74731599775305</c:v>
                </c:pt>
                <c:pt idx="44">
                  <c:v>395.64941938597377</c:v>
                </c:pt>
                <c:pt idx="45">
                  <c:v>415.65104760334583</c:v>
                </c:pt>
                <c:pt idx="46">
                  <c:v>447.35286104970294</c:v>
                </c:pt>
                <c:pt idx="47">
                  <c:v>479.61799727479956</c:v>
                </c:pt>
                <c:pt idx="48">
                  <c:v>512.32814960840994</c:v>
                </c:pt>
                <c:pt idx="49">
                  <c:v>543.63377579987241</c:v>
                </c:pt>
              </c:numCache>
            </c:numRef>
          </c:xVal>
          <c:yVal>
            <c:numRef>
              <c:f>'140320050900HL'!$N$2:$N$51</c:f>
              <c:numCache>
                <c:formatCode>General</c:formatCode>
                <c:ptCount val="50"/>
                <c:pt idx="0">
                  <c:v>14.6</c:v>
                </c:pt>
                <c:pt idx="1">
                  <c:v>46.1</c:v>
                </c:pt>
                <c:pt idx="2">
                  <c:v>80.7</c:v>
                </c:pt>
                <c:pt idx="3">
                  <c:v>118.8</c:v>
                </c:pt>
                <c:pt idx="4">
                  <c:v>160.69999999999999</c:v>
                </c:pt>
                <c:pt idx="5">
                  <c:v>206.7</c:v>
                </c:pt>
                <c:pt idx="6">
                  <c:v>257.39999999999998</c:v>
                </c:pt>
                <c:pt idx="7">
                  <c:v>313.10000000000002</c:v>
                </c:pt>
                <c:pt idx="8">
                  <c:v>374.5</c:v>
                </c:pt>
                <c:pt idx="9">
                  <c:v>441.9</c:v>
                </c:pt>
                <c:pt idx="10">
                  <c:v>516.1</c:v>
                </c:pt>
                <c:pt idx="11">
                  <c:v>597.70000000000005</c:v>
                </c:pt>
                <c:pt idx="12">
                  <c:v>687.5</c:v>
                </c:pt>
                <c:pt idx="13">
                  <c:v>786.2</c:v>
                </c:pt>
                <c:pt idx="14">
                  <c:v>895</c:v>
                </c:pt>
                <c:pt idx="15">
                  <c:v>1014</c:v>
                </c:pt>
                <c:pt idx="16">
                  <c:v>1146</c:v>
                </c:pt>
                <c:pt idx="17">
                  <c:v>1290</c:v>
                </c:pt>
                <c:pt idx="18">
                  <c:v>1449</c:v>
                </c:pt>
                <c:pt idx="19">
                  <c:v>1624</c:v>
                </c:pt>
                <c:pt idx="20">
                  <c:v>1817</c:v>
                </c:pt>
                <c:pt idx="21">
                  <c:v>2028</c:v>
                </c:pt>
                <c:pt idx="22">
                  <c:v>2261</c:v>
                </c:pt>
                <c:pt idx="23">
                  <c:v>2517</c:v>
                </c:pt>
                <c:pt idx="24">
                  <c:v>2799</c:v>
                </c:pt>
                <c:pt idx="25">
                  <c:v>3109</c:v>
                </c:pt>
                <c:pt idx="26">
                  <c:v>3450</c:v>
                </c:pt>
                <c:pt idx="27">
                  <c:v>3825</c:v>
                </c:pt>
                <c:pt idx="28">
                  <c:v>4237</c:v>
                </c:pt>
                <c:pt idx="29">
                  <c:v>4691</c:v>
                </c:pt>
                <c:pt idx="30">
                  <c:v>5190</c:v>
                </c:pt>
                <c:pt idx="31">
                  <c:v>5739</c:v>
                </c:pt>
                <c:pt idx="32">
                  <c:v>6343</c:v>
                </c:pt>
                <c:pt idx="33">
                  <c:v>7008</c:v>
                </c:pt>
                <c:pt idx="34">
                  <c:v>7738</c:v>
                </c:pt>
                <c:pt idx="35">
                  <c:v>8542</c:v>
                </c:pt>
                <c:pt idx="36">
                  <c:v>9428</c:v>
                </c:pt>
                <c:pt idx="37">
                  <c:v>10396</c:v>
                </c:pt>
                <c:pt idx="38">
                  <c:v>11401</c:v>
                </c:pt>
                <c:pt idx="39">
                  <c:v>12401</c:v>
                </c:pt>
                <c:pt idx="40">
                  <c:v>13401</c:v>
                </c:pt>
                <c:pt idx="41">
                  <c:v>14401</c:v>
                </c:pt>
                <c:pt idx="42">
                  <c:v>15401</c:v>
                </c:pt>
                <c:pt idx="43">
                  <c:v>16401</c:v>
                </c:pt>
                <c:pt idx="44">
                  <c:v>17401</c:v>
                </c:pt>
                <c:pt idx="45">
                  <c:v>18401</c:v>
                </c:pt>
                <c:pt idx="46">
                  <c:v>19401</c:v>
                </c:pt>
                <c:pt idx="47">
                  <c:v>20401</c:v>
                </c:pt>
                <c:pt idx="48">
                  <c:v>21401</c:v>
                </c:pt>
                <c:pt idx="49">
                  <c:v>22401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'140320050900HL'!$N$1</c:f>
              <c:strCache>
                <c:ptCount val="1"/>
                <c:pt idx="0">
                  <c:v>Z(m)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'140320050900HL'!$L$2:$L$51</c:f>
              <c:numCache>
                <c:formatCode>General</c:formatCode>
                <c:ptCount val="50"/>
                <c:pt idx="0">
                  <c:v>342.6722361015556</c:v>
                </c:pt>
                <c:pt idx="1">
                  <c:v>342.09043884492127</c:v>
                </c:pt>
                <c:pt idx="2">
                  <c:v>341.7183887633326</c:v>
                </c:pt>
                <c:pt idx="3">
                  <c:v>341.7154378718102</c:v>
                </c:pt>
                <c:pt idx="4">
                  <c:v>341.75310532218515</c:v>
                </c:pt>
                <c:pt idx="5">
                  <c:v>342.36840853231365</c:v>
                </c:pt>
                <c:pt idx="6">
                  <c:v>342.53104759694583</c:v>
                </c:pt>
                <c:pt idx="7">
                  <c:v>342.1264272688781</c:v>
                </c:pt>
                <c:pt idx="8">
                  <c:v>341.05088241075629</c:v>
                </c:pt>
                <c:pt idx="9">
                  <c:v>341.37043294077125</c:v>
                </c:pt>
                <c:pt idx="10">
                  <c:v>340.72217980408817</c:v>
                </c:pt>
                <c:pt idx="11">
                  <c:v>340.5344468613693</c:v>
                </c:pt>
                <c:pt idx="12">
                  <c:v>340.27965538263902</c:v>
                </c:pt>
                <c:pt idx="13">
                  <c:v>339.95169566921254</c:v>
                </c:pt>
                <c:pt idx="14">
                  <c:v>339.63176313849567</c:v>
                </c:pt>
                <c:pt idx="15">
                  <c:v>339.26462769907232</c:v>
                </c:pt>
                <c:pt idx="16">
                  <c:v>338.89557621117001</c:v>
                </c:pt>
                <c:pt idx="17">
                  <c:v>338.28639270384394</c:v>
                </c:pt>
                <c:pt idx="18">
                  <c:v>337.40029175719059</c:v>
                </c:pt>
                <c:pt idx="19">
                  <c:v>336.49190760941815</c:v>
                </c:pt>
                <c:pt idx="20">
                  <c:v>335.52565450362005</c:v>
                </c:pt>
                <c:pt idx="21">
                  <c:v>334.53286100322572</c:v>
                </c:pt>
                <c:pt idx="22">
                  <c:v>333.37320978644493</c:v>
                </c:pt>
                <c:pt idx="23">
                  <c:v>332.26325044778287</c:v>
                </c:pt>
                <c:pt idx="24">
                  <c:v>331.03815420309502</c:v>
                </c:pt>
                <c:pt idx="25">
                  <c:v>329.85506113005511</c:v>
                </c:pt>
                <c:pt idx="26">
                  <c:v>328.84752001944173</c:v>
                </c:pt>
                <c:pt idx="27">
                  <c:v>328.18203558412046</c:v>
                </c:pt>
                <c:pt idx="28">
                  <c:v>328.58410302785654</c:v>
                </c:pt>
                <c:pt idx="29">
                  <c:v>330.12435992953834</c:v>
                </c:pt>
                <c:pt idx="30">
                  <c:v>331.79024820573636</c:v>
                </c:pt>
                <c:pt idx="31">
                  <c:v>333.04008289535244</c:v>
                </c:pt>
                <c:pt idx="32">
                  <c:v>333.65810728803376</c:v>
                </c:pt>
                <c:pt idx="33">
                  <c:v>334.53340198557396</c:v>
                </c:pt>
                <c:pt idx="34">
                  <c:v>336.07360857474805</c:v>
                </c:pt>
                <c:pt idx="35">
                  <c:v>337.87423718056931</c:v>
                </c:pt>
                <c:pt idx="36">
                  <c:v>340.34040623614231</c:v>
                </c:pt>
                <c:pt idx="37">
                  <c:v>342.90206020752754</c:v>
                </c:pt>
                <c:pt idx="38">
                  <c:v>346.43227375864609</c:v>
                </c:pt>
                <c:pt idx="39">
                  <c:v>350.19047848802285</c:v>
                </c:pt>
                <c:pt idx="40">
                  <c:v>354.2318107013395</c:v>
                </c:pt>
                <c:pt idx="41">
                  <c:v>360.12013536019867</c:v>
                </c:pt>
                <c:pt idx="42">
                  <c:v>369.05361572654516</c:v>
                </c:pt>
                <c:pt idx="43">
                  <c:v>377.7560288010979</c:v>
                </c:pt>
                <c:pt idx="44">
                  <c:v>395.65912701949213</c:v>
                </c:pt>
                <c:pt idx="45">
                  <c:v>415.66212757448397</c:v>
                </c:pt>
                <c:pt idx="46">
                  <c:v>447.38131907370212</c:v>
                </c:pt>
                <c:pt idx="47">
                  <c:v>479.68375214308293</c:v>
                </c:pt>
                <c:pt idx="48">
                  <c:v>512.46770175062591</c:v>
                </c:pt>
                <c:pt idx="49">
                  <c:v>543.63377579987241</c:v>
                </c:pt>
              </c:numCache>
            </c:numRef>
          </c:xVal>
          <c:yVal>
            <c:numRef>
              <c:f>'140320050900HL'!$N$2:$N$51</c:f>
              <c:numCache>
                <c:formatCode>General</c:formatCode>
                <c:ptCount val="50"/>
                <c:pt idx="0">
                  <c:v>14.6</c:v>
                </c:pt>
                <c:pt idx="1">
                  <c:v>46.1</c:v>
                </c:pt>
                <c:pt idx="2">
                  <c:v>80.7</c:v>
                </c:pt>
                <c:pt idx="3">
                  <c:v>118.8</c:v>
                </c:pt>
                <c:pt idx="4">
                  <c:v>160.69999999999999</c:v>
                </c:pt>
                <c:pt idx="5">
                  <c:v>206.7</c:v>
                </c:pt>
                <c:pt idx="6">
                  <c:v>257.39999999999998</c:v>
                </c:pt>
                <c:pt idx="7">
                  <c:v>313.10000000000002</c:v>
                </c:pt>
                <c:pt idx="8">
                  <c:v>374.5</c:v>
                </c:pt>
                <c:pt idx="9">
                  <c:v>441.9</c:v>
                </c:pt>
                <c:pt idx="10">
                  <c:v>516.1</c:v>
                </c:pt>
                <c:pt idx="11">
                  <c:v>597.70000000000005</c:v>
                </c:pt>
                <c:pt idx="12">
                  <c:v>687.5</c:v>
                </c:pt>
                <c:pt idx="13">
                  <c:v>786.2</c:v>
                </c:pt>
                <c:pt idx="14">
                  <c:v>895</c:v>
                </c:pt>
                <c:pt idx="15">
                  <c:v>1014</c:v>
                </c:pt>
                <c:pt idx="16">
                  <c:v>1146</c:v>
                </c:pt>
                <c:pt idx="17">
                  <c:v>1290</c:v>
                </c:pt>
                <c:pt idx="18">
                  <c:v>1449</c:v>
                </c:pt>
                <c:pt idx="19">
                  <c:v>1624</c:v>
                </c:pt>
                <c:pt idx="20">
                  <c:v>1817</c:v>
                </c:pt>
                <c:pt idx="21">
                  <c:v>2028</c:v>
                </c:pt>
                <c:pt idx="22">
                  <c:v>2261</c:v>
                </c:pt>
                <c:pt idx="23">
                  <c:v>2517</c:v>
                </c:pt>
                <c:pt idx="24">
                  <c:v>2799</c:v>
                </c:pt>
                <c:pt idx="25">
                  <c:v>3109</c:v>
                </c:pt>
                <c:pt idx="26">
                  <c:v>3450</c:v>
                </c:pt>
                <c:pt idx="27">
                  <c:v>3825</c:v>
                </c:pt>
                <c:pt idx="28">
                  <c:v>4237</c:v>
                </c:pt>
                <c:pt idx="29">
                  <c:v>4691</c:v>
                </c:pt>
                <c:pt idx="30">
                  <c:v>5190</c:v>
                </c:pt>
                <c:pt idx="31">
                  <c:v>5739</c:v>
                </c:pt>
                <c:pt idx="32">
                  <c:v>6343</c:v>
                </c:pt>
                <c:pt idx="33">
                  <c:v>7008</c:v>
                </c:pt>
                <c:pt idx="34">
                  <c:v>7738</c:v>
                </c:pt>
                <c:pt idx="35">
                  <c:v>8542</c:v>
                </c:pt>
                <c:pt idx="36">
                  <c:v>9428</c:v>
                </c:pt>
                <c:pt idx="37">
                  <c:v>10396</c:v>
                </c:pt>
                <c:pt idx="38">
                  <c:v>11401</c:v>
                </c:pt>
                <c:pt idx="39">
                  <c:v>12401</c:v>
                </c:pt>
                <c:pt idx="40">
                  <c:v>13401</c:v>
                </c:pt>
                <c:pt idx="41">
                  <c:v>14401</c:v>
                </c:pt>
                <c:pt idx="42">
                  <c:v>15401</c:v>
                </c:pt>
                <c:pt idx="43">
                  <c:v>16401</c:v>
                </c:pt>
                <c:pt idx="44">
                  <c:v>17401</c:v>
                </c:pt>
                <c:pt idx="45">
                  <c:v>18401</c:v>
                </c:pt>
                <c:pt idx="46">
                  <c:v>19401</c:v>
                </c:pt>
                <c:pt idx="47">
                  <c:v>20401</c:v>
                </c:pt>
                <c:pt idx="48">
                  <c:v>21401</c:v>
                </c:pt>
                <c:pt idx="49">
                  <c:v>22401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'140320050900HL'!$N$1</c:f>
              <c:strCache>
                <c:ptCount val="1"/>
                <c:pt idx="0">
                  <c:v>Z(m)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xVal>
            <c:numRef>
              <c:f>'140320050900HL'!$K$2:$K$51</c:f>
              <c:numCache>
                <c:formatCode>General</c:formatCode>
                <c:ptCount val="50"/>
                <c:pt idx="0">
                  <c:v>295.07306387401496</c:v>
                </c:pt>
                <c:pt idx="1">
                  <c:v>295.33807102336391</c:v>
                </c:pt>
                <c:pt idx="2">
                  <c:v>295.6299114924999</c:v>
                </c:pt>
                <c:pt idx="3">
                  <c:v>296.01286649684636</c:v>
                </c:pt>
                <c:pt idx="4">
                  <c:v>296.37485906229659</c:v>
                </c:pt>
                <c:pt idx="5">
                  <c:v>296.7496701018697</c:v>
                </c:pt>
                <c:pt idx="6">
                  <c:v>297.13875534577801</c:v>
                </c:pt>
                <c:pt idx="7">
                  <c:v>297.47280051953243</c:v>
                </c:pt>
                <c:pt idx="8">
                  <c:v>298.06244974268554</c:v>
                </c:pt>
                <c:pt idx="9">
                  <c:v>298.52849259697376</c:v>
                </c:pt>
                <c:pt idx="10">
                  <c:v>298.98135403573173</c:v>
                </c:pt>
                <c:pt idx="11">
                  <c:v>299.42692443145955</c:v>
                </c:pt>
                <c:pt idx="12">
                  <c:v>299.91222079961284</c:v>
                </c:pt>
                <c:pt idx="13">
                  <c:v>300.41761849415235</c:v>
                </c:pt>
                <c:pt idx="14">
                  <c:v>300.9769469671167</c:v>
                </c:pt>
                <c:pt idx="15">
                  <c:v>301.59729686429665</c:v>
                </c:pt>
                <c:pt idx="16">
                  <c:v>302.2374337119349</c:v>
                </c:pt>
                <c:pt idx="17">
                  <c:v>302.93864283311939</c:v>
                </c:pt>
                <c:pt idx="18">
                  <c:v>303.7092994957664</c:v>
                </c:pt>
                <c:pt idx="19">
                  <c:v>304.55682246955377</c:v>
                </c:pt>
                <c:pt idx="20">
                  <c:v>305.48017827952407</c:v>
                </c:pt>
                <c:pt idx="21">
                  <c:v>306.51491510822143</c:v>
                </c:pt>
                <c:pt idx="22">
                  <c:v>307.61435024317524</c:v>
                </c:pt>
                <c:pt idx="23">
                  <c:v>308.89757243819633</c:v>
                </c:pt>
                <c:pt idx="24">
                  <c:v>310.30567060933726</c:v>
                </c:pt>
                <c:pt idx="25">
                  <c:v>312.07387662945655</c:v>
                </c:pt>
                <c:pt idx="26">
                  <c:v>314.01113145624754</c:v>
                </c:pt>
                <c:pt idx="27">
                  <c:v>316.19031618413953</c:v>
                </c:pt>
                <c:pt idx="28">
                  <c:v>318.53424703325794</c:v>
                </c:pt>
                <c:pt idx="29">
                  <c:v>320.6185072286267</c:v>
                </c:pt>
                <c:pt idx="30">
                  <c:v>322.78472337213219</c:v>
                </c:pt>
                <c:pt idx="31">
                  <c:v>324.99030734512644</c:v>
                </c:pt>
                <c:pt idx="32">
                  <c:v>327.3217077168855</c:v>
                </c:pt>
                <c:pt idx="33">
                  <c:v>329.77613894893256</c:v>
                </c:pt>
                <c:pt idx="34">
                  <c:v>332.58387389939412</c:v>
                </c:pt>
                <c:pt idx="35">
                  <c:v>335.56298451902495</c:v>
                </c:pt>
                <c:pt idx="36">
                  <c:v>338.97961330675867</c:v>
                </c:pt>
                <c:pt idx="37">
                  <c:v>342.28501780293556</c:v>
                </c:pt>
                <c:pt idx="38">
                  <c:v>346.19472147464484</c:v>
                </c:pt>
                <c:pt idx="39">
                  <c:v>350.09584362317804</c:v>
                </c:pt>
                <c:pt idx="40">
                  <c:v>354.18802221239423</c:v>
                </c:pt>
                <c:pt idx="41">
                  <c:v>360.09788212989429</c:v>
                </c:pt>
                <c:pt idx="42">
                  <c:v>369.03990250469553</c:v>
                </c:pt>
                <c:pt idx="43">
                  <c:v>377.74731599775305</c:v>
                </c:pt>
                <c:pt idx="44">
                  <c:v>395.64941938597377</c:v>
                </c:pt>
                <c:pt idx="45">
                  <c:v>415.65104760334583</c:v>
                </c:pt>
                <c:pt idx="46">
                  <c:v>447.35286104970294</c:v>
                </c:pt>
                <c:pt idx="47">
                  <c:v>479.61799727479956</c:v>
                </c:pt>
                <c:pt idx="48">
                  <c:v>512.32814960840994</c:v>
                </c:pt>
                <c:pt idx="49">
                  <c:v>543.63377579987241</c:v>
                </c:pt>
              </c:numCache>
            </c:numRef>
          </c:xVal>
          <c:yVal>
            <c:numRef>
              <c:f>'140320050900HL'!$N$2:$N$51</c:f>
              <c:numCache>
                <c:formatCode>General</c:formatCode>
                <c:ptCount val="50"/>
                <c:pt idx="0">
                  <c:v>14.6</c:v>
                </c:pt>
                <c:pt idx="1">
                  <c:v>46.1</c:v>
                </c:pt>
                <c:pt idx="2">
                  <c:v>80.7</c:v>
                </c:pt>
                <c:pt idx="3">
                  <c:v>118.8</c:v>
                </c:pt>
                <c:pt idx="4">
                  <c:v>160.69999999999999</c:v>
                </c:pt>
                <c:pt idx="5">
                  <c:v>206.7</c:v>
                </c:pt>
                <c:pt idx="6">
                  <c:v>257.39999999999998</c:v>
                </c:pt>
                <c:pt idx="7">
                  <c:v>313.10000000000002</c:v>
                </c:pt>
                <c:pt idx="8">
                  <c:v>374.5</c:v>
                </c:pt>
                <c:pt idx="9">
                  <c:v>441.9</c:v>
                </c:pt>
                <c:pt idx="10">
                  <c:v>516.1</c:v>
                </c:pt>
                <c:pt idx="11">
                  <c:v>597.70000000000005</c:v>
                </c:pt>
                <c:pt idx="12">
                  <c:v>687.5</c:v>
                </c:pt>
                <c:pt idx="13">
                  <c:v>786.2</c:v>
                </c:pt>
                <c:pt idx="14">
                  <c:v>895</c:v>
                </c:pt>
                <c:pt idx="15">
                  <c:v>1014</c:v>
                </c:pt>
                <c:pt idx="16">
                  <c:v>1146</c:v>
                </c:pt>
                <c:pt idx="17">
                  <c:v>1290</c:v>
                </c:pt>
                <c:pt idx="18">
                  <c:v>1449</c:v>
                </c:pt>
                <c:pt idx="19">
                  <c:v>1624</c:v>
                </c:pt>
                <c:pt idx="20">
                  <c:v>1817</c:v>
                </c:pt>
                <c:pt idx="21">
                  <c:v>2028</c:v>
                </c:pt>
                <c:pt idx="22">
                  <c:v>2261</c:v>
                </c:pt>
                <c:pt idx="23">
                  <c:v>2517</c:v>
                </c:pt>
                <c:pt idx="24">
                  <c:v>2799</c:v>
                </c:pt>
                <c:pt idx="25">
                  <c:v>3109</c:v>
                </c:pt>
                <c:pt idx="26">
                  <c:v>3450</c:v>
                </c:pt>
                <c:pt idx="27">
                  <c:v>3825</c:v>
                </c:pt>
                <c:pt idx="28">
                  <c:v>4237</c:v>
                </c:pt>
                <c:pt idx="29">
                  <c:v>4691</c:v>
                </c:pt>
                <c:pt idx="30">
                  <c:v>5190</c:v>
                </c:pt>
                <c:pt idx="31">
                  <c:v>5739</c:v>
                </c:pt>
                <c:pt idx="32">
                  <c:v>6343</c:v>
                </c:pt>
                <c:pt idx="33">
                  <c:v>7008</c:v>
                </c:pt>
                <c:pt idx="34">
                  <c:v>7738</c:v>
                </c:pt>
                <c:pt idx="35">
                  <c:v>8542</c:v>
                </c:pt>
                <c:pt idx="36">
                  <c:v>9428</c:v>
                </c:pt>
                <c:pt idx="37">
                  <c:v>10396</c:v>
                </c:pt>
                <c:pt idx="38">
                  <c:v>11401</c:v>
                </c:pt>
                <c:pt idx="39">
                  <c:v>12401</c:v>
                </c:pt>
                <c:pt idx="40">
                  <c:v>13401</c:v>
                </c:pt>
                <c:pt idx="41">
                  <c:v>14401</c:v>
                </c:pt>
                <c:pt idx="42">
                  <c:v>15401</c:v>
                </c:pt>
                <c:pt idx="43">
                  <c:v>16401</c:v>
                </c:pt>
                <c:pt idx="44">
                  <c:v>17401</c:v>
                </c:pt>
                <c:pt idx="45">
                  <c:v>18401</c:v>
                </c:pt>
                <c:pt idx="46">
                  <c:v>19401</c:v>
                </c:pt>
                <c:pt idx="47">
                  <c:v>20401</c:v>
                </c:pt>
                <c:pt idx="48">
                  <c:v>21401</c:v>
                </c:pt>
                <c:pt idx="49">
                  <c:v>22401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'140320050900HL'!$N$1</c:f>
              <c:strCache>
                <c:ptCount val="1"/>
                <c:pt idx="0">
                  <c:v>Z(m)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'140320050900HL'!$L$2:$L$51</c:f>
              <c:numCache>
                <c:formatCode>General</c:formatCode>
                <c:ptCount val="50"/>
                <c:pt idx="0">
                  <c:v>342.6722361015556</c:v>
                </c:pt>
                <c:pt idx="1">
                  <c:v>342.09043884492127</c:v>
                </c:pt>
                <c:pt idx="2">
                  <c:v>341.7183887633326</c:v>
                </c:pt>
                <c:pt idx="3">
                  <c:v>341.7154378718102</c:v>
                </c:pt>
                <c:pt idx="4">
                  <c:v>341.75310532218515</c:v>
                </c:pt>
                <c:pt idx="5">
                  <c:v>342.36840853231365</c:v>
                </c:pt>
                <c:pt idx="6">
                  <c:v>342.53104759694583</c:v>
                </c:pt>
                <c:pt idx="7">
                  <c:v>342.1264272688781</c:v>
                </c:pt>
                <c:pt idx="8">
                  <c:v>341.05088241075629</c:v>
                </c:pt>
                <c:pt idx="9">
                  <c:v>341.37043294077125</c:v>
                </c:pt>
                <c:pt idx="10">
                  <c:v>340.72217980408817</c:v>
                </c:pt>
                <c:pt idx="11">
                  <c:v>340.5344468613693</c:v>
                </c:pt>
                <c:pt idx="12">
                  <c:v>340.27965538263902</c:v>
                </c:pt>
                <c:pt idx="13">
                  <c:v>339.95169566921254</c:v>
                </c:pt>
                <c:pt idx="14">
                  <c:v>339.63176313849567</c:v>
                </c:pt>
                <c:pt idx="15">
                  <c:v>339.26462769907232</c:v>
                </c:pt>
                <c:pt idx="16">
                  <c:v>338.89557621117001</c:v>
                </c:pt>
                <c:pt idx="17">
                  <c:v>338.28639270384394</c:v>
                </c:pt>
                <c:pt idx="18">
                  <c:v>337.40029175719059</c:v>
                </c:pt>
                <c:pt idx="19">
                  <c:v>336.49190760941815</c:v>
                </c:pt>
                <c:pt idx="20">
                  <c:v>335.52565450362005</c:v>
                </c:pt>
                <c:pt idx="21">
                  <c:v>334.53286100322572</c:v>
                </c:pt>
                <c:pt idx="22">
                  <c:v>333.37320978644493</c:v>
                </c:pt>
                <c:pt idx="23">
                  <c:v>332.26325044778287</c:v>
                </c:pt>
                <c:pt idx="24">
                  <c:v>331.03815420309502</c:v>
                </c:pt>
                <c:pt idx="25">
                  <c:v>329.85506113005511</c:v>
                </c:pt>
                <c:pt idx="26">
                  <c:v>328.84752001944173</c:v>
                </c:pt>
                <c:pt idx="27">
                  <c:v>328.18203558412046</c:v>
                </c:pt>
                <c:pt idx="28">
                  <c:v>328.58410302785654</c:v>
                </c:pt>
                <c:pt idx="29">
                  <c:v>330.12435992953834</c:v>
                </c:pt>
                <c:pt idx="30">
                  <c:v>331.79024820573636</c:v>
                </c:pt>
                <c:pt idx="31">
                  <c:v>333.04008289535244</c:v>
                </c:pt>
                <c:pt idx="32">
                  <c:v>333.65810728803376</c:v>
                </c:pt>
                <c:pt idx="33">
                  <c:v>334.53340198557396</c:v>
                </c:pt>
                <c:pt idx="34">
                  <c:v>336.07360857474805</c:v>
                </c:pt>
                <c:pt idx="35">
                  <c:v>337.87423718056931</c:v>
                </c:pt>
                <c:pt idx="36">
                  <c:v>340.34040623614231</c:v>
                </c:pt>
                <c:pt idx="37">
                  <c:v>342.90206020752754</c:v>
                </c:pt>
                <c:pt idx="38">
                  <c:v>346.43227375864609</c:v>
                </c:pt>
                <c:pt idx="39">
                  <c:v>350.19047848802285</c:v>
                </c:pt>
                <c:pt idx="40">
                  <c:v>354.2318107013395</c:v>
                </c:pt>
                <c:pt idx="41">
                  <c:v>360.12013536019867</c:v>
                </c:pt>
                <c:pt idx="42">
                  <c:v>369.05361572654516</c:v>
                </c:pt>
                <c:pt idx="43">
                  <c:v>377.7560288010979</c:v>
                </c:pt>
                <c:pt idx="44">
                  <c:v>395.65912701949213</c:v>
                </c:pt>
                <c:pt idx="45">
                  <c:v>415.66212757448397</c:v>
                </c:pt>
                <c:pt idx="46">
                  <c:v>447.38131907370212</c:v>
                </c:pt>
                <c:pt idx="47">
                  <c:v>479.68375214308293</c:v>
                </c:pt>
                <c:pt idx="48">
                  <c:v>512.46770175062591</c:v>
                </c:pt>
                <c:pt idx="49">
                  <c:v>543.63377579987241</c:v>
                </c:pt>
              </c:numCache>
            </c:numRef>
          </c:xVal>
          <c:yVal>
            <c:numRef>
              <c:f>'140320050900HL'!$N$2:$N$51</c:f>
              <c:numCache>
                <c:formatCode>General</c:formatCode>
                <c:ptCount val="50"/>
                <c:pt idx="0">
                  <c:v>14.6</c:v>
                </c:pt>
                <c:pt idx="1">
                  <c:v>46.1</c:v>
                </c:pt>
                <c:pt idx="2">
                  <c:v>80.7</c:v>
                </c:pt>
                <c:pt idx="3">
                  <c:v>118.8</c:v>
                </c:pt>
                <c:pt idx="4">
                  <c:v>160.69999999999999</c:v>
                </c:pt>
                <c:pt idx="5">
                  <c:v>206.7</c:v>
                </c:pt>
                <c:pt idx="6">
                  <c:v>257.39999999999998</c:v>
                </c:pt>
                <c:pt idx="7">
                  <c:v>313.10000000000002</c:v>
                </c:pt>
                <c:pt idx="8">
                  <c:v>374.5</c:v>
                </c:pt>
                <c:pt idx="9">
                  <c:v>441.9</c:v>
                </c:pt>
                <c:pt idx="10">
                  <c:v>516.1</c:v>
                </c:pt>
                <c:pt idx="11">
                  <c:v>597.70000000000005</c:v>
                </c:pt>
                <c:pt idx="12">
                  <c:v>687.5</c:v>
                </c:pt>
                <c:pt idx="13">
                  <c:v>786.2</c:v>
                </c:pt>
                <c:pt idx="14">
                  <c:v>895</c:v>
                </c:pt>
                <c:pt idx="15">
                  <c:v>1014</c:v>
                </c:pt>
                <c:pt idx="16">
                  <c:v>1146</c:v>
                </c:pt>
                <c:pt idx="17">
                  <c:v>1290</c:v>
                </c:pt>
                <c:pt idx="18">
                  <c:v>1449</c:v>
                </c:pt>
                <c:pt idx="19">
                  <c:v>1624</c:v>
                </c:pt>
                <c:pt idx="20">
                  <c:v>1817</c:v>
                </c:pt>
                <c:pt idx="21">
                  <c:v>2028</c:v>
                </c:pt>
                <c:pt idx="22">
                  <c:v>2261</c:v>
                </c:pt>
                <c:pt idx="23">
                  <c:v>2517</c:v>
                </c:pt>
                <c:pt idx="24">
                  <c:v>2799</c:v>
                </c:pt>
                <c:pt idx="25">
                  <c:v>3109</c:v>
                </c:pt>
                <c:pt idx="26">
                  <c:v>3450</c:v>
                </c:pt>
                <c:pt idx="27">
                  <c:v>3825</c:v>
                </c:pt>
                <c:pt idx="28">
                  <c:v>4237</c:v>
                </c:pt>
                <c:pt idx="29">
                  <c:v>4691</c:v>
                </c:pt>
                <c:pt idx="30">
                  <c:v>5190</c:v>
                </c:pt>
                <c:pt idx="31">
                  <c:v>5739</c:v>
                </c:pt>
                <c:pt idx="32">
                  <c:v>6343</c:v>
                </c:pt>
                <c:pt idx="33">
                  <c:v>7008</c:v>
                </c:pt>
                <c:pt idx="34">
                  <c:v>7738</c:v>
                </c:pt>
                <c:pt idx="35">
                  <c:v>8542</c:v>
                </c:pt>
                <c:pt idx="36">
                  <c:v>9428</c:v>
                </c:pt>
                <c:pt idx="37">
                  <c:v>10396</c:v>
                </c:pt>
                <c:pt idx="38">
                  <c:v>11401</c:v>
                </c:pt>
                <c:pt idx="39">
                  <c:v>12401</c:v>
                </c:pt>
                <c:pt idx="40">
                  <c:v>13401</c:v>
                </c:pt>
                <c:pt idx="41">
                  <c:v>14401</c:v>
                </c:pt>
                <c:pt idx="42">
                  <c:v>15401</c:v>
                </c:pt>
                <c:pt idx="43">
                  <c:v>16401</c:v>
                </c:pt>
                <c:pt idx="44">
                  <c:v>17401</c:v>
                </c:pt>
                <c:pt idx="45">
                  <c:v>18401</c:v>
                </c:pt>
                <c:pt idx="46">
                  <c:v>19401</c:v>
                </c:pt>
                <c:pt idx="47">
                  <c:v>20401</c:v>
                </c:pt>
                <c:pt idx="48">
                  <c:v>21401</c:v>
                </c:pt>
                <c:pt idx="49">
                  <c:v>22401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'140320050900HL'!$N$1</c:f>
              <c:strCache>
                <c:ptCount val="1"/>
                <c:pt idx="0">
                  <c:v>Z(m)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xVal>
            <c:numRef>
              <c:f>'140320050900HL'!$M$2:$M$51</c:f>
              <c:numCache>
                <c:formatCode>General</c:formatCode>
                <c:ptCount val="50"/>
                <c:pt idx="0">
                  <c:v>341.95513720268997</c:v>
                </c:pt>
                <c:pt idx="1">
                  <c:v>342.26935849593337</c:v>
                </c:pt>
                <c:pt idx="2">
                  <c:v>342.63627731954398</c:v>
                </c:pt>
                <c:pt idx="3">
                  <c:v>343.32294437247072</c:v>
                </c:pt>
                <c:pt idx="4">
                  <c:v>343.83809444364425</c:v>
                </c:pt>
                <c:pt idx="5">
                  <c:v>344.35607435364113</c:v>
                </c:pt>
                <c:pt idx="6">
                  <c:v>344.78702115454757</c:v>
                </c:pt>
                <c:pt idx="7">
                  <c:v>344.82545060613847</c:v>
                </c:pt>
                <c:pt idx="8">
                  <c:v>345.72226657548333</c:v>
                </c:pt>
                <c:pt idx="9">
                  <c:v>346.08120176581639</c:v>
                </c:pt>
                <c:pt idx="10">
                  <c:v>346.14563088470288</c:v>
                </c:pt>
                <c:pt idx="11">
                  <c:v>346.04654444443094</c:v>
                </c:pt>
                <c:pt idx="12">
                  <c:v>345.91438950748596</c:v>
                </c:pt>
                <c:pt idx="13">
                  <c:v>345.65686511711283</c:v>
                </c:pt>
                <c:pt idx="14">
                  <c:v>345.39545718660946</c:v>
                </c:pt>
                <c:pt idx="15">
                  <c:v>345.13089625494905</c:v>
                </c:pt>
                <c:pt idx="16">
                  <c:v>344.69304192615573</c:v>
                </c:pt>
                <c:pt idx="17">
                  <c:v>344.19980874355156</c:v>
                </c:pt>
                <c:pt idx="18">
                  <c:v>343.66179289125546</c:v>
                </c:pt>
                <c:pt idx="19">
                  <c:v>343.09742898783611</c:v>
                </c:pt>
                <c:pt idx="20">
                  <c:v>342.48285040020522</c:v>
                </c:pt>
                <c:pt idx="21">
                  <c:v>341.91087381745103</c:v>
                </c:pt>
                <c:pt idx="22">
                  <c:v>341.20227601310285</c:v>
                </c:pt>
                <c:pt idx="23">
                  <c:v>340.71914717745926</c:v>
                </c:pt>
                <c:pt idx="24">
                  <c:v>340.23605293289768</c:v>
                </c:pt>
                <c:pt idx="25">
                  <c:v>340.39682242606</c:v>
                </c:pt>
                <c:pt idx="26">
                  <c:v>340.60351779940487</c:v>
                </c:pt>
                <c:pt idx="27">
                  <c:v>341.02222871255736</c:v>
                </c:pt>
                <c:pt idx="28">
                  <c:v>341.45402704582864</c:v>
                </c:pt>
                <c:pt idx="29">
                  <c:v>340.91366836363261</c:v>
                </c:pt>
                <c:pt idx="30">
                  <c:v>340.29357715776695</c:v>
                </c:pt>
                <c:pt idx="31">
                  <c:v>339.57940916044635</c:v>
                </c:pt>
                <c:pt idx="32">
                  <c:v>339.04739300918908</c:v>
                </c:pt>
                <c:pt idx="33">
                  <c:v>338.81014551508639</c:v>
                </c:pt>
                <c:pt idx="34">
                  <c:v>339.29584305302922</c:v>
                </c:pt>
                <c:pt idx="35">
                  <c:v>340.25513823829982</c:v>
                </c:pt>
                <c:pt idx="36">
                  <c:v>342.07228897191663</c:v>
                </c:pt>
                <c:pt idx="37">
                  <c:v>344.10494885673864</c:v>
                </c:pt>
                <c:pt idx="38">
                  <c:v>347.22346925348643</c:v>
                </c:pt>
                <c:pt idx="39">
                  <c:v>350.64428263433246</c:v>
                </c:pt>
                <c:pt idx="40">
                  <c:v>354.4644328128777</c:v>
                </c:pt>
                <c:pt idx="41">
                  <c:v>360.24687775371888</c:v>
                </c:pt>
                <c:pt idx="42">
                  <c:v>369.13529059167126</c:v>
                </c:pt>
                <c:pt idx="43">
                  <c:v>377.80330380750109</c:v>
                </c:pt>
                <c:pt idx="44">
                  <c:v>395.71351550232487</c:v>
                </c:pt>
                <c:pt idx="45">
                  <c:v>415.73135432629698</c:v>
                </c:pt>
                <c:pt idx="46">
                  <c:v>447.56399534961179</c:v>
                </c:pt>
                <c:pt idx="47">
                  <c:v>480.11641074610799</c:v>
                </c:pt>
                <c:pt idx="48">
                  <c:v>513.39551427461868</c:v>
                </c:pt>
                <c:pt idx="49">
                  <c:v>545.54542040747583</c:v>
                </c:pt>
              </c:numCache>
            </c:numRef>
          </c:xVal>
          <c:yVal>
            <c:numRef>
              <c:f>'140320050900HL'!$N$2:$N$51</c:f>
              <c:numCache>
                <c:formatCode>General</c:formatCode>
                <c:ptCount val="50"/>
                <c:pt idx="0">
                  <c:v>14.6</c:v>
                </c:pt>
                <c:pt idx="1">
                  <c:v>46.1</c:v>
                </c:pt>
                <c:pt idx="2">
                  <c:v>80.7</c:v>
                </c:pt>
                <c:pt idx="3">
                  <c:v>118.8</c:v>
                </c:pt>
                <c:pt idx="4">
                  <c:v>160.69999999999999</c:v>
                </c:pt>
                <c:pt idx="5">
                  <c:v>206.7</c:v>
                </c:pt>
                <c:pt idx="6">
                  <c:v>257.39999999999998</c:v>
                </c:pt>
                <c:pt idx="7">
                  <c:v>313.10000000000002</c:v>
                </c:pt>
                <c:pt idx="8">
                  <c:v>374.5</c:v>
                </c:pt>
                <c:pt idx="9">
                  <c:v>441.9</c:v>
                </c:pt>
                <c:pt idx="10">
                  <c:v>516.1</c:v>
                </c:pt>
                <c:pt idx="11">
                  <c:v>597.70000000000005</c:v>
                </c:pt>
                <c:pt idx="12">
                  <c:v>687.5</c:v>
                </c:pt>
                <c:pt idx="13">
                  <c:v>786.2</c:v>
                </c:pt>
                <c:pt idx="14">
                  <c:v>895</c:v>
                </c:pt>
                <c:pt idx="15">
                  <c:v>1014</c:v>
                </c:pt>
                <c:pt idx="16">
                  <c:v>1146</c:v>
                </c:pt>
                <c:pt idx="17">
                  <c:v>1290</c:v>
                </c:pt>
                <c:pt idx="18">
                  <c:v>1449</c:v>
                </c:pt>
                <c:pt idx="19">
                  <c:v>1624</c:v>
                </c:pt>
                <c:pt idx="20">
                  <c:v>1817</c:v>
                </c:pt>
                <c:pt idx="21">
                  <c:v>2028</c:v>
                </c:pt>
                <c:pt idx="22">
                  <c:v>2261</c:v>
                </c:pt>
                <c:pt idx="23">
                  <c:v>2517</c:v>
                </c:pt>
                <c:pt idx="24">
                  <c:v>2799</c:v>
                </c:pt>
                <c:pt idx="25">
                  <c:v>3109</c:v>
                </c:pt>
                <c:pt idx="26">
                  <c:v>3450</c:v>
                </c:pt>
                <c:pt idx="27">
                  <c:v>3825</c:v>
                </c:pt>
                <c:pt idx="28">
                  <c:v>4237</c:v>
                </c:pt>
                <c:pt idx="29">
                  <c:v>4691</c:v>
                </c:pt>
                <c:pt idx="30">
                  <c:v>5190</c:v>
                </c:pt>
                <c:pt idx="31">
                  <c:v>5739</c:v>
                </c:pt>
                <c:pt idx="32">
                  <c:v>6343</c:v>
                </c:pt>
                <c:pt idx="33">
                  <c:v>7008</c:v>
                </c:pt>
                <c:pt idx="34">
                  <c:v>7738</c:v>
                </c:pt>
                <c:pt idx="35">
                  <c:v>8542</c:v>
                </c:pt>
                <c:pt idx="36">
                  <c:v>9428</c:v>
                </c:pt>
                <c:pt idx="37">
                  <c:v>10396</c:v>
                </c:pt>
                <c:pt idx="38">
                  <c:v>11401</c:v>
                </c:pt>
                <c:pt idx="39">
                  <c:v>12401</c:v>
                </c:pt>
                <c:pt idx="40">
                  <c:v>13401</c:v>
                </c:pt>
                <c:pt idx="41">
                  <c:v>14401</c:v>
                </c:pt>
                <c:pt idx="42">
                  <c:v>15401</c:v>
                </c:pt>
                <c:pt idx="43">
                  <c:v>16401</c:v>
                </c:pt>
                <c:pt idx="44">
                  <c:v>17401</c:v>
                </c:pt>
                <c:pt idx="45">
                  <c:v>18401</c:v>
                </c:pt>
                <c:pt idx="46">
                  <c:v>19401</c:v>
                </c:pt>
                <c:pt idx="47">
                  <c:v>20401</c:v>
                </c:pt>
                <c:pt idx="48">
                  <c:v>21401</c:v>
                </c:pt>
                <c:pt idx="49">
                  <c:v>22401</c:v>
                </c:pt>
              </c:numCache>
            </c:numRef>
          </c:yVal>
          <c:smooth val="1"/>
        </c:ser>
        <c:axId val="68976000"/>
        <c:axId val="69445120"/>
      </c:scatterChart>
      <c:valAx>
        <c:axId val="68976000"/>
        <c:scaling>
          <c:orientation val="minMax"/>
          <c:max val="400"/>
          <c:min val="29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Temperatura Potencial (K)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t-BR"/>
          </a:p>
        </c:txPr>
        <c:crossAx val="69445120"/>
        <c:crosses val="autoZero"/>
        <c:crossBetween val="midCat"/>
        <c:majorUnit val="20"/>
      </c:valAx>
      <c:valAx>
        <c:axId val="69445120"/>
        <c:scaling>
          <c:orientation val="minMax"/>
          <c:max val="140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Altitude (m)</a:t>
                </a:r>
              </a:p>
            </c:rich>
          </c:tx>
        </c:title>
        <c:numFmt formatCode="General" sourceLinked="1"/>
        <c:tickLblPos val="nextTo"/>
        <c:crossAx val="68976000"/>
        <c:crosses val="autoZero"/>
        <c:crossBetween val="midCat"/>
        <c:majorUnit val="2000"/>
      </c:valAx>
      <c:spPr>
        <a:ln>
          <a:solidFill>
            <a:schemeClr val="tx1"/>
          </a:solidFill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152" footer="0.3149606200000015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22664813546986673"/>
          <c:y val="0.12284685974577278"/>
          <c:w val="0.66558073676337848"/>
          <c:h val="0.67378687068050414"/>
        </c:manualLayout>
      </c:layout>
      <c:scatterChart>
        <c:scatterStyle val="smoothMarker"/>
        <c:ser>
          <c:idx val="0"/>
          <c:order val="0"/>
          <c:tx>
            <c:strRef>
              <c:f>'140320050900HL'!$N$1</c:f>
              <c:strCache>
                <c:ptCount val="1"/>
                <c:pt idx="0">
                  <c:v>Z(m)</c:v>
                </c:pt>
              </c:strCache>
            </c:strRef>
          </c:tx>
          <c:marker>
            <c:symbol val="none"/>
          </c:marker>
          <c:xVal>
            <c:numRef>
              <c:f>'140320050900HL'!$M$2:$M$51</c:f>
              <c:numCache>
                <c:formatCode>General</c:formatCode>
                <c:ptCount val="50"/>
                <c:pt idx="0">
                  <c:v>341.95513720268997</c:v>
                </c:pt>
                <c:pt idx="1">
                  <c:v>342.26935849593337</c:v>
                </c:pt>
                <c:pt idx="2">
                  <c:v>342.63627731954398</c:v>
                </c:pt>
                <c:pt idx="3">
                  <c:v>343.32294437247072</c:v>
                </c:pt>
                <c:pt idx="4">
                  <c:v>343.83809444364425</c:v>
                </c:pt>
                <c:pt idx="5">
                  <c:v>344.35607435364113</c:v>
                </c:pt>
                <c:pt idx="6">
                  <c:v>344.78702115454757</c:v>
                </c:pt>
                <c:pt idx="7">
                  <c:v>344.82545060613847</c:v>
                </c:pt>
                <c:pt idx="8">
                  <c:v>345.72226657548333</c:v>
                </c:pt>
                <c:pt idx="9">
                  <c:v>346.08120176581639</c:v>
                </c:pt>
                <c:pt idx="10">
                  <c:v>346.14563088470288</c:v>
                </c:pt>
                <c:pt idx="11">
                  <c:v>346.04654444443094</c:v>
                </c:pt>
                <c:pt idx="12">
                  <c:v>345.91438950748596</c:v>
                </c:pt>
                <c:pt idx="13">
                  <c:v>345.65686511711283</c:v>
                </c:pt>
                <c:pt idx="14">
                  <c:v>345.39545718660946</c:v>
                </c:pt>
                <c:pt idx="15">
                  <c:v>345.13089625494905</c:v>
                </c:pt>
                <c:pt idx="16">
                  <c:v>344.69304192615573</c:v>
                </c:pt>
                <c:pt idx="17">
                  <c:v>344.19980874355156</c:v>
                </c:pt>
                <c:pt idx="18">
                  <c:v>343.66179289125546</c:v>
                </c:pt>
                <c:pt idx="19">
                  <c:v>343.09742898783611</c:v>
                </c:pt>
                <c:pt idx="20">
                  <c:v>342.48285040020522</c:v>
                </c:pt>
                <c:pt idx="21">
                  <c:v>341.91087381745103</c:v>
                </c:pt>
                <c:pt idx="22">
                  <c:v>341.20227601310285</c:v>
                </c:pt>
                <c:pt idx="23">
                  <c:v>340.71914717745926</c:v>
                </c:pt>
                <c:pt idx="24">
                  <c:v>340.23605293289768</c:v>
                </c:pt>
                <c:pt idx="25">
                  <c:v>340.39682242606</c:v>
                </c:pt>
                <c:pt idx="26">
                  <c:v>340.60351779940487</c:v>
                </c:pt>
                <c:pt idx="27">
                  <c:v>341.02222871255736</c:v>
                </c:pt>
                <c:pt idx="28">
                  <c:v>341.45402704582864</c:v>
                </c:pt>
                <c:pt idx="29">
                  <c:v>340.91366836363261</c:v>
                </c:pt>
                <c:pt idx="30">
                  <c:v>340.29357715776695</c:v>
                </c:pt>
                <c:pt idx="31">
                  <c:v>339.57940916044635</c:v>
                </c:pt>
                <c:pt idx="32">
                  <c:v>339.04739300918908</c:v>
                </c:pt>
                <c:pt idx="33">
                  <c:v>338.81014551508639</c:v>
                </c:pt>
                <c:pt idx="34">
                  <c:v>339.29584305302922</c:v>
                </c:pt>
                <c:pt idx="35">
                  <c:v>340.25513823829982</c:v>
                </c:pt>
                <c:pt idx="36">
                  <c:v>342.07228897191663</c:v>
                </c:pt>
                <c:pt idx="37">
                  <c:v>344.10494885673864</c:v>
                </c:pt>
                <c:pt idx="38">
                  <c:v>347.22346925348643</c:v>
                </c:pt>
                <c:pt idx="39">
                  <c:v>350.64428263433246</c:v>
                </c:pt>
                <c:pt idx="40">
                  <c:v>354.4644328128777</c:v>
                </c:pt>
                <c:pt idx="41">
                  <c:v>360.24687775371888</c:v>
                </c:pt>
                <c:pt idx="42">
                  <c:v>369.13529059167126</c:v>
                </c:pt>
                <c:pt idx="43">
                  <c:v>377.80330380750109</c:v>
                </c:pt>
                <c:pt idx="44">
                  <c:v>395.71351550232487</c:v>
                </c:pt>
                <c:pt idx="45">
                  <c:v>415.73135432629698</c:v>
                </c:pt>
                <c:pt idx="46">
                  <c:v>447.56399534961179</c:v>
                </c:pt>
                <c:pt idx="47">
                  <c:v>480.11641074610799</c:v>
                </c:pt>
                <c:pt idx="48">
                  <c:v>513.39551427461868</c:v>
                </c:pt>
                <c:pt idx="49">
                  <c:v>545.54542040747583</c:v>
                </c:pt>
              </c:numCache>
            </c:numRef>
          </c:xVal>
          <c:yVal>
            <c:numRef>
              <c:f>'140320050900HL'!$N$2:$N$51</c:f>
              <c:numCache>
                <c:formatCode>General</c:formatCode>
                <c:ptCount val="50"/>
                <c:pt idx="0">
                  <c:v>14.6</c:v>
                </c:pt>
                <c:pt idx="1">
                  <c:v>46.1</c:v>
                </c:pt>
                <c:pt idx="2">
                  <c:v>80.7</c:v>
                </c:pt>
                <c:pt idx="3">
                  <c:v>118.8</c:v>
                </c:pt>
                <c:pt idx="4">
                  <c:v>160.69999999999999</c:v>
                </c:pt>
                <c:pt idx="5">
                  <c:v>206.7</c:v>
                </c:pt>
                <c:pt idx="6">
                  <c:v>257.39999999999998</c:v>
                </c:pt>
                <c:pt idx="7">
                  <c:v>313.10000000000002</c:v>
                </c:pt>
                <c:pt idx="8">
                  <c:v>374.5</c:v>
                </c:pt>
                <c:pt idx="9">
                  <c:v>441.9</c:v>
                </c:pt>
                <c:pt idx="10">
                  <c:v>516.1</c:v>
                </c:pt>
                <c:pt idx="11">
                  <c:v>597.70000000000005</c:v>
                </c:pt>
                <c:pt idx="12">
                  <c:v>687.5</c:v>
                </c:pt>
                <c:pt idx="13">
                  <c:v>786.2</c:v>
                </c:pt>
                <c:pt idx="14">
                  <c:v>895</c:v>
                </c:pt>
                <c:pt idx="15">
                  <c:v>1014</c:v>
                </c:pt>
                <c:pt idx="16">
                  <c:v>1146</c:v>
                </c:pt>
                <c:pt idx="17">
                  <c:v>1290</c:v>
                </c:pt>
                <c:pt idx="18">
                  <c:v>1449</c:v>
                </c:pt>
                <c:pt idx="19">
                  <c:v>1624</c:v>
                </c:pt>
                <c:pt idx="20">
                  <c:v>1817</c:v>
                </c:pt>
                <c:pt idx="21">
                  <c:v>2028</c:v>
                </c:pt>
                <c:pt idx="22">
                  <c:v>2261</c:v>
                </c:pt>
                <c:pt idx="23">
                  <c:v>2517</c:v>
                </c:pt>
                <c:pt idx="24">
                  <c:v>2799</c:v>
                </c:pt>
                <c:pt idx="25">
                  <c:v>3109</c:v>
                </c:pt>
                <c:pt idx="26">
                  <c:v>3450</c:v>
                </c:pt>
                <c:pt idx="27">
                  <c:v>3825</c:v>
                </c:pt>
                <c:pt idx="28">
                  <c:v>4237</c:v>
                </c:pt>
                <c:pt idx="29">
                  <c:v>4691</c:v>
                </c:pt>
                <c:pt idx="30">
                  <c:v>5190</c:v>
                </c:pt>
                <c:pt idx="31">
                  <c:v>5739</c:v>
                </c:pt>
                <c:pt idx="32">
                  <c:v>6343</c:v>
                </c:pt>
                <c:pt idx="33">
                  <c:v>7008</c:v>
                </c:pt>
                <c:pt idx="34">
                  <c:v>7738</c:v>
                </c:pt>
                <c:pt idx="35">
                  <c:v>8542</c:v>
                </c:pt>
                <c:pt idx="36">
                  <c:v>9428</c:v>
                </c:pt>
                <c:pt idx="37">
                  <c:v>10396</c:v>
                </c:pt>
                <c:pt idx="38">
                  <c:v>11401</c:v>
                </c:pt>
                <c:pt idx="39">
                  <c:v>12401</c:v>
                </c:pt>
                <c:pt idx="40">
                  <c:v>13401</c:v>
                </c:pt>
                <c:pt idx="41">
                  <c:v>14401</c:v>
                </c:pt>
                <c:pt idx="42">
                  <c:v>15401</c:v>
                </c:pt>
                <c:pt idx="43">
                  <c:v>16401</c:v>
                </c:pt>
                <c:pt idx="44">
                  <c:v>17401</c:v>
                </c:pt>
                <c:pt idx="45">
                  <c:v>18401</c:v>
                </c:pt>
                <c:pt idx="46">
                  <c:v>19401</c:v>
                </c:pt>
                <c:pt idx="47">
                  <c:v>20401</c:v>
                </c:pt>
                <c:pt idx="48">
                  <c:v>21401</c:v>
                </c:pt>
                <c:pt idx="49">
                  <c:v>22401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'140320050900HL'!$N$1</c:f>
              <c:strCache>
                <c:ptCount val="1"/>
                <c:pt idx="0">
                  <c:v>Z(m)</c:v>
                </c:pt>
              </c:strCache>
            </c:strRef>
          </c:tx>
          <c:marker>
            <c:symbol val="none"/>
          </c:marker>
          <c:xVal>
            <c:numRef>
              <c:f>'140320050900HL'!$K$2:$K$51</c:f>
              <c:numCache>
                <c:formatCode>General</c:formatCode>
                <c:ptCount val="50"/>
                <c:pt idx="0">
                  <c:v>295.07306387401496</c:v>
                </c:pt>
                <c:pt idx="1">
                  <c:v>295.33807102336391</c:v>
                </c:pt>
                <c:pt idx="2">
                  <c:v>295.6299114924999</c:v>
                </c:pt>
                <c:pt idx="3">
                  <c:v>296.01286649684636</c:v>
                </c:pt>
                <c:pt idx="4">
                  <c:v>296.37485906229659</c:v>
                </c:pt>
                <c:pt idx="5">
                  <c:v>296.7496701018697</c:v>
                </c:pt>
                <c:pt idx="6">
                  <c:v>297.13875534577801</c:v>
                </c:pt>
                <c:pt idx="7">
                  <c:v>297.47280051953243</c:v>
                </c:pt>
                <c:pt idx="8">
                  <c:v>298.06244974268554</c:v>
                </c:pt>
                <c:pt idx="9">
                  <c:v>298.52849259697376</c:v>
                </c:pt>
                <c:pt idx="10">
                  <c:v>298.98135403573173</c:v>
                </c:pt>
                <c:pt idx="11">
                  <c:v>299.42692443145955</c:v>
                </c:pt>
                <c:pt idx="12">
                  <c:v>299.91222079961284</c:v>
                </c:pt>
                <c:pt idx="13">
                  <c:v>300.41761849415235</c:v>
                </c:pt>
                <c:pt idx="14">
                  <c:v>300.9769469671167</c:v>
                </c:pt>
                <c:pt idx="15">
                  <c:v>301.59729686429665</c:v>
                </c:pt>
                <c:pt idx="16">
                  <c:v>302.2374337119349</c:v>
                </c:pt>
                <c:pt idx="17">
                  <c:v>302.93864283311939</c:v>
                </c:pt>
                <c:pt idx="18">
                  <c:v>303.7092994957664</c:v>
                </c:pt>
                <c:pt idx="19">
                  <c:v>304.55682246955377</c:v>
                </c:pt>
                <c:pt idx="20">
                  <c:v>305.48017827952407</c:v>
                </c:pt>
                <c:pt idx="21">
                  <c:v>306.51491510822143</c:v>
                </c:pt>
                <c:pt idx="22">
                  <c:v>307.61435024317524</c:v>
                </c:pt>
                <c:pt idx="23">
                  <c:v>308.89757243819633</c:v>
                </c:pt>
                <c:pt idx="24">
                  <c:v>310.30567060933726</c:v>
                </c:pt>
                <c:pt idx="25">
                  <c:v>312.07387662945655</c:v>
                </c:pt>
                <c:pt idx="26">
                  <c:v>314.01113145624754</c:v>
                </c:pt>
                <c:pt idx="27">
                  <c:v>316.19031618413953</c:v>
                </c:pt>
                <c:pt idx="28">
                  <c:v>318.53424703325794</c:v>
                </c:pt>
                <c:pt idx="29">
                  <c:v>320.6185072286267</c:v>
                </c:pt>
                <c:pt idx="30">
                  <c:v>322.78472337213219</c:v>
                </c:pt>
                <c:pt idx="31">
                  <c:v>324.99030734512644</c:v>
                </c:pt>
                <c:pt idx="32">
                  <c:v>327.3217077168855</c:v>
                </c:pt>
                <c:pt idx="33">
                  <c:v>329.77613894893256</c:v>
                </c:pt>
                <c:pt idx="34">
                  <c:v>332.58387389939412</c:v>
                </c:pt>
                <c:pt idx="35">
                  <c:v>335.56298451902495</c:v>
                </c:pt>
                <c:pt idx="36">
                  <c:v>338.97961330675867</c:v>
                </c:pt>
                <c:pt idx="37">
                  <c:v>342.28501780293556</c:v>
                </c:pt>
                <c:pt idx="38">
                  <c:v>346.19472147464484</c:v>
                </c:pt>
                <c:pt idx="39">
                  <c:v>350.09584362317804</c:v>
                </c:pt>
                <c:pt idx="40">
                  <c:v>354.18802221239423</c:v>
                </c:pt>
                <c:pt idx="41">
                  <c:v>360.09788212989429</c:v>
                </c:pt>
                <c:pt idx="42">
                  <c:v>369.03990250469553</c:v>
                </c:pt>
                <c:pt idx="43">
                  <c:v>377.74731599775305</c:v>
                </c:pt>
                <c:pt idx="44">
                  <c:v>395.64941938597377</c:v>
                </c:pt>
                <c:pt idx="45">
                  <c:v>415.65104760334583</c:v>
                </c:pt>
                <c:pt idx="46">
                  <c:v>447.35286104970294</c:v>
                </c:pt>
                <c:pt idx="47">
                  <c:v>479.61799727479956</c:v>
                </c:pt>
                <c:pt idx="48">
                  <c:v>512.32814960840994</c:v>
                </c:pt>
                <c:pt idx="49">
                  <c:v>543.63377579987241</c:v>
                </c:pt>
              </c:numCache>
            </c:numRef>
          </c:xVal>
          <c:yVal>
            <c:numRef>
              <c:f>'140320050900HL'!$N$2:$N$51</c:f>
              <c:numCache>
                <c:formatCode>General</c:formatCode>
                <c:ptCount val="50"/>
                <c:pt idx="0">
                  <c:v>14.6</c:v>
                </c:pt>
                <c:pt idx="1">
                  <c:v>46.1</c:v>
                </c:pt>
                <c:pt idx="2">
                  <c:v>80.7</c:v>
                </c:pt>
                <c:pt idx="3">
                  <c:v>118.8</c:v>
                </c:pt>
                <c:pt idx="4">
                  <c:v>160.69999999999999</c:v>
                </c:pt>
                <c:pt idx="5">
                  <c:v>206.7</c:v>
                </c:pt>
                <c:pt idx="6">
                  <c:v>257.39999999999998</c:v>
                </c:pt>
                <c:pt idx="7">
                  <c:v>313.10000000000002</c:v>
                </c:pt>
                <c:pt idx="8">
                  <c:v>374.5</c:v>
                </c:pt>
                <c:pt idx="9">
                  <c:v>441.9</c:v>
                </c:pt>
                <c:pt idx="10">
                  <c:v>516.1</c:v>
                </c:pt>
                <c:pt idx="11">
                  <c:v>597.70000000000005</c:v>
                </c:pt>
                <c:pt idx="12">
                  <c:v>687.5</c:v>
                </c:pt>
                <c:pt idx="13">
                  <c:v>786.2</c:v>
                </c:pt>
                <c:pt idx="14">
                  <c:v>895</c:v>
                </c:pt>
                <c:pt idx="15">
                  <c:v>1014</c:v>
                </c:pt>
                <c:pt idx="16">
                  <c:v>1146</c:v>
                </c:pt>
                <c:pt idx="17">
                  <c:v>1290</c:v>
                </c:pt>
                <c:pt idx="18">
                  <c:v>1449</c:v>
                </c:pt>
                <c:pt idx="19">
                  <c:v>1624</c:v>
                </c:pt>
                <c:pt idx="20">
                  <c:v>1817</c:v>
                </c:pt>
                <c:pt idx="21">
                  <c:v>2028</c:v>
                </c:pt>
                <c:pt idx="22">
                  <c:v>2261</c:v>
                </c:pt>
                <c:pt idx="23">
                  <c:v>2517</c:v>
                </c:pt>
                <c:pt idx="24">
                  <c:v>2799</c:v>
                </c:pt>
                <c:pt idx="25">
                  <c:v>3109</c:v>
                </c:pt>
                <c:pt idx="26">
                  <c:v>3450</c:v>
                </c:pt>
                <c:pt idx="27">
                  <c:v>3825</c:v>
                </c:pt>
                <c:pt idx="28">
                  <c:v>4237</c:v>
                </c:pt>
                <c:pt idx="29">
                  <c:v>4691</c:v>
                </c:pt>
                <c:pt idx="30">
                  <c:v>5190</c:v>
                </c:pt>
                <c:pt idx="31">
                  <c:v>5739</c:v>
                </c:pt>
                <c:pt idx="32">
                  <c:v>6343</c:v>
                </c:pt>
                <c:pt idx="33">
                  <c:v>7008</c:v>
                </c:pt>
                <c:pt idx="34">
                  <c:v>7738</c:v>
                </c:pt>
                <c:pt idx="35">
                  <c:v>8542</c:v>
                </c:pt>
                <c:pt idx="36">
                  <c:v>9428</c:v>
                </c:pt>
                <c:pt idx="37">
                  <c:v>10396</c:v>
                </c:pt>
                <c:pt idx="38">
                  <c:v>11401</c:v>
                </c:pt>
                <c:pt idx="39">
                  <c:v>12401</c:v>
                </c:pt>
                <c:pt idx="40">
                  <c:v>13401</c:v>
                </c:pt>
                <c:pt idx="41">
                  <c:v>14401</c:v>
                </c:pt>
                <c:pt idx="42">
                  <c:v>15401</c:v>
                </c:pt>
                <c:pt idx="43">
                  <c:v>16401</c:v>
                </c:pt>
                <c:pt idx="44">
                  <c:v>17401</c:v>
                </c:pt>
                <c:pt idx="45">
                  <c:v>18401</c:v>
                </c:pt>
                <c:pt idx="46">
                  <c:v>19401</c:v>
                </c:pt>
                <c:pt idx="47">
                  <c:v>20401</c:v>
                </c:pt>
                <c:pt idx="48">
                  <c:v>21401</c:v>
                </c:pt>
                <c:pt idx="49">
                  <c:v>22401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'140320050900HL'!$N$1</c:f>
              <c:strCache>
                <c:ptCount val="1"/>
                <c:pt idx="0">
                  <c:v>Z(m)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'140320050900HL'!$L$2:$L$51</c:f>
              <c:numCache>
                <c:formatCode>General</c:formatCode>
                <c:ptCount val="50"/>
                <c:pt idx="0">
                  <c:v>342.6722361015556</c:v>
                </c:pt>
                <c:pt idx="1">
                  <c:v>342.09043884492127</c:v>
                </c:pt>
                <c:pt idx="2">
                  <c:v>341.7183887633326</c:v>
                </c:pt>
                <c:pt idx="3">
                  <c:v>341.7154378718102</c:v>
                </c:pt>
                <c:pt idx="4">
                  <c:v>341.75310532218515</c:v>
                </c:pt>
                <c:pt idx="5">
                  <c:v>342.36840853231365</c:v>
                </c:pt>
                <c:pt idx="6">
                  <c:v>342.53104759694583</c:v>
                </c:pt>
                <c:pt idx="7">
                  <c:v>342.1264272688781</c:v>
                </c:pt>
                <c:pt idx="8">
                  <c:v>341.05088241075629</c:v>
                </c:pt>
                <c:pt idx="9">
                  <c:v>341.37043294077125</c:v>
                </c:pt>
                <c:pt idx="10">
                  <c:v>340.72217980408817</c:v>
                </c:pt>
                <c:pt idx="11">
                  <c:v>340.5344468613693</c:v>
                </c:pt>
                <c:pt idx="12">
                  <c:v>340.27965538263902</c:v>
                </c:pt>
                <c:pt idx="13">
                  <c:v>339.95169566921254</c:v>
                </c:pt>
                <c:pt idx="14">
                  <c:v>339.63176313849567</c:v>
                </c:pt>
                <c:pt idx="15">
                  <c:v>339.26462769907232</c:v>
                </c:pt>
                <c:pt idx="16">
                  <c:v>338.89557621117001</c:v>
                </c:pt>
                <c:pt idx="17">
                  <c:v>338.28639270384394</c:v>
                </c:pt>
                <c:pt idx="18">
                  <c:v>337.40029175719059</c:v>
                </c:pt>
                <c:pt idx="19">
                  <c:v>336.49190760941815</c:v>
                </c:pt>
                <c:pt idx="20">
                  <c:v>335.52565450362005</c:v>
                </c:pt>
                <c:pt idx="21">
                  <c:v>334.53286100322572</c:v>
                </c:pt>
                <c:pt idx="22">
                  <c:v>333.37320978644493</c:v>
                </c:pt>
                <c:pt idx="23">
                  <c:v>332.26325044778287</c:v>
                </c:pt>
                <c:pt idx="24">
                  <c:v>331.03815420309502</c:v>
                </c:pt>
                <c:pt idx="25">
                  <c:v>329.85506113005511</c:v>
                </c:pt>
                <c:pt idx="26">
                  <c:v>328.84752001944173</c:v>
                </c:pt>
                <c:pt idx="27">
                  <c:v>328.18203558412046</c:v>
                </c:pt>
                <c:pt idx="28">
                  <c:v>328.58410302785654</c:v>
                </c:pt>
                <c:pt idx="29">
                  <c:v>330.12435992953834</c:v>
                </c:pt>
                <c:pt idx="30">
                  <c:v>331.79024820573636</c:v>
                </c:pt>
                <c:pt idx="31">
                  <c:v>333.04008289535244</c:v>
                </c:pt>
                <c:pt idx="32">
                  <c:v>333.65810728803376</c:v>
                </c:pt>
                <c:pt idx="33">
                  <c:v>334.53340198557396</c:v>
                </c:pt>
                <c:pt idx="34">
                  <c:v>336.07360857474805</c:v>
                </c:pt>
                <c:pt idx="35">
                  <c:v>337.87423718056931</c:v>
                </c:pt>
                <c:pt idx="36">
                  <c:v>340.34040623614231</c:v>
                </c:pt>
                <c:pt idx="37">
                  <c:v>342.90206020752754</c:v>
                </c:pt>
                <c:pt idx="38">
                  <c:v>346.43227375864609</c:v>
                </c:pt>
                <c:pt idx="39">
                  <c:v>350.19047848802285</c:v>
                </c:pt>
                <c:pt idx="40">
                  <c:v>354.2318107013395</c:v>
                </c:pt>
                <c:pt idx="41">
                  <c:v>360.12013536019867</c:v>
                </c:pt>
                <c:pt idx="42">
                  <c:v>369.05361572654516</c:v>
                </c:pt>
                <c:pt idx="43">
                  <c:v>377.7560288010979</c:v>
                </c:pt>
                <c:pt idx="44">
                  <c:v>395.65912701949213</c:v>
                </c:pt>
                <c:pt idx="45">
                  <c:v>415.66212757448397</c:v>
                </c:pt>
                <c:pt idx="46">
                  <c:v>447.38131907370212</c:v>
                </c:pt>
                <c:pt idx="47">
                  <c:v>479.68375214308293</c:v>
                </c:pt>
                <c:pt idx="48">
                  <c:v>512.46770175062591</c:v>
                </c:pt>
                <c:pt idx="49">
                  <c:v>543.63377579987241</c:v>
                </c:pt>
              </c:numCache>
            </c:numRef>
          </c:xVal>
          <c:yVal>
            <c:numRef>
              <c:f>'140320050900HL'!$N$2:$N$51</c:f>
              <c:numCache>
                <c:formatCode>General</c:formatCode>
                <c:ptCount val="50"/>
                <c:pt idx="0">
                  <c:v>14.6</c:v>
                </c:pt>
                <c:pt idx="1">
                  <c:v>46.1</c:v>
                </c:pt>
                <c:pt idx="2">
                  <c:v>80.7</c:v>
                </c:pt>
                <c:pt idx="3">
                  <c:v>118.8</c:v>
                </c:pt>
                <c:pt idx="4">
                  <c:v>160.69999999999999</c:v>
                </c:pt>
                <c:pt idx="5">
                  <c:v>206.7</c:v>
                </c:pt>
                <c:pt idx="6">
                  <c:v>257.39999999999998</c:v>
                </c:pt>
                <c:pt idx="7">
                  <c:v>313.10000000000002</c:v>
                </c:pt>
                <c:pt idx="8">
                  <c:v>374.5</c:v>
                </c:pt>
                <c:pt idx="9">
                  <c:v>441.9</c:v>
                </c:pt>
                <c:pt idx="10">
                  <c:v>516.1</c:v>
                </c:pt>
                <c:pt idx="11">
                  <c:v>597.70000000000005</c:v>
                </c:pt>
                <c:pt idx="12">
                  <c:v>687.5</c:v>
                </c:pt>
                <c:pt idx="13">
                  <c:v>786.2</c:v>
                </c:pt>
                <c:pt idx="14">
                  <c:v>895</c:v>
                </c:pt>
                <c:pt idx="15">
                  <c:v>1014</c:v>
                </c:pt>
                <c:pt idx="16">
                  <c:v>1146</c:v>
                </c:pt>
                <c:pt idx="17">
                  <c:v>1290</c:v>
                </c:pt>
                <c:pt idx="18">
                  <c:v>1449</c:v>
                </c:pt>
                <c:pt idx="19">
                  <c:v>1624</c:v>
                </c:pt>
                <c:pt idx="20">
                  <c:v>1817</c:v>
                </c:pt>
                <c:pt idx="21">
                  <c:v>2028</c:v>
                </c:pt>
                <c:pt idx="22">
                  <c:v>2261</c:v>
                </c:pt>
                <c:pt idx="23">
                  <c:v>2517</c:v>
                </c:pt>
                <c:pt idx="24">
                  <c:v>2799</c:v>
                </c:pt>
                <c:pt idx="25">
                  <c:v>3109</c:v>
                </c:pt>
                <c:pt idx="26">
                  <c:v>3450</c:v>
                </c:pt>
                <c:pt idx="27">
                  <c:v>3825</c:v>
                </c:pt>
                <c:pt idx="28">
                  <c:v>4237</c:v>
                </c:pt>
                <c:pt idx="29">
                  <c:v>4691</c:v>
                </c:pt>
                <c:pt idx="30">
                  <c:v>5190</c:v>
                </c:pt>
                <c:pt idx="31">
                  <c:v>5739</c:v>
                </c:pt>
                <c:pt idx="32">
                  <c:v>6343</c:v>
                </c:pt>
                <c:pt idx="33">
                  <c:v>7008</c:v>
                </c:pt>
                <c:pt idx="34">
                  <c:v>7738</c:v>
                </c:pt>
                <c:pt idx="35">
                  <c:v>8542</c:v>
                </c:pt>
                <c:pt idx="36">
                  <c:v>9428</c:v>
                </c:pt>
                <c:pt idx="37">
                  <c:v>10396</c:v>
                </c:pt>
                <c:pt idx="38">
                  <c:v>11401</c:v>
                </c:pt>
                <c:pt idx="39">
                  <c:v>12401</c:v>
                </c:pt>
                <c:pt idx="40">
                  <c:v>13401</c:v>
                </c:pt>
                <c:pt idx="41">
                  <c:v>14401</c:v>
                </c:pt>
                <c:pt idx="42">
                  <c:v>15401</c:v>
                </c:pt>
                <c:pt idx="43">
                  <c:v>16401</c:v>
                </c:pt>
                <c:pt idx="44">
                  <c:v>17401</c:v>
                </c:pt>
                <c:pt idx="45">
                  <c:v>18401</c:v>
                </c:pt>
                <c:pt idx="46">
                  <c:v>19401</c:v>
                </c:pt>
                <c:pt idx="47">
                  <c:v>20401</c:v>
                </c:pt>
                <c:pt idx="48">
                  <c:v>21401</c:v>
                </c:pt>
                <c:pt idx="49">
                  <c:v>22401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'140320050900HL'!$N$1</c:f>
              <c:strCache>
                <c:ptCount val="1"/>
                <c:pt idx="0">
                  <c:v>Z(m)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xVal>
            <c:numRef>
              <c:f>'140320050900HL'!$K$2:$K$51</c:f>
              <c:numCache>
                <c:formatCode>General</c:formatCode>
                <c:ptCount val="50"/>
                <c:pt idx="0">
                  <c:v>295.07306387401496</c:v>
                </c:pt>
                <c:pt idx="1">
                  <c:v>295.33807102336391</c:v>
                </c:pt>
                <c:pt idx="2">
                  <c:v>295.6299114924999</c:v>
                </c:pt>
                <c:pt idx="3">
                  <c:v>296.01286649684636</c:v>
                </c:pt>
                <c:pt idx="4">
                  <c:v>296.37485906229659</c:v>
                </c:pt>
                <c:pt idx="5">
                  <c:v>296.7496701018697</c:v>
                </c:pt>
                <c:pt idx="6">
                  <c:v>297.13875534577801</c:v>
                </c:pt>
                <c:pt idx="7">
                  <c:v>297.47280051953243</c:v>
                </c:pt>
                <c:pt idx="8">
                  <c:v>298.06244974268554</c:v>
                </c:pt>
                <c:pt idx="9">
                  <c:v>298.52849259697376</c:v>
                </c:pt>
                <c:pt idx="10">
                  <c:v>298.98135403573173</c:v>
                </c:pt>
                <c:pt idx="11">
                  <c:v>299.42692443145955</c:v>
                </c:pt>
                <c:pt idx="12">
                  <c:v>299.91222079961284</c:v>
                </c:pt>
                <c:pt idx="13">
                  <c:v>300.41761849415235</c:v>
                </c:pt>
                <c:pt idx="14">
                  <c:v>300.9769469671167</c:v>
                </c:pt>
                <c:pt idx="15">
                  <c:v>301.59729686429665</c:v>
                </c:pt>
                <c:pt idx="16">
                  <c:v>302.2374337119349</c:v>
                </c:pt>
                <c:pt idx="17">
                  <c:v>302.93864283311939</c:v>
                </c:pt>
                <c:pt idx="18">
                  <c:v>303.7092994957664</c:v>
                </c:pt>
                <c:pt idx="19">
                  <c:v>304.55682246955377</c:v>
                </c:pt>
                <c:pt idx="20">
                  <c:v>305.48017827952407</c:v>
                </c:pt>
                <c:pt idx="21">
                  <c:v>306.51491510822143</c:v>
                </c:pt>
                <c:pt idx="22">
                  <c:v>307.61435024317524</c:v>
                </c:pt>
                <c:pt idx="23">
                  <c:v>308.89757243819633</c:v>
                </c:pt>
                <c:pt idx="24">
                  <c:v>310.30567060933726</c:v>
                </c:pt>
                <c:pt idx="25">
                  <c:v>312.07387662945655</c:v>
                </c:pt>
                <c:pt idx="26">
                  <c:v>314.01113145624754</c:v>
                </c:pt>
                <c:pt idx="27">
                  <c:v>316.19031618413953</c:v>
                </c:pt>
                <c:pt idx="28">
                  <c:v>318.53424703325794</c:v>
                </c:pt>
                <c:pt idx="29">
                  <c:v>320.6185072286267</c:v>
                </c:pt>
                <c:pt idx="30">
                  <c:v>322.78472337213219</c:v>
                </c:pt>
                <c:pt idx="31">
                  <c:v>324.99030734512644</c:v>
                </c:pt>
                <c:pt idx="32">
                  <c:v>327.3217077168855</c:v>
                </c:pt>
                <c:pt idx="33">
                  <c:v>329.77613894893256</c:v>
                </c:pt>
                <c:pt idx="34">
                  <c:v>332.58387389939412</c:v>
                </c:pt>
                <c:pt idx="35">
                  <c:v>335.56298451902495</c:v>
                </c:pt>
                <c:pt idx="36">
                  <c:v>338.97961330675867</c:v>
                </c:pt>
                <c:pt idx="37">
                  <c:v>342.28501780293556</c:v>
                </c:pt>
                <c:pt idx="38">
                  <c:v>346.19472147464484</c:v>
                </c:pt>
                <c:pt idx="39">
                  <c:v>350.09584362317804</c:v>
                </c:pt>
                <c:pt idx="40">
                  <c:v>354.18802221239423</c:v>
                </c:pt>
                <c:pt idx="41">
                  <c:v>360.09788212989429</c:v>
                </c:pt>
                <c:pt idx="42">
                  <c:v>369.03990250469553</c:v>
                </c:pt>
                <c:pt idx="43">
                  <c:v>377.74731599775305</c:v>
                </c:pt>
                <c:pt idx="44">
                  <c:v>395.64941938597377</c:v>
                </c:pt>
                <c:pt idx="45">
                  <c:v>415.65104760334583</c:v>
                </c:pt>
                <c:pt idx="46">
                  <c:v>447.35286104970294</c:v>
                </c:pt>
                <c:pt idx="47">
                  <c:v>479.61799727479956</c:v>
                </c:pt>
                <c:pt idx="48">
                  <c:v>512.32814960840994</c:v>
                </c:pt>
                <c:pt idx="49">
                  <c:v>543.63377579987241</c:v>
                </c:pt>
              </c:numCache>
            </c:numRef>
          </c:xVal>
          <c:yVal>
            <c:numRef>
              <c:f>'140320050900HL'!$N$2:$N$51</c:f>
              <c:numCache>
                <c:formatCode>General</c:formatCode>
                <c:ptCount val="50"/>
                <c:pt idx="0">
                  <c:v>14.6</c:v>
                </c:pt>
                <c:pt idx="1">
                  <c:v>46.1</c:v>
                </c:pt>
                <c:pt idx="2">
                  <c:v>80.7</c:v>
                </c:pt>
                <c:pt idx="3">
                  <c:v>118.8</c:v>
                </c:pt>
                <c:pt idx="4">
                  <c:v>160.69999999999999</c:v>
                </c:pt>
                <c:pt idx="5">
                  <c:v>206.7</c:v>
                </c:pt>
                <c:pt idx="6">
                  <c:v>257.39999999999998</c:v>
                </c:pt>
                <c:pt idx="7">
                  <c:v>313.10000000000002</c:v>
                </c:pt>
                <c:pt idx="8">
                  <c:v>374.5</c:v>
                </c:pt>
                <c:pt idx="9">
                  <c:v>441.9</c:v>
                </c:pt>
                <c:pt idx="10">
                  <c:v>516.1</c:v>
                </c:pt>
                <c:pt idx="11">
                  <c:v>597.70000000000005</c:v>
                </c:pt>
                <c:pt idx="12">
                  <c:v>687.5</c:v>
                </c:pt>
                <c:pt idx="13">
                  <c:v>786.2</c:v>
                </c:pt>
                <c:pt idx="14">
                  <c:v>895</c:v>
                </c:pt>
                <c:pt idx="15">
                  <c:v>1014</c:v>
                </c:pt>
                <c:pt idx="16">
                  <c:v>1146</c:v>
                </c:pt>
                <c:pt idx="17">
                  <c:v>1290</c:v>
                </c:pt>
                <c:pt idx="18">
                  <c:v>1449</c:v>
                </c:pt>
                <c:pt idx="19">
                  <c:v>1624</c:v>
                </c:pt>
                <c:pt idx="20">
                  <c:v>1817</c:v>
                </c:pt>
                <c:pt idx="21">
                  <c:v>2028</c:v>
                </c:pt>
                <c:pt idx="22">
                  <c:v>2261</c:v>
                </c:pt>
                <c:pt idx="23">
                  <c:v>2517</c:v>
                </c:pt>
                <c:pt idx="24">
                  <c:v>2799</c:v>
                </c:pt>
                <c:pt idx="25">
                  <c:v>3109</c:v>
                </c:pt>
                <c:pt idx="26">
                  <c:v>3450</c:v>
                </c:pt>
                <c:pt idx="27">
                  <c:v>3825</c:v>
                </c:pt>
                <c:pt idx="28">
                  <c:v>4237</c:v>
                </c:pt>
                <c:pt idx="29">
                  <c:v>4691</c:v>
                </c:pt>
                <c:pt idx="30">
                  <c:v>5190</c:v>
                </c:pt>
                <c:pt idx="31">
                  <c:v>5739</c:v>
                </c:pt>
                <c:pt idx="32">
                  <c:v>6343</c:v>
                </c:pt>
                <c:pt idx="33">
                  <c:v>7008</c:v>
                </c:pt>
                <c:pt idx="34">
                  <c:v>7738</c:v>
                </c:pt>
                <c:pt idx="35">
                  <c:v>8542</c:v>
                </c:pt>
                <c:pt idx="36">
                  <c:v>9428</c:v>
                </c:pt>
                <c:pt idx="37">
                  <c:v>10396</c:v>
                </c:pt>
                <c:pt idx="38">
                  <c:v>11401</c:v>
                </c:pt>
                <c:pt idx="39">
                  <c:v>12401</c:v>
                </c:pt>
                <c:pt idx="40">
                  <c:v>13401</c:v>
                </c:pt>
                <c:pt idx="41">
                  <c:v>14401</c:v>
                </c:pt>
                <c:pt idx="42">
                  <c:v>15401</c:v>
                </c:pt>
                <c:pt idx="43">
                  <c:v>16401</c:v>
                </c:pt>
                <c:pt idx="44">
                  <c:v>17401</c:v>
                </c:pt>
                <c:pt idx="45">
                  <c:v>18401</c:v>
                </c:pt>
                <c:pt idx="46">
                  <c:v>19401</c:v>
                </c:pt>
                <c:pt idx="47">
                  <c:v>20401</c:v>
                </c:pt>
                <c:pt idx="48">
                  <c:v>21401</c:v>
                </c:pt>
                <c:pt idx="49">
                  <c:v>22401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'140320050900HL'!$N$1</c:f>
              <c:strCache>
                <c:ptCount val="1"/>
                <c:pt idx="0">
                  <c:v>Z(m)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'140320050900HL'!$L$2:$L$51</c:f>
              <c:numCache>
                <c:formatCode>General</c:formatCode>
                <c:ptCount val="50"/>
                <c:pt idx="0">
                  <c:v>342.6722361015556</c:v>
                </c:pt>
                <c:pt idx="1">
                  <c:v>342.09043884492127</c:v>
                </c:pt>
                <c:pt idx="2">
                  <c:v>341.7183887633326</c:v>
                </c:pt>
                <c:pt idx="3">
                  <c:v>341.7154378718102</c:v>
                </c:pt>
                <c:pt idx="4">
                  <c:v>341.75310532218515</c:v>
                </c:pt>
                <c:pt idx="5">
                  <c:v>342.36840853231365</c:v>
                </c:pt>
                <c:pt idx="6">
                  <c:v>342.53104759694583</c:v>
                </c:pt>
                <c:pt idx="7">
                  <c:v>342.1264272688781</c:v>
                </c:pt>
                <c:pt idx="8">
                  <c:v>341.05088241075629</c:v>
                </c:pt>
                <c:pt idx="9">
                  <c:v>341.37043294077125</c:v>
                </c:pt>
                <c:pt idx="10">
                  <c:v>340.72217980408817</c:v>
                </c:pt>
                <c:pt idx="11">
                  <c:v>340.5344468613693</c:v>
                </c:pt>
                <c:pt idx="12">
                  <c:v>340.27965538263902</c:v>
                </c:pt>
                <c:pt idx="13">
                  <c:v>339.95169566921254</c:v>
                </c:pt>
                <c:pt idx="14">
                  <c:v>339.63176313849567</c:v>
                </c:pt>
                <c:pt idx="15">
                  <c:v>339.26462769907232</c:v>
                </c:pt>
                <c:pt idx="16">
                  <c:v>338.89557621117001</c:v>
                </c:pt>
                <c:pt idx="17">
                  <c:v>338.28639270384394</c:v>
                </c:pt>
                <c:pt idx="18">
                  <c:v>337.40029175719059</c:v>
                </c:pt>
                <c:pt idx="19">
                  <c:v>336.49190760941815</c:v>
                </c:pt>
                <c:pt idx="20">
                  <c:v>335.52565450362005</c:v>
                </c:pt>
                <c:pt idx="21">
                  <c:v>334.53286100322572</c:v>
                </c:pt>
                <c:pt idx="22">
                  <c:v>333.37320978644493</c:v>
                </c:pt>
                <c:pt idx="23">
                  <c:v>332.26325044778287</c:v>
                </c:pt>
                <c:pt idx="24">
                  <c:v>331.03815420309502</c:v>
                </c:pt>
                <c:pt idx="25">
                  <c:v>329.85506113005511</c:v>
                </c:pt>
                <c:pt idx="26">
                  <c:v>328.84752001944173</c:v>
                </c:pt>
                <c:pt idx="27">
                  <c:v>328.18203558412046</c:v>
                </c:pt>
                <c:pt idx="28">
                  <c:v>328.58410302785654</c:v>
                </c:pt>
                <c:pt idx="29">
                  <c:v>330.12435992953834</c:v>
                </c:pt>
                <c:pt idx="30">
                  <c:v>331.79024820573636</c:v>
                </c:pt>
                <c:pt idx="31">
                  <c:v>333.04008289535244</c:v>
                </c:pt>
                <c:pt idx="32">
                  <c:v>333.65810728803376</c:v>
                </c:pt>
                <c:pt idx="33">
                  <c:v>334.53340198557396</c:v>
                </c:pt>
                <c:pt idx="34">
                  <c:v>336.07360857474805</c:v>
                </c:pt>
                <c:pt idx="35">
                  <c:v>337.87423718056931</c:v>
                </c:pt>
                <c:pt idx="36">
                  <c:v>340.34040623614231</c:v>
                </c:pt>
                <c:pt idx="37">
                  <c:v>342.90206020752754</c:v>
                </c:pt>
                <c:pt idx="38">
                  <c:v>346.43227375864609</c:v>
                </c:pt>
                <c:pt idx="39">
                  <c:v>350.19047848802285</c:v>
                </c:pt>
                <c:pt idx="40">
                  <c:v>354.2318107013395</c:v>
                </c:pt>
                <c:pt idx="41">
                  <c:v>360.12013536019867</c:v>
                </c:pt>
                <c:pt idx="42">
                  <c:v>369.05361572654516</c:v>
                </c:pt>
                <c:pt idx="43">
                  <c:v>377.7560288010979</c:v>
                </c:pt>
                <c:pt idx="44">
                  <c:v>395.65912701949213</c:v>
                </c:pt>
                <c:pt idx="45">
                  <c:v>415.66212757448397</c:v>
                </c:pt>
                <c:pt idx="46">
                  <c:v>447.38131907370212</c:v>
                </c:pt>
                <c:pt idx="47">
                  <c:v>479.68375214308293</c:v>
                </c:pt>
                <c:pt idx="48">
                  <c:v>512.46770175062591</c:v>
                </c:pt>
                <c:pt idx="49">
                  <c:v>543.63377579987241</c:v>
                </c:pt>
              </c:numCache>
            </c:numRef>
          </c:xVal>
          <c:yVal>
            <c:numRef>
              <c:f>'140320050900HL'!$N$2:$N$51</c:f>
              <c:numCache>
                <c:formatCode>General</c:formatCode>
                <c:ptCount val="50"/>
                <c:pt idx="0">
                  <c:v>14.6</c:v>
                </c:pt>
                <c:pt idx="1">
                  <c:v>46.1</c:v>
                </c:pt>
                <c:pt idx="2">
                  <c:v>80.7</c:v>
                </c:pt>
                <c:pt idx="3">
                  <c:v>118.8</c:v>
                </c:pt>
                <c:pt idx="4">
                  <c:v>160.69999999999999</c:v>
                </c:pt>
                <c:pt idx="5">
                  <c:v>206.7</c:v>
                </c:pt>
                <c:pt idx="6">
                  <c:v>257.39999999999998</c:v>
                </c:pt>
                <c:pt idx="7">
                  <c:v>313.10000000000002</c:v>
                </c:pt>
                <c:pt idx="8">
                  <c:v>374.5</c:v>
                </c:pt>
                <c:pt idx="9">
                  <c:v>441.9</c:v>
                </c:pt>
                <c:pt idx="10">
                  <c:v>516.1</c:v>
                </c:pt>
                <c:pt idx="11">
                  <c:v>597.70000000000005</c:v>
                </c:pt>
                <c:pt idx="12">
                  <c:v>687.5</c:v>
                </c:pt>
                <c:pt idx="13">
                  <c:v>786.2</c:v>
                </c:pt>
                <c:pt idx="14">
                  <c:v>895</c:v>
                </c:pt>
                <c:pt idx="15">
                  <c:v>1014</c:v>
                </c:pt>
                <c:pt idx="16">
                  <c:v>1146</c:v>
                </c:pt>
                <c:pt idx="17">
                  <c:v>1290</c:v>
                </c:pt>
                <c:pt idx="18">
                  <c:v>1449</c:v>
                </c:pt>
                <c:pt idx="19">
                  <c:v>1624</c:v>
                </c:pt>
                <c:pt idx="20">
                  <c:v>1817</c:v>
                </c:pt>
                <c:pt idx="21">
                  <c:v>2028</c:v>
                </c:pt>
                <c:pt idx="22">
                  <c:v>2261</c:v>
                </c:pt>
                <c:pt idx="23">
                  <c:v>2517</c:v>
                </c:pt>
                <c:pt idx="24">
                  <c:v>2799</c:v>
                </c:pt>
                <c:pt idx="25">
                  <c:v>3109</c:v>
                </c:pt>
                <c:pt idx="26">
                  <c:v>3450</c:v>
                </c:pt>
                <c:pt idx="27">
                  <c:v>3825</c:v>
                </c:pt>
                <c:pt idx="28">
                  <c:v>4237</c:v>
                </c:pt>
                <c:pt idx="29">
                  <c:v>4691</c:v>
                </c:pt>
                <c:pt idx="30">
                  <c:v>5190</c:v>
                </c:pt>
                <c:pt idx="31">
                  <c:v>5739</c:v>
                </c:pt>
                <c:pt idx="32">
                  <c:v>6343</c:v>
                </c:pt>
                <c:pt idx="33">
                  <c:v>7008</c:v>
                </c:pt>
                <c:pt idx="34">
                  <c:v>7738</c:v>
                </c:pt>
                <c:pt idx="35">
                  <c:v>8542</c:v>
                </c:pt>
                <c:pt idx="36">
                  <c:v>9428</c:v>
                </c:pt>
                <c:pt idx="37">
                  <c:v>10396</c:v>
                </c:pt>
                <c:pt idx="38">
                  <c:v>11401</c:v>
                </c:pt>
                <c:pt idx="39">
                  <c:v>12401</c:v>
                </c:pt>
                <c:pt idx="40">
                  <c:v>13401</c:v>
                </c:pt>
                <c:pt idx="41">
                  <c:v>14401</c:v>
                </c:pt>
                <c:pt idx="42">
                  <c:v>15401</c:v>
                </c:pt>
                <c:pt idx="43">
                  <c:v>16401</c:v>
                </c:pt>
                <c:pt idx="44">
                  <c:v>17401</c:v>
                </c:pt>
                <c:pt idx="45">
                  <c:v>18401</c:v>
                </c:pt>
                <c:pt idx="46">
                  <c:v>19401</c:v>
                </c:pt>
                <c:pt idx="47">
                  <c:v>20401</c:v>
                </c:pt>
                <c:pt idx="48">
                  <c:v>21401</c:v>
                </c:pt>
                <c:pt idx="49">
                  <c:v>22401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'140320050900HL'!$N$1</c:f>
              <c:strCache>
                <c:ptCount val="1"/>
                <c:pt idx="0">
                  <c:v>Z(m)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xVal>
            <c:numRef>
              <c:f>'140320050900HL'!$M$2:$M$51</c:f>
              <c:numCache>
                <c:formatCode>General</c:formatCode>
                <c:ptCount val="50"/>
                <c:pt idx="0">
                  <c:v>341.95513720268997</c:v>
                </c:pt>
                <c:pt idx="1">
                  <c:v>342.26935849593337</c:v>
                </c:pt>
                <c:pt idx="2">
                  <c:v>342.63627731954398</c:v>
                </c:pt>
                <c:pt idx="3">
                  <c:v>343.32294437247072</c:v>
                </c:pt>
                <c:pt idx="4">
                  <c:v>343.83809444364425</c:v>
                </c:pt>
                <c:pt idx="5">
                  <c:v>344.35607435364113</c:v>
                </c:pt>
                <c:pt idx="6">
                  <c:v>344.78702115454757</c:v>
                </c:pt>
                <c:pt idx="7">
                  <c:v>344.82545060613847</c:v>
                </c:pt>
                <c:pt idx="8">
                  <c:v>345.72226657548333</c:v>
                </c:pt>
                <c:pt idx="9">
                  <c:v>346.08120176581639</c:v>
                </c:pt>
                <c:pt idx="10">
                  <c:v>346.14563088470288</c:v>
                </c:pt>
                <c:pt idx="11">
                  <c:v>346.04654444443094</c:v>
                </c:pt>
                <c:pt idx="12">
                  <c:v>345.91438950748596</c:v>
                </c:pt>
                <c:pt idx="13">
                  <c:v>345.65686511711283</c:v>
                </c:pt>
                <c:pt idx="14">
                  <c:v>345.39545718660946</c:v>
                </c:pt>
                <c:pt idx="15">
                  <c:v>345.13089625494905</c:v>
                </c:pt>
                <c:pt idx="16">
                  <c:v>344.69304192615573</c:v>
                </c:pt>
                <c:pt idx="17">
                  <c:v>344.19980874355156</c:v>
                </c:pt>
                <c:pt idx="18">
                  <c:v>343.66179289125546</c:v>
                </c:pt>
                <c:pt idx="19">
                  <c:v>343.09742898783611</c:v>
                </c:pt>
                <c:pt idx="20">
                  <c:v>342.48285040020522</c:v>
                </c:pt>
                <c:pt idx="21">
                  <c:v>341.91087381745103</c:v>
                </c:pt>
                <c:pt idx="22">
                  <c:v>341.20227601310285</c:v>
                </c:pt>
                <c:pt idx="23">
                  <c:v>340.71914717745926</c:v>
                </c:pt>
                <c:pt idx="24">
                  <c:v>340.23605293289768</c:v>
                </c:pt>
                <c:pt idx="25">
                  <c:v>340.39682242606</c:v>
                </c:pt>
                <c:pt idx="26">
                  <c:v>340.60351779940487</c:v>
                </c:pt>
                <c:pt idx="27">
                  <c:v>341.02222871255736</c:v>
                </c:pt>
                <c:pt idx="28">
                  <c:v>341.45402704582864</c:v>
                </c:pt>
                <c:pt idx="29">
                  <c:v>340.91366836363261</c:v>
                </c:pt>
                <c:pt idx="30">
                  <c:v>340.29357715776695</c:v>
                </c:pt>
                <c:pt idx="31">
                  <c:v>339.57940916044635</c:v>
                </c:pt>
                <c:pt idx="32">
                  <c:v>339.04739300918908</c:v>
                </c:pt>
                <c:pt idx="33">
                  <c:v>338.81014551508639</c:v>
                </c:pt>
                <c:pt idx="34">
                  <c:v>339.29584305302922</c:v>
                </c:pt>
                <c:pt idx="35">
                  <c:v>340.25513823829982</c:v>
                </c:pt>
                <c:pt idx="36">
                  <c:v>342.07228897191663</c:v>
                </c:pt>
                <c:pt idx="37">
                  <c:v>344.10494885673864</c:v>
                </c:pt>
                <c:pt idx="38">
                  <c:v>347.22346925348643</c:v>
                </c:pt>
                <c:pt idx="39">
                  <c:v>350.64428263433246</c:v>
                </c:pt>
                <c:pt idx="40">
                  <c:v>354.4644328128777</c:v>
                </c:pt>
                <c:pt idx="41">
                  <c:v>360.24687775371888</c:v>
                </c:pt>
                <c:pt idx="42">
                  <c:v>369.13529059167126</c:v>
                </c:pt>
                <c:pt idx="43">
                  <c:v>377.80330380750109</c:v>
                </c:pt>
                <c:pt idx="44">
                  <c:v>395.71351550232487</c:v>
                </c:pt>
                <c:pt idx="45">
                  <c:v>415.73135432629698</c:v>
                </c:pt>
                <c:pt idx="46">
                  <c:v>447.56399534961179</c:v>
                </c:pt>
                <c:pt idx="47">
                  <c:v>480.11641074610799</c:v>
                </c:pt>
                <c:pt idx="48">
                  <c:v>513.39551427461868</c:v>
                </c:pt>
                <c:pt idx="49">
                  <c:v>545.54542040747583</c:v>
                </c:pt>
              </c:numCache>
            </c:numRef>
          </c:xVal>
          <c:yVal>
            <c:numRef>
              <c:f>'140320050900HL'!$N$2:$N$51</c:f>
              <c:numCache>
                <c:formatCode>General</c:formatCode>
                <c:ptCount val="50"/>
                <c:pt idx="0">
                  <c:v>14.6</c:v>
                </c:pt>
                <c:pt idx="1">
                  <c:v>46.1</c:v>
                </c:pt>
                <c:pt idx="2">
                  <c:v>80.7</c:v>
                </c:pt>
                <c:pt idx="3">
                  <c:v>118.8</c:v>
                </c:pt>
                <c:pt idx="4">
                  <c:v>160.69999999999999</c:v>
                </c:pt>
                <c:pt idx="5">
                  <c:v>206.7</c:v>
                </c:pt>
                <c:pt idx="6">
                  <c:v>257.39999999999998</c:v>
                </c:pt>
                <c:pt idx="7">
                  <c:v>313.10000000000002</c:v>
                </c:pt>
                <c:pt idx="8">
                  <c:v>374.5</c:v>
                </c:pt>
                <c:pt idx="9">
                  <c:v>441.9</c:v>
                </c:pt>
                <c:pt idx="10">
                  <c:v>516.1</c:v>
                </c:pt>
                <c:pt idx="11">
                  <c:v>597.70000000000005</c:v>
                </c:pt>
                <c:pt idx="12">
                  <c:v>687.5</c:v>
                </c:pt>
                <c:pt idx="13">
                  <c:v>786.2</c:v>
                </c:pt>
                <c:pt idx="14">
                  <c:v>895</c:v>
                </c:pt>
                <c:pt idx="15">
                  <c:v>1014</c:v>
                </c:pt>
                <c:pt idx="16">
                  <c:v>1146</c:v>
                </c:pt>
                <c:pt idx="17">
                  <c:v>1290</c:v>
                </c:pt>
                <c:pt idx="18">
                  <c:v>1449</c:v>
                </c:pt>
                <c:pt idx="19">
                  <c:v>1624</c:v>
                </c:pt>
                <c:pt idx="20">
                  <c:v>1817</c:v>
                </c:pt>
                <c:pt idx="21">
                  <c:v>2028</c:v>
                </c:pt>
                <c:pt idx="22">
                  <c:v>2261</c:v>
                </c:pt>
                <c:pt idx="23">
                  <c:v>2517</c:v>
                </c:pt>
                <c:pt idx="24">
                  <c:v>2799</c:v>
                </c:pt>
                <c:pt idx="25">
                  <c:v>3109</c:v>
                </c:pt>
                <c:pt idx="26">
                  <c:v>3450</c:v>
                </c:pt>
                <c:pt idx="27">
                  <c:v>3825</c:v>
                </c:pt>
                <c:pt idx="28">
                  <c:v>4237</c:v>
                </c:pt>
                <c:pt idx="29">
                  <c:v>4691</c:v>
                </c:pt>
                <c:pt idx="30">
                  <c:v>5190</c:v>
                </c:pt>
                <c:pt idx="31">
                  <c:v>5739</c:v>
                </c:pt>
                <c:pt idx="32">
                  <c:v>6343</c:v>
                </c:pt>
                <c:pt idx="33">
                  <c:v>7008</c:v>
                </c:pt>
                <c:pt idx="34">
                  <c:v>7738</c:v>
                </c:pt>
                <c:pt idx="35">
                  <c:v>8542</c:v>
                </c:pt>
                <c:pt idx="36">
                  <c:v>9428</c:v>
                </c:pt>
                <c:pt idx="37">
                  <c:v>10396</c:v>
                </c:pt>
                <c:pt idx="38">
                  <c:v>11401</c:v>
                </c:pt>
                <c:pt idx="39">
                  <c:v>12401</c:v>
                </c:pt>
                <c:pt idx="40">
                  <c:v>13401</c:v>
                </c:pt>
                <c:pt idx="41">
                  <c:v>14401</c:v>
                </c:pt>
                <c:pt idx="42">
                  <c:v>15401</c:v>
                </c:pt>
                <c:pt idx="43">
                  <c:v>16401</c:v>
                </c:pt>
                <c:pt idx="44">
                  <c:v>17401</c:v>
                </c:pt>
                <c:pt idx="45">
                  <c:v>18401</c:v>
                </c:pt>
                <c:pt idx="46">
                  <c:v>19401</c:v>
                </c:pt>
                <c:pt idx="47">
                  <c:v>20401</c:v>
                </c:pt>
                <c:pt idx="48">
                  <c:v>21401</c:v>
                </c:pt>
                <c:pt idx="49">
                  <c:v>22401</c:v>
                </c:pt>
              </c:numCache>
            </c:numRef>
          </c:yVal>
          <c:smooth val="1"/>
        </c:ser>
        <c:axId val="81511552"/>
        <c:axId val="81609856"/>
      </c:scatterChart>
      <c:valAx>
        <c:axId val="81511552"/>
        <c:scaling>
          <c:orientation val="minMax"/>
          <c:max val="400"/>
          <c:min val="29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Temperatura Potencial (K)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1609856"/>
        <c:crosses val="autoZero"/>
        <c:crossBetween val="midCat"/>
        <c:majorUnit val="20"/>
      </c:valAx>
      <c:valAx>
        <c:axId val="81609856"/>
        <c:scaling>
          <c:orientation val="minMax"/>
          <c:max val="20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Altitude (m)</a:t>
                </a:r>
              </a:p>
            </c:rich>
          </c:tx>
        </c:title>
        <c:numFmt formatCode="General" sourceLinked="1"/>
        <c:tickLblPos val="nextTo"/>
        <c:crossAx val="81511552"/>
        <c:crosses val="autoZero"/>
        <c:crossBetween val="midCat"/>
        <c:majorUnit val="200"/>
      </c:valAx>
      <c:spPr>
        <a:ln>
          <a:solidFill>
            <a:schemeClr val="tx1"/>
          </a:solidFill>
        </a:ln>
      </c:spPr>
    </c:plotArea>
    <c:plotVisOnly val="1"/>
    <c:dispBlanksAs val="gap"/>
  </c:chart>
  <c:spPr>
    <a:ln>
      <a:noFill/>
    </a:ln>
  </c:spPr>
  <c:printSettings>
    <c:headerFooter/>
    <c:pageMargins b="0.78740157499999996" l="0.511811024" r="0.511811024" t="0.78740157499999996" header="0.31496062000000163" footer="0.3149606200000016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smoothMarker"/>
        <c:ser>
          <c:idx val="0"/>
          <c:order val="0"/>
          <c:tx>
            <c:strRef>
              <c:f>'150320050900HL'!$N$1</c:f>
              <c:strCache>
                <c:ptCount val="1"/>
                <c:pt idx="0">
                  <c:v>Z(m)</c:v>
                </c:pt>
              </c:strCache>
            </c:strRef>
          </c:tx>
          <c:marker>
            <c:symbol val="none"/>
          </c:marker>
          <c:xVal>
            <c:numRef>
              <c:f>'150320050900HL'!$M$2:$M$51</c:f>
              <c:numCache>
                <c:formatCode>General</c:formatCode>
                <c:ptCount val="50"/>
                <c:pt idx="0">
                  <c:v>360.36458620829433</c:v>
                </c:pt>
                <c:pt idx="1">
                  <c:v>358.03874113027405</c:v>
                </c:pt>
                <c:pt idx="2">
                  <c:v>356.47248096424863</c:v>
                </c:pt>
                <c:pt idx="3">
                  <c:v>355.08762383459884</c:v>
                </c:pt>
                <c:pt idx="4">
                  <c:v>353.74803542300828</c:v>
                </c:pt>
                <c:pt idx="5">
                  <c:v>352.39821390221232</c:v>
                </c:pt>
                <c:pt idx="6">
                  <c:v>351.00536704075404</c:v>
                </c:pt>
                <c:pt idx="7">
                  <c:v>349.56721184214439</c:v>
                </c:pt>
                <c:pt idx="8">
                  <c:v>348.08005820704813</c:v>
                </c:pt>
                <c:pt idx="9">
                  <c:v>346.73140153809504</c:v>
                </c:pt>
                <c:pt idx="10">
                  <c:v>346.76988694678352</c:v>
                </c:pt>
                <c:pt idx="11">
                  <c:v>347.89470537759604</c:v>
                </c:pt>
                <c:pt idx="12">
                  <c:v>348.21524258842521</c:v>
                </c:pt>
                <c:pt idx="13">
                  <c:v>348.01715111889297</c:v>
                </c:pt>
                <c:pt idx="14">
                  <c:v>347.77888870711979</c:v>
                </c:pt>
                <c:pt idx="15">
                  <c:v>347.72968744782884</c:v>
                </c:pt>
                <c:pt idx="16">
                  <c:v>347.67410889276175</c:v>
                </c:pt>
                <c:pt idx="17">
                  <c:v>347.68352655156559</c:v>
                </c:pt>
                <c:pt idx="18">
                  <c:v>347.61232106474665</c:v>
                </c:pt>
                <c:pt idx="19">
                  <c:v>347.55649654674249</c:v>
                </c:pt>
                <c:pt idx="20">
                  <c:v>347.51382271258728</c:v>
                </c:pt>
                <c:pt idx="21">
                  <c:v>347.54525562966967</c:v>
                </c:pt>
                <c:pt idx="22">
                  <c:v>347.1723872910909</c:v>
                </c:pt>
                <c:pt idx="23">
                  <c:v>346.79682579604565</c:v>
                </c:pt>
                <c:pt idx="24">
                  <c:v>346.2094391059598</c:v>
                </c:pt>
                <c:pt idx="25">
                  <c:v>345.50171096626138</c:v>
                </c:pt>
                <c:pt idx="26">
                  <c:v>344.80915121283039</c:v>
                </c:pt>
                <c:pt idx="27">
                  <c:v>344.64198163163815</c:v>
                </c:pt>
                <c:pt idx="28">
                  <c:v>344.22451580170917</c:v>
                </c:pt>
                <c:pt idx="29">
                  <c:v>343.42093543985004</c:v>
                </c:pt>
                <c:pt idx="30">
                  <c:v>342.7245327614574</c:v>
                </c:pt>
                <c:pt idx="31">
                  <c:v>341.836288656482</c:v>
                </c:pt>
                <c:pt idx="32">
                  <c:v>340.86689226224473</c:v>
                </c:pt>
                <c:pt idx="33">
                  <c:v>340.42844201392933</c:v>
                </c:pt>
                <c:pt idx="34">
                  <c:v>340.50281838278124</c:v>
                </c:pt>
                <c:pt idx="35">
                  <c:v>340.72415497160915</c:v>
                </c:pt>
                <c:pt idx="36">
                  <c:v>341.4892005973947</c:v>
                </c:pt>
                <c:pt idx="37">
                  <c:v>343.06556275908963</c:v>
                </c:pt>
                <c:pt idx="38">
                  <c:v>346.67377373615579</c:v>
                </c:pt>
                <c:pt idx="39">
                  <c:v>350.23441149644304</c:v>
                </c:pt>
                <c:pt idx="40">
                  <c:v>355.1279956813155</c:v>
                </c:pt>
                <c:pt idx="41">
                  <c:v>361.63998302086407</c:v>
                </c:pt>
                <c:pt idx="42">
                  <c:v>370.69784684920455</c:v>
                </c:pt>
                <c:pt idx="43">
                  <c:v>379.48992266435124</c:v>
                </c:pt>
                <c:pt idx="44">
                  <c:v>394.85452718951728</c:v>
                </c:pt>
                <c:pt idx="45">
                  <c:v>413.04194439963771</c:v>
                </c:pt>
                <c:pt idx="46">
                  <c:v>442.87781154216952</c:v>
                </c:pt>
                <c:pt idx="47">
                  <c:v>476.17593566631609</c:v>
                </c:pt>
                <c:pt idx="48">
                  <c:v>512.03763327375088</c:v>
                </c:pt>
                <c:pt idx="49">
                  <c:v>545.23634231042058</c:v>
                </c:pt>
              </c:numCache>
            </c:numRef>
          </c:xVal>
          <c:yVal>
            <c:numRef>
              <c:f>'150320050900HL'!$N$2:$N$51</c:f>
              <c:numCache>
                <c:formatCode>General</c:formatCode>
                <c:ptCount val="50"/>
                <c:pt idx="0">
                  <c:v>14.6</c:v>
                </c:pt>
                <c:pt idx="1">
                  <c:v>46.1</c:v>
                </c:pt>
                <c:pt idx="2">
                  <c:v>80.7</c:v>
                </c:pt>
                <c:pt idx="3">
                  <c:v>118.8</c:v>
                </c:pt>
                <c:pt idx="4">
                  <c:v>160.69999999999999</c:v>
                </c:pt>
                <c:pt idx="5">
                  <c:v>206.7</c:v>
                </c:pt>
                <c:pt idx="6">
                  <c:v>257.39999999999998</c:v>
                </c:pt>
                <c:pt idx="7">
                  <c:v>313.10000000000002</c:v>
                </c:pt>
                <c:pt idx="8">
                  <c:v>374.5</c:v>
                </c:pt>
                <c:pt idx="9">
                  <c:v>441.9</c:v>
                </c:pt>
                <c:pt idx="10">
                  <c:v>516.1</c:v>
                </c:pt>
                <c:pt idx="11">
                  <c:v>597.70000000000005</c:v>
                </c:pt>
                <c:pt idx="12">
                  <c:v>687.5</c:v>
                </c:pt>
                <c:pt idx="13">
                  <c:v>786.2</c:v>
                </c:pt>
                <c:pt idx="14">
                  <c:v>895</c:v>
                </c:pt>
                <c:pt idx="15">
                  <c:v>1014</c:v>
                </c:pt>
                <c:pt idx="16">
                  <c:v>1146</c:v>
                </c:pt>
                <c:pt idx="17">
                  <c:v>1290</c:v>
                </c:pt>
                <c:pt idx="18">
                  <c:v>1449</c:v>
                </c:pt>
                <c:pt idx="19">
                  <c:v>1624</c:v>
                </c:pt>
                <c:pt idx="20">
                  <c:v>1817</c:v>
                </c:pt>
                <c:pt idx="21">
                  <c:v>2028</c:v>
                </c:pt>
                <c:pt idx="22">
                  <c:v>2261</c:v>
                </c:pt>
                <c:pt idx="23">
                  <c:v>2517</c:v>
                </c:pt>
                <c:pt idx="24">
                  <c:v>2799</c:v>
                </c:pt>
                <c:pt idx="25">
                  <c:v>3109</c:v>
                </c:pt>
                <c:pt idx="26">
                  <c:v>3450</c:v>
                </c:pt>
                <c:pt idx="27">
                  <c:v>3825</c:v>
                </c:pt>
                <c:pt idx="28">
                  <c:v>4237</c:v>
                </c:pt>
                <c:pt idx="29">
                  <c:v>4691</c:v>
                </c:pt>
                <c:pt idx="30">
                  <c:v>5190</c:v>
                </c:pt>
                <c:pt idx="31">
                  <c:v>5739</c:v>
                </c:pt>
                <c:pt idx="32">
                  <c:v>6343</c:v>
                </c:pt>
                <c:pt idx="33">
                  <c:v>7008</c:v>
                </c:pt>
                <c:pt idx="34">
                  <c:v>7738</c:v>
                </c:pt>
                <c:pt idx="35">
                  <c:v>8542</c:v>
                </c:pt>
                <c:pt idx="36">
                  <c:v>9428</c:v>
                </c:pt>
                <c:pt idx="37">
                  <c:v>10396</c:v>
                </c:pt>
                <c:pt idx="38">
                  <c:v>11401</c:v>
                </c:pt>
                <c:pt idx="39">
                  <c:v>12401</c:v>
                </c:pt>
                <c:pt idx="40">
                  <c:v>13401</c:v>
                </c:pt>
                <c:pt idx="41">
                  <c:v>14401</c:v>
                </c:pt>
                <c:pt idx="42">
                  <c:v>15401</c:v>
                </c:pt>
                <c:pt idx="43">
                  <c:v>16401</c:v>
                </c:pt>
                <c:pt idx="44">
                  <c:v>17401</c:v>
                </c:pt>
                <c:pt idx="45">
                  <c:v>18401</c:v>
                </c:pt>
                <c:pt idx="46">
                  <c:v>19401</c:v>
                </c:pt>
                <c:pt idx="47">
                  <c:v>20401</c:v>
                </c:pt>
                <c:pt idx="48">
                  <c:v>21401</c:v>
                </c:pt>
                <c:pt idx="49">
                  <c:v>22401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'150320050900HL'!$N$1</c:f>
              <c:strCache>
                <c:ptCount val="1"/>
                <c:pt idx="0">
                  <c:v>Z(m)</c:v>
                </c:pt>
              </c:strCache>
            </c:strRef>
          </c:tx>
          <c:marker>
            <c:symbol val="none"/>
          </c:marker>
          <c:xVal>
            <c:numRef>
              <c:f>'150320050900HL'!$K$2:$K$51</c:f>
              <c:numCache>
                <c:formatCode>General</c:formatCode>
                <c:ptCount val="50"/>
                <c:pt idx="0">
                  <c:v>299.09281189112585</c:v>
                </c:pt>
                <c:pt idx="1">
                  <c:v>298.83546338702325</c:v>
                </c:pt>
                <c:pt idx="2">
                  <c:v>298.72672398243992</c:v>
                </c:pt>
                <c:pt idx="3">
                  <c:v>298.66486386847686</c:v>
                </c:pt>
                <c:pt idx="4">
                  <c:v>298.62666922536175</c:v>
                </c:pt>
                <c:pt idx="5">
                  <c:v>298.60289802164147</c:v>
                </c:pt>
                <c:pt idx="6">
                  <c:v>298.58905172831999</c:v>
                </c:pt>
                <c:pt idx="7">
                  <c:v>298.58602235287384</c:v>
                </c:pt>
                <c:pt idx="8">
                  <c:v>298.59782601044282</c:v>
                </c:pt>
                <c:pt idx="9">
                  <c:v>298.68309838284534</c:v>
                </c:pt>
                <c:pt idx="10">
                  <c:v>299.19287761859687</c:v>
                </c:pt>
                <c:pt idx="11">
                  <c:v>300.01369450580182</c:v>
                </c:pt>
                <c:pt idx="12">
                  <c:v>300.64386159301534</c:v>
                </c:pt>
                <c:pt idx="13">
                  <c:v>301.18796088873052</c:v>
                </c:pt>
                <c:pt idx="14">
                  <c:v>301.77889766087299</c:v>
                </c:pt>
                <c:pt idx="15">
                  <c:v>302.48162369485624</c:v>
                </c:pt>
                <c:pt idx="16">
                  <c:v>303.25388706252244</c:v>
                </c:pt>
                <c:pt idx="17">
                  <c:v>304.11145432351162</c:v>
                </c:pt>
                <c:pt idx="18">
                  <c:v>305.02468311061574</c:v>
                </c:pt>
                <c:pt idx="19">
                  <c:v>306.03303111425038</c:v>
                </c:pt>
                <c:pt idx="20">
                  <c:v>307.14454624051706</c:v>
                </c:pt>
                <c:pt idx="21">
                  <c:v>308.38571575114008</c:v>
                </c:pt>
                <c:pt idx="22">
                  <c:v>309.62754244591332</c:v>
                </c:pt>
                <c:pt idx="23">
                  <c:v>310.99030740212243</c:v>
                </c:pt>
                <c:pt idx="24">
                  <c:v>312.41636836999152</c:v>
                </c:pt>
                <c:pt idx="25">
                  <c:v>313.92821941504974</c:v>
                </c:pt>
                <c:pt idx="26">
                  <c:v>315.58579048423155</c:v>
                </c:pt>
                <c:pt idx="27">
                  <c:v>317.57977949030368</c:v>
                </c:pt>
                <c:pt idx="28">
                  <c:v>319.6420449072379</c:v>
                </c:pt>
                <c:pt idx="29">
                  <c:v>321.69568705486205</c:v>
                </c:pt>
                <c:pt idx="30">
                  <c:v>323.91251182917574</c:v>
                </c:pt>
                <c:pt idx="31">
                  <c:v>326.12964649782629</c:v>
                </c:pt>
                <c:pt idx="32">
                  <c:v>328.3243749494606</c:v>
                </c:pt>
                <c:pt idx="33">
                  <c:v>330.75228580425284</c:v>
                </c:pt>
                <c:pt idx="34">
                  <c:v>333.37884457358609</c:v>
                </c:pt>
                <c:pt idx="35">
                  <c:v>335.88697705284699</c:v>
                </c:pt>
                <c:pt idx="36">
                  <c:v>338.47370200601279</c:v>
                </c:pt>
                <c:pt idx="37">
                  <c:v>341.34779802032165</c:v>
                </c:pt>
                <c:pt idx="38">
                  <c:v>345.67560717398987</c:v>
                </c:pt>
                <c:pt idx="39">
                  <c:v>349.69823171249971</c:v>
                </c:pt>
                <c:pt idx="40">
                  <c:v>354.83496618345993</c:v>
                </c:pt>
                <c:pt idx="41">
                  <c:v>361.47188117500554</c:v>
                </c:pt>
                <c:pt idx="42">
                  <c:v>370.58803284893474</c:v>
                </c:pt>
                <c:pt idx="43">
                  <c:v>379.42424707884123</c:v>
                </c:pt>
                <c:pt idx="44">
                  <c:v>394.79279860408911</c:v>
                </c:pt>
                <c:pt idx="45">
                  <c:v>412.97441526783564</c:v>
                </c:pt>
                <c:pt idx="46">
                  <c:v>442.72060271367286</c:v>
                </c:pt>
                <c:pt idx="47">
                  <c:v>475.77908699089653</c:v>
                </c:pt>
                <c:pt idx="48">
                  <c:v>511.04503376728502</c:v>
                </c:pt>
                <c:pt idx="49">
                  <c:v>543.35908731632048</c:v>
                </c:pt>
              </c:numCache>
            </c:numRef>
          </c:xVal>
          <c:yVal>
            <c:numRef>
              <c:f>'150320050900HL'!$N$2:$N$51</c:f>
              <c:numCache>
                <c:formatCode>General</c:formatCode>
                <c:ptCount val="50"/>
                <c:pt idx="0">
                  <c:v>14.6</c:v>
                </c:pt>
                <c:pt idx="1">
                  <c:v>46.1</c:v>
                </c:pt>
                <c:pt idx="2">
                  <c:v>80.7</c:v>
                </c:pt>
                <c:pt idx="3">
                  <c:v>118.8</c:v>
                </c:pt>
                <c:pt idx="4">
                  <c:v>160.69999999999999</c:v>
                </c:pt>
                <c:pt idx="5">
                  <c:v>206.7</c:v>
                </c:pt>
                <c:pt idx="6">
                  <c:v>257.39999999999998</c:v>
                </c:pt>
                <c:pt idx="7">
                  <c:v>313.10000000000002</c:v>
                </c:pt>
                <c:pt idx="8">
                  <c:v>374.5</c:v>
                </c:pt>
                <c:pt idx="9">
                  <c:v>441.9</c:v>
                </c:pt>
                <c:pt idx="10">
                  <c:v>516.1</c:v>
                </c:pt>
                <c:pt idx="11">
                  <c:v>597.70000000000005</c:v>
                </c:pt>
                <c:pt idx="12">
                  <c:v>687.5</c:v>
                </c:pt>
                <c:pt idx="13">
                  <c:v>786.2</c:v>
                </c:pt>
                <c:pt idx="14">
                  <c:v>895</c:v>
                </c:pt>
                <c:pt idx="15">
                  <c:v>1014</c:v>
                </c:pt>
                <c:pt idx="16">
                  <c:v>1146</c:v>
                </c:pt>
                <c:pt idx="17">
                  <c:v>1290</c:v>
                </c:pt>
                <c:pt idx="18">
                  <c:v>1449</c:v>
                </c:pt>
                <c:pt idx="19">
                  <c:v>1624</c:v>
                </c:pt>
                <c:pt idx="20">
                  <c:v>1817</c:v>
                </c:pt>
                <c:pt idx="21">
                  <c:v>2028</c:v>
                </c:pt>
                <c:pt idx="22">
                  <c:v>2261</c:v>
                </c:pt>
                <c:pt idx="23">
                  <c:v>2517</c:v>
                </c:pt>
                <c:pt idx="24">
                  <c:v>2799</c:v>
                </c:pt>
                <c:pt idx="25">
                  <c:v>3109</c:v>
                </c:pt>
                <c:pt idx="26">
                  <c:v>3450</c:v>
                </c:pt>
                <c:pt idx="27">
                  <c:v>3825</c:v>
                </c:pt>
                <c:pt idx="28">
                  <c:v>4237</c:v>
                </c:pt>
                <c:pt idx="29">
                  <c:v>4691</c:v>
                </c:pt>
                <c:pt idx="30">
                  <c:v>5190</c:v>
                </c:pt>
                <c:pt idx="31">
                  <c:v>5739</c:v>
                </c:pt>
                <c:pt idx="32">
                  <c:v>6343</c:v>
                </c:pt>
                <c:pt idx="33">
                  <c:v>7008</c:v>
                </c:pt>
                <c:pt idx="34">
                  <c:v>7738</c:v>
                </c:pt>
                <c:pt idx="35">
                  <c:v>8542</c:v>
                </c:pt>
                <c:pt idx="36">
                  <c:v>9428</c:v>
                </c:pt>
                <c:pt idx="37">
                  <c:v>10396</c:v>
                </c:pt>
                <c:pt idx="38">
                  <c:v>11401</c:v>
                </c:pt>
                <c:pt idx="39">
                  <c:v>12401</c:v>
                </c:pt>
                <c:pt idx="40">
                  <c:v>13401</c:v>
                </c:pt>
                <c:pt idx="41">
                  <c:v>14401</c:v>
                </c:pt>
                <c:pt idx="42">
                  <c:v>15401</c:v>
                </c:pt>
                <c:pt idx="43">
                  <c:v>16401</c:v>
                </c:pt>
                <c:pt idx="44">
                  <c:v>17401</c:v>
                </c:pt>
                <c:pt idx="45">
                  <c:v>18401</c:v>
                </c:pt>
                <c:pt idx="46">
                  <c:v>19401</c:v>
                </c:pt>
                <c:pt idx="47">
                  <c:v>20401</c:v>
                </c:pt>
                <c:pt idx="48">
                  <c:v>21401</c:v>
                </c:pt>
                <c:pt idx="49">
                  <c:v>22401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'150320050900HL'!$N$1</c:f>
              <c:strCache>
                <c:ptCount val="1"/>
                <c:pt idx="0">
                  <c:v>Z(m)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'150320050900HL'!$L$2:$L$51</c:f>
              <c:numCache>
                <c:formatCode>General</c:formatCode>
                <c:ptCount val="50"/>
                <c:pt idx="0">
                  <c:v>348.77457881029494</c:v>
                </c:pt>
                <c:pt idx="1">
                  <c:v>347.33810914739144</c:v>
                </c:pt>
                <c:pt idx="2">
                  <c:v>346.66103061819206</c:v>
                </c:pt>
                <c:pt idx="3">
                  <c:v>346.22933587431123</c:v>
                </c:pt>
                <c:pt idx="4">
                  <c:v>345.90447049839878</c:v>
                </c:pt>
                <c:pt idx="5">
                  <c:v>345.63929102582154</c:v>
                </c:pt>
                <c:pt idx="6">
                  <c:v>345.40234848724361</c:v>
                </c:pt>
                <c:pt idx="7">
                  <c:v>345.15380538939786</c:v>
                </c:pt>
                <c:pt idx="8">
                  <c:v>344.75951089750015</c:v>
                </c:pt>
                <c:pt idx="9">
                  <c:v>343.63836250023894</c:v>
                </c:pt>
                <c:pt idx="10">
                  <c:v>339.87160475623563</c:v>
                </c:pt>
                <c:pt idx="11">
                  <c:v>336.10200738345929</c:v>
                </c:pt>
                <c:pt idx="12">
                  <c:v>334.46454837446998</c:v>
                </c:pt>
                <c:pt idx="13">
                  <c:v>333.34365765551439</c:v>
                </c:pt>
                <c:pt idx="14">
                  <c:v>332.21239579091281</c:v>
                </c:pt>
                <c:pt idx="15">
                  <c:v>330.99426958145227</c:v>
                </c:pt>
                <c:pt idx="16">
                  <c:v>329.67228146038741</c:v>
                </c:pt>
                <c:pt idx="17">
                  <c:v>328.73487942366779</c:v>
                </c:pt>
                <c:pt idx="18">
                  <c:v>328.09094094037556</c:v>
                </c:pt>
                <c:pt idx="19">
                  <c:v>327.49916629933961</c:v>
                </c:pt>
                <c:pt idx="20">
                  <c:v>326.92897236028756</c:v>
                </c:pt>
                <c:pt idx="21">
                  <c:v>326.45273545724899</c:v>
                </c:pt>
                <c:pt idx="22">
                  <c:v>326.00731052527402</c:v>
                </c:pt>
                <c:pt idx="23">
                  <c:v>325.7077815028224</c:v>
                </c:pt>
                <c:pt idx="24">
                  <c:v>325.60571399264029</c:v>
                </c:pt>
                <c:pt idx="25">
                  <c:v>326.08112285987039</c:v>
                </c:pt>
                <c:pt idx="26">
                  <c:v>326.63090997078848</c:v>
                </c:pt>
                <c:pt idx="27">
                  <c:v>327.46643714486612</c:v>
                </c:pt>
                <c:pt idx="28">
                  <c:v>328.44370577552678</c:v>
                </c:pt>
                <c:pt idx="29">
                  <c:v>329.55544363094413</c:v>
                </c:pt>
                <c:pt idx="30">
                  <c:v>330.96979457956508</c:v>
                </c:pt>
                <c:pt idx="31">
                  <c:v>332.22813320580411</c:v>
                </c:pt>
                <c:pt idx="32">
                  <c:v>333.1428716853946</c:v>
                </c:pt>
                <c:pt idx="33">
                  <c:v>334.61776769716516</c:v>
                </c:pt>
                <c:pt idx="34">
                  <c:v>336.32329882111725</c:v>
                </c:pt>
                <c:pt idx="35">
                  <c:v>337.86493028047101</c:v>
                </c:pt>
                <c:pt idx="36">
                  <c:v>339.83966938002732</c:v>
                </c:pt>
                <c:pt idx="37">
                  <c:v>341.92630712468423</c:v>
                </c:pt>
                <c:pt idx="38">
                  <c:v>345.84299333104684</c:v>
                </c:pt>
                <c:pt idx="39">
                  <c:v>349.801694846641</c:v>
                </c:pt>
                <c:pt idx="40">
                  <c:v>354.88746633177539</c:v>
                </c:pt>
                <c:pt idx="41">
                  <c:v>361.50005007845607</c:v>
                </c:pt>
                <c:pt idx="42">
                  <c:v>370.60296051296297</c:v>
                </c:pt>
                <c:pt idx="43">
                  <c:v>379.43376296223971</c:v>
                </c:pt>
                <c:pt idx="44">
                  <c:v>394.80222430121182</c:v>
                </c:pt>
                <c:pt idx="45">
                  <c:v>412.98431159415901</c:v>
                </c:pt>
                <c:pt idx="46">
                  <c:v>442.74356479839827</c:v>
                </c:pt>
                <c:pt idx="47">
                  <c:v>475.83526870482905</c:v>
                </c:pt>
                <c:pt idx="48">
                  <c:v>511.17635351653723</c:v>
                </c:pt>
                <c:pt idx="49">
                  <c:v>543.35908731632048</c:v>
                </c:pt>
              </c:numCache>
            </c:numRef>
          </c:xVal>
          <c:yVal>
            <c:numRef>
              <c:f>'150320050900HL'!$N$2:$N$51</c:f>
              <c:numCache>
                <c:formatCode>General</c:formatCode>
                <c:ptCount val="50"/>
                <c:pt idx="0">
                  <c:v>14.6</c:v>
                </c:pt>
                <c:pt idx="1">
                  <c:v>46.1</c:v>
                </c:pt>
                <c:pt idx="2">
                  <c:v>80.7</c:v>
                </c:pt>
                <c:pt idx="3">
                  <c:v>118.8</c:v>
                </c:pt>
                <c:pt idx="4">
                  <c:v>160.69999999999999</c:v>
                </c:pt>
                <c:pt idx="5">
                  <c:v>206.7</c:v>
                </c:pt>
                <c:pt idx="6">
                  <c:v>257.39999999999998</c:v>
                </c:pt>
                <c:pt idx="7">
                  <c:v>313.10000000000002</c:v>
                </c:pt>
                <c:pt idx="8">
                  <c:v>374.5</c:v>
                </c:pt>
                <c:pt idx="9">
                  <c:v>441.9</c:v>
                </c:pt>
                <c:pt idx="10">
                  <c:v>516.1</c:v>
                </c:pt>
                <c:pt idx="11">
                  <c:v>597.70000000000005</c:v>
                </c:pt>
                <c:pt idx="12">
                  <c:v>687.5</c:v>
                </c:pt>
                <c:pt idx="13">
                  <c:v>786.2</c:v>
                </c:pt>
                <c:pt idx="14">
                  <c:v>895</c:v>
                </c:pt>
                <c:pt idx="15">
                  <c:v>1014</c:v>
                </c:pt>
                <c:pt idx="16">
                  <c:v>1146</c:v>
                </c:pt>
                <c:pt idx="17">
                  <c:v>1290</c:v>
                </c:pt>
                <c:pt idx="18">
                  <c:v>1449</c:v>
                </c:pt>
                <c:pt idx="19">
                  <c:v>1624</c:v>
                </c:pt>
                <c:pt idx="20">
                  <c:v>1817</c:v>
                </c:pt>
                <c:pt idx="21">
                  <c:v>2028</c:v>
                </c:pt>
                <c:pt idx="22">
                  <c:v>2261</c:v>
                </c:pt>
                <c:pt idx="23">
                  <c:v>2517</c:v>
                </c:pt>
                <c:pt idx="24">
                  <c:v>2799</c:v>
                </c:pt>
                <c:pt idx="25">
                  <c:v>3109</c:v>
                </c:pt>
                <c:pt idx="26">
                  <c:v>3450</c:v>
                </c:pt>
                <c:pt idx="27">
                  <c:v>3825</c:v>
                </c:pt>
                <c:pt idx="28">
                  <c:v>4237</c:v>
                </c:pt>
                <c:pt idx="29">
                  <c:v>4691</c:v>
                </c:pt>
                <c:pt idx="30">
                  <c:v>5190</c:v>
                </c:pt>
                <c:pt idx="31">
                  <c:v>5739</c:v>
                </c:pt>
                <c:pt idx="32">
                  <c:v>6343</c:v>
                </c:pt>
                <c:pt idx="33">
                  <c:v>7008</c:v>
                </c:pt>
                <c:pt idx="34">
                  <c:v>7738</c:v>
                </c:pt>
                <c:pt idx="35">
                  <c:v>8542</c:v>
                </c:pt>
                <c:pt idx="36">
                  <c:v>9428</c:v>
                </c:pt>
                <c:pt idx="37">
                  <c:v>10396</c:v>
                </c:pt>
                <c:pt idx="38">
                  <c:v>11401</c:v>
                </c:pt>
                <c:pt idx="39">
                  <c:v>12401</c:v>
                </c:pt>
                <c:pt idx="40">
                  <c:v>13401</c:v>
                </c:pt>
                <c:pt idx="41">
                  <c:v>14401</c:v>
                </c:pt>
                <c:pt idx="42">
                  <c:v>15401</c:v>
                </c:pt>
                <c:pt idx="43">
                  <c:v>16401</c:v>
                </c:pt>
                <c:pt idx="44">
                  <c:v>17401</c:v>
                </c:pt>
                <c:pt idx="45">
                  <c:v>18401</c:v>
                </c:pt>
                <c:pt idx="46">
                  <c:v>19401</c:v>
                </c:pt>
                <c:pt idx="47">
                  <c:v>20401</c:v>
                </c:pt>
                <c:pt idx="48">
                  <c:v>21401</c:v>
                </c:pt>
                <c:pt idx="49">
                  <c:v>22401</c:v>
                </c:pt>
              </c:numCache>
            </c:numRef>
          </c:yVal>
          <c:smooth val="1"/>
        </c:ser>
        <c:axId val="94861952"/>
        <c:axId val="95105792"/>
      </c:scatterChart>
      <c:valAx>
        <c:axId val="94861952"/>
        <c:scaling>
          <c:orientation val="minMax"/>
          <c:max val="400"/>
          <c:min val="29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Temperatura Potencial (K)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95105792"/>
        <c:crosses val="autoZero"/>
        <c:crossBetween val="midCat"/>
        <c:majorUnit val="20"/>
      </c:valAx>
      <c:valAx>
        <c:axId val="95105792"/>
        <c:scaling>
          <c:orientation val="minMax"/>
          <c:max val="14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Altitude (m)</a:t>
                </a:r>
              </a:p>
            </c:rich>
          </c:tx>
        </c:title>
        <c:numFmt formatCode="General" sourceLinked="1"/>
        <c:tickLblPos val="nextTo"/>
        <c:crossAx val="94861952"/>
        <c:crosses val="autoZero"/>
        <c:crossBetween val="midCat"/>
        <c:majorUnit val="2000"/>
      </c:valAx>
      <c:spPr>
        <a:ln>
          <a:solidFill>
            <a:schemeClr val="tx1"/>
          </a:solidFill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141" footer="0.3149606200000014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smoothMarker"/>
        <c:ser>
          <c:idx val="0"/>
          <c:order val="0"/>
          <c:tx>
            <c:strRef>
              <c:f>'150320050900HL'!$N$1</c:f>
              <c:strCache>
                <c:ptCount val="1"/>
                <c:pt idx="0">
                  <c:v>Z(m)</c:v>
                </c:pt>
              </c:strCache>
            </c:strRef>
          </c:tx>
          <c:marker>
            <c:symbol val="none"/>
          </c:marker>
          <c:xVal>
            <c:numRef>
              <c:f>'150320050900HL'!$M$2:$M$51</c:f>
              <c:numCache>
                <c:formatCode>General</c:formatCode>
                <c:ptCount val="50"/>
                <c:pt idx="0">
                  <c:v>360.36458620829433</c:v>
                </c:pt>
                <c:pt idx="1">
                  <c:v>358.03874113027405</c:v>
                </c:pt>
                <c:pt idx="2">
                  <c:v>356.47248096424863</c:v>
                </c:pt>
                <c:pt idx="3">
                  <c:v>355.08762383459884</c:v>
                </c:pt>
                <c:pt idx="4">
                  <c:v>353.74803542300828</c:v>
                </c:pt>
                <c:pt idx="5">
                  <c:v>352.39821390221232</c:v>
                </c:pt>
                <c:pt idx="6">
                  <c:v>351.00536704075404</c:v>
                </c:pt>
                <c:pt idx="7">
                  <c:v>349.56721184214439</c:v>
                </c:pt>
                <c:pt idx="8">
                  <c:v>348.08005820704813</c:v>
                </c:pt>
                <c:pt idx="9">
                  <c:v>346.73140153809504</c:v>
                </c:pt>
                <c:pt idx="10">
                  <c:v>346.76988694678352</c:v>
                </c:pt>
                <c:pt idx="11">
                  <c:v>347.89470537759604</c:v>
                </c:pt>
                <c:pt idx="12">
                  <c:v>348.21524258842521</c:v>
                </c:pt>
                <c:pt idx="13">
                  <c:v>348.01715111889297</c:v>
                </c:pt>
                <c:pt idx="14">
                  <c:v>347.77888870711979</c:v>
                </c:pt>
                <c:pt idx="15">
                  <c:v>347.72968744782884</c:v>
                </c:pt>
                <c:pt idx="16">
                  <c:v>347.67410889276175</c:v>
                </c:pt>
                <c:pt idx="17">
                  <c:v>347.68352655156559</c:v>
                </c:pt>
                <c:pt idx="18">
                  <c:v>347.61232106474665</c:v>
                </c:pt>
                <c:pt idx="19">
                  <c:v>347.55649654674249</c:v>
                </c:pt>
                <c:pt idx="20">
                  <c:v>347.51382271258728</c:v>
                </c:pt>
                <c:pt idx="21">
                  <c:v>347.54525562966967</c:v>
                </c:pt>
                <c:pt idx="22">
                  <c:v>347.1723872910909</c:v>
                </c:pt>
                <c:pt idx="23">
                  <c:v>346.79682579604565</c:v>
                </c:pt>
                <c:pt idx="24">
                  <c:v>346.2094391059598</c:v>
                </c:pt>
                <c:pt idx="25">
                  <c:v>345.50171096626138</c:v>
                </c:pt>
                <c:pt idx="26">
                  <c:v>344.80915121283039</c:v>
                </c:pt>
                <c:pt idx="27">
                  <c:v>344.64198163163815</c:v>
                </c:pt>
                <c:pt idx="28">
                  <c:v>344.22451580170917</c:v>
                </c:pt>
                <c:pt idx="29">
                  <c:v>343.42093543985004</c:v>
                </c:pt>
                <c:pt idx="30">
                  <c:v>342.7245327614574</c:v>
                </c:pt>
                <c:pt idx="31">
                  <c:v>341.836288656482</c:v>
                </c:pt>
                <c:pt idx="32">
                  <c:v>340.86689226224473</c:v>
                </c:pt>
                <c:pt idx="33">
                  <c:v>340.42844201392933</c:v>
                </c:pt>
                <c:pt idx="34">
                  <c:v>340.50281838278124</c:v>
                </c:pt>
                <c:pt idx="35">
                  <c:v>340.72415497160915</c:v>
                </c:pt>
                <c:pt idx="36">
                  <c:v>341.4892005973947</c:v>
                </c:pt>
                <c:pt idx="37">
                  <c:v>343.06556275908963</c:v>
                </c:pt>
                <c:pt idx="38">
                  <c:v>346.67377373615579</c:v>
                </c:pt>
                <c:pt idx="39">
                  <c:v>350.23441149644304</c:v>
                </c:pt>
                <c:pt idx="40">
                  <c:v>355.1279956813155</c:v>
                </c:pt>
                <c:pt idx="41">
                  <c:v>361.63998302086407</c:v>
                </c:pt>
                <c:pt idx="42">
                  <c:v>370.69784684920455</c:v>
                </c:pt>
                <c:pt idx="43">
                  <c:v>379.48992266435124</c:v>
                </c:pt>
                <c:pt idx="44">
                  <c:v>394.85452718951728</c:v>
                </c:pt>
                <c:pt idx="45">
                  <c:v>413.04194439963771</c:v>
                </c:pt>
                <c:pt idx="46">
                  <c:v>442.87781154216952</c:v>
                </c:pt>
                <c:pt idx="47">
                  <c:v>476.17593566631609</c:v>
                </c:pt>
                <c:pt idx="48">
                  <c:v>512.03763327375088</c:v>
                </c:pt>
                <c:pt idx="49">
                  <c:v>545.23634231042058</c:v>
                </c:pt>
              </c:numCache>
            </c:numRef>
          </c:xVal>
          <c:yVal>
            <c:numRef>
              <c:f>'150320050900HL'!$N$2:$N$51</c:f>
              <c:numCache>
                <c:formatCode>General</c:formatCode>
                <c:ptCount val="50"/>
                <c:pt idx="0">
                  <c:v>14.6</c:v>
                </c:pt>
                <c:pt idx="1">
                  <c:v>46.1</c:v>
                </c:pt>
                <c:pt idx="2">
                  <c:v>80.7</c:v>
                </c:pt>
                <c:pt idx="3">
                  <c:v>118.8</c:v>
                </c:pt>
                <c:pt idx="4">
                  <c:v>160.69999999999999</c:v>
                </c:pt>
                <c:pt idx="5">
                  <c:v>206.7</c:v>
                </c:pt>
                <c:pt idx="6">
                  <c:v>257.39999999999998</c:v>
                </c:pt>
                <c:pt idx="7">
                  <c:v>313.10000000000002</c:v>
                </c:pt>
                <c:pt idx="8">
                  <c:v>374.5</c:v>
                </c:pt>
                <c:pt idx="9">
                  <c:v>441.9</c:v>
                </c:pt>
                <c:pt idx="10">
                  <c:v>516.1</c:v>
                </c:pt>
                <c:pt idx="11">
                  <c:v>597.70000000000005</c:v>
                </c:pt>
                <c:pt idx="12">
                  <c:v>687.5</c:v>
                </c:pt>
                <c:pt idx="13">
                  <c:v>786.2</c:v>
                </c:pt>
                <c:pt idx="14">
                  <c:v>895</c:v>
                </c:pt>
                <c:pt idx="15">
                  <c:v>1014</c:v>
                </c:pt>
                <c:pt idx="16">
                  <c:v>1146</c:v>
                </c:pt>
                <c:pt idx="17">
                  <c:v>1290</c:v>
                </c:pt>
                <c:pt idx="18">
                  <c:v>1449</c:v>
                </c:pt>
                <c:pt idx="19">
                  <c:v>1624</c:v>
                </c:pt>
                <c:pt idx="20">
                  <c:v>1817</c:v>
                </c:pt>
                <c:pt idx="21">
                  <c:v>2028</c:v>
                </c:pt>
                <c:pt idx="22">
                  <c:v>2261</c:v>
                </c:pt>
                <c:pt idx="23">
                  <c:v>2517</c:v>
                </c:pt>
                <c:pt idx="24">
                  <c:v>2799</c:v>
                </c:pt>
                <c:pt idx="25">
                  <c:v>3109</c:v>
                </c:pt>
                <c:pt idx="26">
                  <c:v>3450</c:v>
                </c:pt>
                <c:pt idx="27">
                  <c:v>3825</c:v>
                </c:pt>
                <c:pt idx="28">
                  <c:v>4237</c:v>
                </c:pt>
                <c:pt idx="29">
                  <c:v>4691</c:v>
                </c:pt>
                <c:pt idx="30">
                  <c:v>5190</c:v>
                </c:pt>
                <c:pt idx="31">
                  <c:v>5739</c:v>
                </c:pt>
                <c:pt idx="32">
                  <c:v>6343</c:v>
                </c:pt>
                <c:pt idx="33">
                  <c:v>7008</c:v>
                </c:pt>
                <c:pt idx="34">
                  <c:v>7738</c:v>
                </c:pt>
                <c:pt idx="35">
                  <c:v>8542</c:v>
                </c:pt>
                <c:pt idx="36">
                  <c:v>9428</c:v>
                </c:pt>
                <c:pt idx="37">
                  <c:v>10396</c:v>
                </c:pt>
                <c:pt idx="38">
                  <c:v>11401</c:v>
                </c:pt>
                <c:pt idx="39">
                  <c:v>12401</c:v>
                </c:pt>
                <c:pt idx="40">
                  <c:v>13401</c:v>
                </c:pt>
                <c:pt idx="41">
                  <c:v>14401</c:v>
                </c:pt>
                <c:pt idx="42">
                  <c:v>15401</c:v>
                </c:pt>
                <c:pt idx="43">
                  <c:v>16401</c:v>
                </c:pt>
                <c:pt idx="44">
                  <c:v>17401</c:v>
                </c:pt>
                <c:pt idx="45">
                  <c:v>18401</c:v>
                </c:pt>
                <c:pt idx="46">
                  <c:v>19401</c:v>
                </c:pt>
                <c:pt idx="47">
                  <c:v>20401</c:v>
                </c:pt>
                <c:pt idx="48">
                  <c:v>21401</c:v>
                </c:pt>
                <c:pt idx="49">
                  <c:v>22401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'150320050900HL'!$N$1</c:f>
              <c:strCache>
                <c:ptCount val="1"/>
                <c:pt idx="0">
                  <c:v>Z(m)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'150320050900HL'!$K$2:$K$51</c:f>
              <c:numCache>
                <c:formatCode>General</c:formatCode>
                <c:ptCount val="50"/>
                <c:pt idx="0">
                  <c:v>299.09281189112585</c:v>
                </c:pt>
                <c:pt idx="1">
                  <c:v>298.83546338702325</c:v>
                </c:pt>
                <c:pt idx="2">
                  <c:v>298.72672398243992</c:v>
                </c:pt>
                <c:pt idx="3">
                  <c:v>298.66486386847686</c:v>
                </c:pt>
                <c:pt idx="4">
                  <c:v>298.62666922536175</c:v>
                </c:pt>
                <c:pt idx="5">
                  <c:v>298.60289802164147</c:v>
                </c:pt>
                <c:pt idx="6">
                  <c:v>298.58905172831999</c:v>
                </c:pt>
                <c:pt idx="7">
                  <c:v>298.58602235287384</c:v>
                </c:pt>
                <c:pt idx="8">
                  <c:v>298.59782601044282</c:v>
                </c:pt>
                <c:pt idx="9">
                  <c:v>298.68309838284534</c:v>
                </c:pt>
                <c:pt idx="10">
                  <c:v>299.19287761859687</c:v>
                </c:pt>
                <c:pt idx="11">
                  <c:v>300.01369450580182</c:v>
                </c:pt>
                <c:pt idx="12">
                  <c:v>300.64386159301534</c:v>
                </c:pt>
                <c:pt idx="13">
                  <c:v>301.18796088873052</c:v>
                </c:pt>
                <c:pt idx="14">
                  <c:v>301.77889766087299</c:v>
                </c:pt>
                <c:pt idx="15">
                  <c:v>302.48162369485624</c:v>
                </c:pt>
                <c:pt idx="16">
                  <c:v>303.25388706252244</c:v>
                </c:pt>
                <c:pt idx="17">
                  <c:v>304.11145432351162</c:v>
                </c:pt>
                <c:pt idx="18">
                  <c:v>305.02468311061574</c:v>
                </c:pt>
                <c:pt idx="19">
                  <c:v>306.03303111425038</c:v>
                </c:pt>
                <c:pt idx="20">
                  <c:v>307.14454624051706</c:v>
                </c:pt>
                <c:pt idx="21">
                  <c:v>308.38571575114008</c:v>
                </c:pt>
                <c:pt idx="22">
                  <c:v>309.62754244591332</c:v>
                </c:pt>
                <c:pt idx="23">
                  <c:v>310.99030740212243</c:v>
                </c:pt>
                <c:pt idx="24">
                  <c:v>312.41636836999152</c:v>
                </c:pt>
                <c:pt idx="25">
                  <c:v>313.92821941504974</c:v>
                </c:pt>
                <c:pt idx="26">
                  <c:v>315.58579048423155</c:v>
                </c:pt>
                <c:pt idx="27">
                  <c:v>317.57977949030368</c:v>
                </c:pt>
                <c:pt idx="28">
                  <c:v>319.6420449072379</c:v>
                </c:pt>
                <c:pt idx="29">
                  <c:v>321.69568705486205</c:v>
                </c:pt>
                <c:pt idx="30">
                  <c:v>323.91251182917574</c:v>
                </c:pt>
                <c:pt idx="31">
                  <c:v>326.12964649782629</c:v>
                </c:pt>
                <c:pt idx="32">
                  <c:v>328.3243749494606</c:v>
                </c:pt>
                <c:pt idx="33">
                  <c:v>330.75228580425284</c:v>
                </c:pt>
                <c:pt idx="34">
                  <c:v>333.37884457358609</c:v>
                </c:pt>
                <c:pt idx="35">
                  <c:v>335.88697705284699</c:v>
                </c:pt>
                <c:pt idx="36">
                  <c:v>338.47370200601279</c:v>
                </c:pt>
                <c:pt idx="37">
                  <c:v>341.34779802032165</c:v>
                </c:pt>
                <c:pt idx="38">
                  <c:v>345.67560717398987</c:v>
                </c:pt>
                <c:pt idx="39">
                  <c:v>349.69823171249971</c:v>
                </c:pt>
                <c:pt idx="40">
                  <c:v>354.83496618345993</c:v>
                </c:pt>
                <c:pt idx="41">
                  <c:v>361.47188117500554</c:v>
                </c:pt>
                <c:pt idx="42">
                  <c:v>370.58803284893474</c:v>
                </c:pt>
                <c:pt idx="43">
                  <c:v>379.42424707884123</c:v>
                </c:pt>
                <c:pt idx="44">
                  <c:v>394.79279860408911</c:v>
                </c:pt>
                <c:pt idx="45">
                  <c:v>412.97441526783564</c:v>
                </c:pt>
                <c:pt idx="46">
                  <c:v>442.72060271367286</c:v>
                </c:pt>
                <c:pt idx="47">
                  <c:v>475.77908699089653</c:v>
                </c:pt>
                <c:pt idx="48">
                  <c:v>511.04503376728502</c:v>
                </c:pt>
                <c:pt idx="49">
                  <c:v>543.35908731632048</c:v>
                </c:pt>
              </c:numCache>
            </c:numRef>
          </c:xVal>
          <c:yVal>
            <c:numRef>
              <c:f>'150320050900HL'!$N$2:$N$51</c:f>
              <c:numCache>
                <c:formatCode>General</c:formatCode>
                <c:ptCount val="50"/>
                <c:pt idx="0">
                  <c:v>14.6</c:v>
                </c:pt>
                <c:pt idx="1">
                  <c:v>46.1</c:v>
                </c:pt>
                <c:pt idx="2">
                  <c:v>80.7</c:v>
                </c:pt>
                <c:pt idx="3">
                  <c:v>118.8</c:v>
                </c:pt>
                <c:pt idx="4">
                  <c:v>160.69999999999999</c:v>
                </c:pt>
                <c:pt idx="5">
                  <c:v>206.7</c:v>
                </c:pt>
                <c:pt idx="6">
                  <c:v>257.39999999999998</c:v>
                </c:pt>
                <c:pt idx="7">
                  <c:v>313.10000000000002</c:v>
                </c:pt>
                <c:pt idx="8">
                  <c:v>374.5</c:v>
                </c:pt>
                <c:pt idx="9">
                  <c:v>441.9</c:v>
                </c:pt>
                <c:pt idx="10">
                  <c:v>516.1</c:v>
                </c:pt>
                <c:pt idx="11">
                  <c:v>597.70000000000005</c:v>
                </c:pt>
                <c:pt idx="12">
                  <c:v>687.5</c:v>
                </c:pt>
                <c:pt idx="13">
                  <c:v>786.2</c:v>
                </c:pt>
                <c:pt idx="14">
                  <c:v>895</c:v>
                </c:pt>
                <c:pt idx="15">
                  <c:v>1014</c:v>
                </c:pt>
                <c:pt idx="16">
                  <c:v>1146</c:v>
                </c:pt>
                <c:pt idx="17">
                  <c:v>1290</c:v>
                </c:pt>
                <c:pt idx="18">
                  <c:v>1449</c:v>
                </c:pt>
                <c:pt idx="19">
                  <c:v>1624</c:v>
                </c:pt>
                <c:pt idx="20">
                  <c:v>1817</c:v>
                </c:pt>
                <c:pt idx="21">
                  <c:v>2028</c:v>
                </c:pt>
                <c:pt idx="22">
                  <c:v>2261</c:v>
                </c:pt>
                <c:pt idx="23">
                  <c:v>2517</c:v>
                </c:pt>
                <c:pt idx="24">
                  <c:v>2799</c:v>
                </c:pt>
                <c:pt idx="25">
                  <c:v>3109</c:v>
                </c:pt>
                <c:pt idx="26">
                  <c:v>3450</c:v>
                </c:pt>
                <c:pt idx="27">
                  <c:v>3825</c:v>
                </c:pt>
                <c:pt idx="28">
                  <c:v>4237</c:v>
                </c:pt>
                <c:pt idx="29">
                  <c:v>4691</c:v>
                </c:pt>
                <c:pt idx="30">
                  <c:v>5190</c:v>
                </c:pt>
                <c:pt idx="31">
                  <c:v>5739</c:v>
                </c:pt>
                <c:pt idx="32">
                  <c:v>6343</c:v>
                </c:pt>
                <c:pt idx="33">
                  <c:v>7008</c:v>
                </c:pt>
                <c:pt idx="34">
                  <c:v>7738</c:v>
                </c:pt>
                <c:pt idx="35">
                  <c:v>8542</c:v>
                </c:pt>
                <c:pt idx="36">
                  <c:v>9428</c:v>
                </c:pt>
                <c:pt idx="37">
                  <c:v>10396</c:v>
                </c:pt>
                <c:pt idx="38">
                  <c:v>11401</c:v>
                </c:pt>
                <c:pt idx="39">
                  <c:v>12401</c:v>
                </c:pt>
                <c:pt idx="40">
                  <c:v>13401</c:v>
                </c:pt>
                <c:pt idx="41">
                  <c:v>14401</c:v>
                </c:pt>
                <c:pt idx="42">
                  <c:v>15401</c:v>
                </c:pt>
                <c:pt idx="43">
                  <c:v>16401</c:v>
                </c:pt>
                <c:pt idx="44">
                  <c:v>17401</c:v>
                </c:pt>
                <c:pt idx="45">
                  <c:v>18401</c:v>
                </c:pt>
                <c:pt idx="46">
                  <c:v>19401</c:v>
                </c:pt>
                <c:pt idx="47">
                  <c:v>20401</c:v>
                </c:pt>
                <c:pt idx="48">
                  <c:v>21401</c:v>
                </c:pt>
                <c:pt idx="49">
                  <c:v>22401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'150320050900HL'!$N$1</c:f>
              <c:strCache>
                <c:ptCount val="1"/>
                <c:pt idx="0">
                  <c:v>Z(m)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'150320050900HL'!$L$2:$L$51</c:f>
              <c:numCache>
                <c:formatCode>General</c:formatCode>
                <c:ptCount val="50"/>
                <c:pt idx="0">
                  <c:v>348.77457881029494</c:v>
                </c:pt>
                <c:pt idx="1">
                  <c:v>347.33810914739144</c:v>
                </c:pt>
                <c:pt idx="2">
                  <c:v>346.66103061819206</c:v>
                </c:pt>
                <c:pt idx="3">
                  <c:v>346.22933587431123</c:v>
                </c:pt>
                <c:pt idx="4">
                  <c:v>345.90447049839878</c:v>
                </c:pt>
                <c:pt idx="5">
                  <c:v>345.63929102582154</c:v>
                </c:pt>
                <c:pt idx="6">
                  <c:v>345.40234848724361</c:v>
                </c:pt>
                <c:pt idx="7">
                  <c:v>345.15380538939786</c:v>
                </c:pt>
                <c:pt idx="8">
                  <c:v>344.75951089750015</c:v>
                </c:pt>
                <c:pt idx="9">
                  <c:v>343.63836250023894</c:v>
                </c:pt>
                <c:pt idx="10">
                  <c:v>339.87160475623563</c:v>
                </c:pt>
                <c:pt idx="11">
                  <c:v>336.10200738345929</c:v>
                </c:pt>
                <c:pt idx="12">
                  <c:v>334.46454837446998</c:v>
                </c:pt>
                <c:pt idx="13">
                  <c:v>333.34365765551439</c:v>
                </c:pt>
                <c:pt idx="14">
                  <c:v>332.21239579091281</c:v>
                </c:pt>
                <c:pt idx="15">
                  <c:v>330.99426958145227</c:v>
                </c:pt>
                <c:pt idx="16">
                  <c:v>329.67228146038741</c:v>
                </c:pt>
                <c:pt idx="17">
                  <c:v>328.73487942366779</c:v>
                </c:pt>
                <c:pt idx="18">
                  <c:v>328.09094094037556</c:v>
                </c:pt>
                <c:pt idx="19">
                  <c:v>327.49916629933961</c:v>
                </c:pt>
                <c:pt idx="20">
                  <c:v>326.92897236028756</c:v>
                </c:pt>
                <c:pt idx="21">
                  <c:v>326.45273545724899</c:v>
                </c:pt>
                <c:pt idx="22">
                  <c:v>326.00731052527402</c:v>
                </c:pt>
                <c:pt idx="23">
                  <c:v>325.7077815028224</c:v>
                </c:pt>
                <c:pt idx="24">
                  <c:v>325.60571399264029</c:v>
                </c:pt>
                <c:pt idx="25">
                  <c:v>326.08112285987039</c:v>
                </c:pt>
                <c:pt idx="26">
                  <c:v>326.63090997078848</c:v>
                </c:pt>
                <c:pt idx="27">
                  <c:v>327.46643714486612</c:v>
                </c:pt>
                <c:pt idx="28">
                  <c:v>328.44370577552678</c:v>
                </c:pt>
                <c:pt idx="29">
                  <c:v>329.55544363094413</c:v>
                </c:pt>
                <c:pt idx="30">
                  <c:v>330.96979457956508</c:v>
                </c:pt>
                <c:pt idx="31">
                  <c:v>332.22813320580411</c:v>
                </c:pt>
                <c:pt idx="32">
                  <c:v>333.1428716853946</c:v>
                </c:pt>
                <c:pt idx="33">
                  <c:v>334.61776769716516</c:v>
                </c:pt>
                <c:pt idx="34">
                  <c:v>336.32329882111725</c:v>
                </c:pt>
                <c:pt idx="35">
                  <c:v>337.86493028047101</c:v>
                </c:pt>
                <c:pt idx="36">
                  <c:v>339.83966938002732</c:v>
                </c:pt>
                <c:pt idx="37">
                  <c:v>341.92630712468423</c:v>
                </c:pt>
                <c:pt idx="38">
                  <c:v>345.84299333104684</c:v>
                </c:pt>
                <c:pt idx="39">
                  <c:v>349.801694846641</c:v>
                </c:pt>
                <c:pt idx="40">
                  <c:v>354.88746633177539</c:v>
                </c:pt>
                <c:pt idx="41">
                  <c:v>361.50005007845607</c:v>
                </c:pt>
                <c:pt idx="42">
                  <c:v>370.60296051296297</c:v>
                </c:pt>
                <c:pt idx="43">
                  <c:v>379.43376296223971</c:v>
                </c:pt>
                <c:pt idx="44">
                  <c:v>394.80222430121182</c:v>
                </c:pt>
                <c:pt idx="45">
                  <c:v>412.98431159415901</c:v>
                </c:pt>
                <c:pt idx="46">
                  <c:v>442.74356479839827</c:v>
                </c:pt>
                <c:pt idx="47">
                  <c:v>475.83526870482905</c:v>
                </c:pt>
                <c:pt idx="48">
                  <c:v>511.17635351653723</c:v>
                </c:pt>
                <c:pt idx="49">
                  <c:v>543.35908731632048</c:v>
                </c:pt>
              </c:numCache>
            </c:numRef>
          </c:xVal>
          <c:yVal>
            <c:numRef>
              <c:f>'150320050900HL'!$N$2:$N$51</c:f>
              <c:numCache>
                <c:formatCode>General</c:formatCode>
                <c:ptCount val="50"/>
                <c:pt idx="0">
                  <c:v>14.6</c:v>
                </c:pt>
                <c:pt idx="1">
                  <c:v>46.1</c:v>
                </c:pt>
                <c:pt idx="2">
                  <c:v>80.7</c:v>
                </c:pt>
                <c:pt idx="3">
                  <c:v>118.8</c:v>
                </c:pt>
                <c:pt idx="4">
                  <c:v>160.69999999999999</c:v>
                </c:pt>
                <c:pt idx="5">
                  <c:v>206.7</c:v>
                </c:pt>
                <c:pt idx="6">
                  <c:v>257.39999999999998</c:v>
                </c:pt>
                <c:pt idx="7">
                  <c:v>313.10000000000002</c:v>
                </c:pt>
                <c:pt idx="8">
                  <c:v>374.5</c:v>
                </c:pt>
                <c:pt idx="9">
                  <c:v>441.9</c:v>
                </c:pt>
                <c:pt idx="10">
                  <c:v>516.1</c:v>
                </c:pt>
                <c:pt idx="11">
                  <c:v>597.70000000000005</c:v>
                </c:pt>
                <c:pt idx="12">
                  <c:v>687.5</c:v>
                </c:pt>
                <c:pt idx="13">
                  <c:v>786.2</c:v>
                </c:pt>
                <c:pt idx="14">
                  <c:v>895</c:v>
                </c:pt>
                <c:pt idx="15">
                  <c:v>1014</c:v>
                </c:pt>
                <c:pt idx="16">
                  <c:v>1146</c:v>
                </c:pt>
                <c:pt idx="17">
                  <c:v>1290</c:v>
                </c:pt>
                <c:pt idx="18">
                  <c:v>1449</c:v>
                </c:pt>
                <c:pt idx="19">
                  <c:v>1624</c:v>
                </c:pt>
                <c:pt idx="20">
                  <c:v>1817</c:v>
                </c:pt>
                <c:pt idx="21">
                  <c:v>2028</c:v>
                </c:pt>
                <c:pt idx="22">
                  <c:v>2261</c:v>
                </c:pt>
                <c:pt idx="23">
                  <c:v>2517</c:v>
                </c:pt>
                <c:pt idx="24">
                  <c:v>2799</c:v>
                </c:pt>
                <c:pt idx="25">
                  <c:v>3109</c:v>
                </c:pt>
                <c:pt idx="26">
                  <c:v>3450</c:v>
                </c:pt>
                <c:pt idx="27">
                  <c:v>3825</c:v>
                </c:pt>
                <c:pt idx="28">
                  <c:v>4237</c:v>
                </c:pt>
                <c:pt idx="29">
                  <c:v>4691</c:v>
                </c:pt>
                <c:pt idx="30">
                  <c:v>5190</c:v>
                </c:pt>
                <c:pt idx="31">
                  <c:v>5739</c:v>
                </c:pt>
                <c:pt idx="32">
                  <c:v>6343</c:v>
                </c:pt>
                <c:pt idx="33">
                  <c:v>7008</c:v>
                </c:pt>
                <c:pt idx="34">
                  <c:v>7738</c:v>
                </c:pt>
                <c:pt idx="35">
                  <c:v>8542</c:v>
                </c:pt>
                <c:pt idx="36">
                  <c:v>9428</c:v>
                </c:pt>
                <c:pt idx="37">
                  <c:v>10396</c:v>
                </c:pt>
                <c:pt idx="38">
                  <c:v>11401</c:v>
                </c:pt>
                <c:pt idx="39">
                  <c:v>12401</c:v>
                </c:pt>
                <c:pt idx="40">
                  <c:v>13401</c:v>
                </c:pt>
                <c:pt idx="41">
                  <c:v>14401</c:v>
                </c:pt>
                <c:pt idx="42">
                  <c:v>15401</c:v>
                </c:pt>
                <c:pt idx="43">
                  <c:v>16401</c:v>
                </c:pt>
                <c:pt idx="44">
                  <c:v>17401</c:v>
                </c:pt>
                <c:pt idx="45">
                  <c:v>18401</c:v>
                </c:pt>
                <c:pt idx="46">
                  <c:v>19401</c:v>
                </c:pt>
                <c:pt idx="47">
                  <c:v>20401</c:v>
                </c:pt>
                <c:pt idx="48">
                  <c:v>21401</c:v>
                </c:pt>
                <c:pt idx="49">
                  <c:v>22401</c:v>
                </c:pt>
              </c:numCache>
            </c:numRef>
          </c:yVal>
          <c:smooth val="1"/>
        </c:ser>
        <c:axId val="95143040"/>
        <c:axId val="69403008"/>
      </c:scatterChart>
      <c:valAx>
        <c:axId val="95143040"/>
        <c:scaling>
          <c:orientation val="minMax"/>
          <c:max val="380"/>
          <c:min val="29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Temperatura Potencial (K)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69403008"/>
        <c:crosses val="autoZero"/>
        <c:crossBetween val="midCat"/>
        <c:majorUnit val="10"/>
      </c:valAx>
      <c:valAx>
        <c:axId val="69403008"/>
        <c:scaling>
          <c:orientation val="minMax"/>
          <c:max val="2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Altitude (m)</a:t>
                </a:r>
              </a:p>
            </c:rich>
          </c:tx>
        </c:title>
        <c:numFmt formatCode="General" sourceLinked="1"/>
        <c:tickLblPos val="nextTo"/>
        <c:crossAx val="95143040"/>
        <c:crosses val="autoZero"/>
        <c:crossBetween val="midCat"/>
        <c:majorUnit val="200"/>
      </c:valAx>
      <c:spPr>
        <a:ln>
          <a:solidFill>
            <a:schemeClr val="tx1"/>
          </a:solidFill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152" footer="0.3149606200000015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smoothMarker"/>
        <c:ser>
          <c:idx val="0"/>
          <c:order val="0"/>
          <c:tx>
            <c:strRef>
              <c:f>'160320050900HL'!$N$1</c:f>
              <c:strCache>
                <c:ptCount val="1"/>
                <c:pt idx="0">
                  <c:v>Z(m)</c:v>
                </c:pt>
              </c:strCache>
            </c:strRef>
          </c:tx>
          <c:marker>
            <c:symbol val="none"/>
          </c:marker>
          <c:xVal>
            <c:numRef>
              <c:f>'160320050900HL'!$M$2:$M$51</c:f>
              <c:numCache>
                <c:formatCode>General</c:formatCode>
                <c:ptCount val="50"/>
                <c:pt idx="0">
                  <c:v>365.69599929979722</c:v>
                </c:pt>
                <c:pt idx="1">
                  <c:v>363.94316024043616</c:v>
                </c:pt>
                <c:pt idx="2">
                  <c:v>362.53447363199206</c:v>
                </c:pt>
                <c:pt idx="3">
                  <c:v>361.23574590679095</c:v>
                </c:pt>
                <c:pt idx="4">
                  <c:v>359.90579185947797</c:v>
                </c:pt>
                <c:pt idx="5">
                  <c:v>358.51533293735343</c:v>
                </c:pt>
                <c:pt idx="6">
                  <c:v>357.05308663661128</c:v>
                </c:pt>
                <c:pt idx="7">
                  <c:v>355.50964117069981</c:v>
                </c:pt>
                <c:pt idx="8">
                  <c:v>353.86378475047081</c:v>
                </c:pt>
                <c:pt idx="9">
                  <c:v>352.11288032561782</c:v>
                </c:pt>
                <c:pt idx="10">
                  <c:v>350.2622933752063</c:v>
                </c:pt>
                <c:pt idx="11">
                  <c:v>348.32866885298745</c:v>
                </c:pt>
                <c:pt idx="12">
                  <c:v>346.42246489607919</c:v>
                </c:pt>
                <c:pt idx="13">
                  <c:v>344.61922187086481</c:v>
                </c:pt>
                <c:pt idx="14">
                  <c:v>343.00756713474419</c:v>
                </c:pt>
                <c:pt idx="15">
                  <c:v>341.62396271379652</c:v>
                </c:pt>
                <c:pt idx="16">
                  <c:v>344.62638104107498</c:v>
                </c:pt>
                <c:pt idx="17">
                  <c:v>345.38731937808598</c:v>
                </c:pt>
                <c:pt idx="18">
                  <c:v>346.01700347814494</c:v>
                </c:pt>
                <c:pt idx="19">
                  <c:v>346.77231529226827</c:v>
                </c:pt>
                <c:pt idx="20">
                  <c:v>347.62770567192257</c:v>
                </c:pt>
                <c:pt idx="21">
                  <c:v>348.64066436832024</c:v>
                </c:pt>
                <c:pt idx="22">
                  <c:v>349.56925773958483</c:v>
                </c:pt>
                <c:pt idx="23">
                  <c:v>350.1630770775223</c:v>
                </c:pt>
                <c:pt idx="24">
                  <c:v>350.69086139250794</c:v>
                </c:pt>
                <c:pt idx="25">
                  <c:v>351.15003691447379</c:v>
                </c:pt>
                <c:pt idx="26">
                  <c:v>350.85188668651352</c:v>
                </c:pt>
                <c:pt idx="27">
                  <c:v>349.84348460767268</c:v>
                </c:pt>
                <c:pt idx="28">
                  <c:v>348.62107334316102</c:v>
                </c:pt>
                <c:pt idx="29">
                  <c:v>347.54871762384062</c:v>
                </c:pt>
                <c:pt idx="30">
                  <c:v>346.41692192241368</c:v>
                </c:pt>
                <c:pt idx="31">
                  <c:v>345.38825528092366</c:v>
                </c:pt>
                <c:pt idx="32">
                  <c:v>344.55276800777744</c:v>
                </c:pt>
                <c:pt idx="33">
                  <c:v>344.10468690493087</c:v>
                </c:pt>
                <c:pt idx="34">
                  <c:v>343.38192082552405</c:v>
                </c:pt>
                <c:pt idx="35">
                  <c:v>342.95617963499973</c:v>
                </c:pt>
                <c:pt idx="36">
                  <c:v>342.81071111739891</c:v>
                </c:pt>
                <c:pt idx="37">
                  <c:v>344.13961667690239</c:v>
                </c:pt>
                <c:pt idx="38">
                  <c:v>346.21771610235157</c:v>
                </c:pt>
                <c:pt idx="39">
                  <c:v>349.13492540071871</c:v>
                </c:pt>
                <c:pt idx="40">
                  <c:v>352.79297046832158</c:v>
                </c:pt>
                <c:pt idx="41">
                  <c:v>358.6034841926143</c:v>
                </c:pt>
                <c:pt idx="42">
                  <c:v>367.61009281022649</c:v>
                </c:pt>
                <c:pt idx="43">
                  <c:v>375.72999417410881</c:v>
                </c:pt>
                <c:pt idx="44">
                  <c:v>390.54551776408698</c:v>
                </c:pt>
                <c:pt idx="45">
                  <c:v>409.5143692479765</c:v>
                </c:pt>
                <c:pt idx="46">
                  <c:v>440.423694499671</c:v>
                </c:pt>
                <c:pt idx="47">
                  <c:v>474.78287309350162</c:v>
                </c:pt>
                <c:pt idx="48">
                  <c:v>508.65675648909007</c:v>
                </c:pt>
                <c:pt idx="49">
                  <c:v>539.8610691919622</c:v>
                </c:pt>
              </c:numCache>
            </c:numRef>
          </c:xVal>
          <c:yVal>
            <c:numRef>
              <c:f>'160320050900HL'!$N$2:$N$51</c:f>
              <c:numCache>
                <c:formatCode>General</c:formatCode>
                <c:ptCount val="50"/>
                <c:pt idx="0">
                  <c:v>14.6</c:v>
                </c:pt>
                <c:pt idx="1">
                  <c:v>46.1</c:v>
                </c:pt>
                <c:pt idx="2">
                  <c:v>80.7</c:v>
                </c:pt>
                <c:pt idx="3">
                  <c:v>118.8</c:v>
                </c:pt>
                <c:pt idx="4">
                  <c:v>160.69999999999999</c:v>
                </c:pt>
                <c:pt idx="5">
                  <c:v>206.7</c:v>
                </c:pt>
                <c:pt idx="6">
                  <c:v>257.39999999999998</c:v>
                </c:pt>
                <c:pt idx="7">
                  <c:v>313.10000000000002</c:v>
                </c:pt>
                <c:pt idx="8">
                  <c:v>374.5</c:v>
                </c:pt>
                <c:pt idx="9">
                  <c:v>441.9</c:v>
                </c:pt>
                <c:pt idx="10">
                  <c:v>516.1</c:v>
                </c:pt>
                <c:pt idx="11">
                  <c:v>597.70000000000005</c:v>
                </c:pt>
                <c:pt idx="12">
                  <c:v>687.5</c:v>
                </c:pt>
                <c:pt idx="13">
                  <c:v>786.2</c:v>
                </c:pt>
                <c:pt idx="14">
                  <c:v>895</c:v>
                </c:pt>
                <c:pt idx="15">
                  <c:v>1014</c:v>
                </c:pt>
                <c:pt idx="16">
                  <c:v>1146</c:v>
                </c:pt>
                <c:pt idx="17">
                  <c:v>1290</c:v>
                </c:pt>
                <c:pt idx="18">
                  <c:v>1449</c:v>
                </c:pt>
                <c:pt idx="19">
                  <c:v>1624</c:v>
                </c:pt>
                <c:pt idx="20">
                  <c:v>1817</c:v>
                </c:pt>
                <c:pt idx="21">
                  <c:v>2028</c:v>
                </c:pt>
                <c:pt idx="22">
                  <c:v>2261</c:v>
                </c:pt>
                <c:pt idx="23">
                  <c:v>2517</c:v>
                </c:pt>
                <c:pt idx="24">
                  <c:v>2799</c:v>
                </c:pt>
                <c:pt idx="25">
                  <c:v>3109</c:v>
                </c:pt>
                <c:pt idx="26">
                  <c:v>3450</c:v>
                </c:pt>
                <c:pt idx="27">
                  <c:v>3825</c:v>
                </c:pt>
                <c:pt idx="28">
                  <c:v>4237</c:v>
                </c:pt>
                <c:pt idx="29">
                  <c:v>4691</c:v>
                </c:pt>
                <c:pt idx="30">
                  <c:v>5190</c:v>
                </c:pt>
                <c:pt idx="31">
                  <c:v>5739</c:v>
                </c:pt>
                <c:pt idx="32">
                  <c:v>6343</c:v>
                </c:pt>
                <c:pt idx="33">
                  <c:v>7008</c:v>
                </c:pt>
                <c:pt idx="34">
                  <c:v>7738</c:v>
                </c:pt>
                <c:pt idx="35">
                  <c:v>8542</c:v>
                </c:pt>
                <c:pt idx="36">
                  <c:v>9428</c:v>
                </c:pt>
                <c:pt idx="37">
                  <c:v>10396</c:v>
                </c:pt>
                <c:pt idx="38">
                  <c:v>11401</c:v>
                </c:pt>
                <c:pt idx="39">
                  <c:v>12401</c:v>
                </c:pt>
                <c:pt idx="40">
                  <c:v>13401</c:v>
                </c:pt>
                <c:pt idx="41">
                  <c:v>14401</c:v>
                </c:pt>
                <c:pt idx="42">
                  <c:v>15401</c:v>
                </c:pt>
                <c:pt idx="43">
                  <c:v>16401</c:v>
                </c:pt>
                <c:pt idx="44">
                  <c:v>17401</c:v>
                </c:pt>
                <c:pt idx="45">
                  <c:v>18401</c:v>
                </c:pt>
                <c:pt idx="46">
                  <c:v>19401</c:v>
                </c:pt>
                <c:pt idx="47">
                  <c:v>20401</c:v>
                </c:pt>
                <c:pt idx="48">
                  <c:v>21401</c:v>
                </c:pt>
                <c:pt idx="49">
                  <c:v>22401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'160320050900HL'!$N$1</c:f>
              <c:strCache>
                <c:ptCount val="1"/>
                <c:pt idx="0">
                  <c:v>Z(m)</c:v>
                </c:pt>
              </c:strCache>
            </c:strRef>
          </c:tx>
          <c:marker>
            <c:symbol val="none"/>
          </c:marker>
          <c:xVal>
            <c:numRef>
              <c:f>'160320050900HL'!$K$2:$K$51</c:f>
              <c:numCache>
                <c:formatCode>General</c:formatCode>
                <c:ptCount val="50"/>
                <c:pt idx="0">
                  <c:v>300.07448249299125</c:v>
                </c:pt>
                <c:pt idx="1">
                  <c:v>299.96806081494839</c:v>
                </c:pt>
                <c:pt idx="2">
                  <c:v>299.91844454146513</c:v>
                </c:pt>
                <c:pt idx="3">
                  <c:v>299.89665197370681</c:v>
                </c:pt>
                <c:pt idx="4">
                  <c:v>299.88287146076948</c:v>
                </c:pt>
                <c:pt idx="5">
                  <c:v>299.87414973004923</c:v>
                </c:pt>
                <c:pt idx="6">
                  <c:v>299.86953660186742</c:v>
                </c:pt>
                <c:pt idx="7">
                  <c:v>299.86911786522131</c:v>
                </c:pt>
                <c:pt idx="8">
                  <c:v>299.86925539002056</c:v>
                </c:pt>
                <c:pt idx="9">
                  <c:v>299.86997794291779</c:v>
                </c:pt>
                <c:pt idx="10">
                  <c:v>299.8741984293834</c:v>
                </c:pt>
                <c:pt idx="11">
                  <c:v>299.88754027664413</c:v>
                </c:pt>
                <c:pt idx="12">
                  <c:v>299.94146695653819</c:v>
                </c:pt>
                <c:pt idx="13">
                  <c:v>300.06634963467047</c:v>
                </c:pt>
                <c:pt idx="14">
                  <c:v>300.27859575959116</c:v>
                </c:pt>
                <c:pt idx="15">
                  <c:v>300.60729211738476</c:v>
                </c:pt>
                <c:pt idx="16">
                  <c:v>302.28222988034338</c:v>
                </c:pt>
                <c:pt idx="17">
                  <c:v>303.35421675355997</c:v>
                </c:pt>
                <c:pt idx="18">
                  <c:v>304.4705132785179</c:v>
                </c:pt>
                <c:pt idx="19">
                  <c:v>305.71812020570468</c:v>
                </c:pt>
                <c:pt idx="20">
                  <c:v>307.10189982019961</c:v>
                </c:pt>
                <c:pt idx="21">
                  <c:v>308.64864692321504</c:v>
                </c:pt>
                <c:pt idx="22">
                  <c:v>310.29969574794126</c:v>
                </c:pt>
                <c:pt idx="23">
                  <c:v>311.98927689711405</c:v>
                </c:pt>
                <c:pt idx="24">
                  <c:v>313.79692935640105</c:v>
                </c:pt>
                <c:pt idx="25">
                  <c:v>315.72107248164349</c:v>
                </c:pt>
                <c:pt idx="26">
                  <c:v>317.58377058825153</c:v>
                </c:pt>
                <c:pt idx="27">
                  <c:v>319.37594272460149</c:v>
                </c:pt>
                <c:pt idx="28">
                  <c:v>321.23859529747193</c:v>
                </c:pt>
                <c:pt idx="29">
                  <c:v>323.29462881352646</c:v>
                </c:pt>
                <c:pt idx="30">
                  <c:v>325.45193373396438</c:v>
                </c:pt>
                <c:pt idx="31">
                  <c:v>327.74470239471719</c:v>
                </c:pt>
                <c:pt idx="32">
                  <c:v>330.1774736100964</c:v>
                </c:pt>
                <c:pt idx="33">
                  <c:v>332.81007402408699</c:v>
                </c:pt>
                <c:pt idx="34">
                  <c:v>335.15939953671108</c:v>
                </c:pt>
                <c:pt idx="35">
                  <c:v>337.42234082699503</c:v>
                </c:pt>
                <c:pt idx="36">
                  <c:v>339.46707554999892</c:v>
                </c:pt>
                <c:pt idx="37">
                  <c:v>342.23677901113768</c:v>
                </c:pt>
                <c:pt idx="38">
                  <c:v>345.21020656381825</c:v>
                </c:pt>
                <c:pt idx="39">
                  <c:v>348.61769379676156</c:v>
                </c:pt>
                <c:pt idx="40">
                  <c:v>352.53650974370402</c:v>
                </c:pt>
                <c:pt idx="41">
                  <c:v>358.46543476793323</c:v>
                </c:pt>
                <c:pt idx="42">
                  <c:v>367.52102911695516</c:v>
                </c:pt>
                <c:pt idx="43">
                  <c:v>375.68011585076908</c:v>
                </c:pt>
                <c:pt idx="44">
                  <c:v>390.50079898973883</c:v>
                </c:pt>
                <c:pt idx="45">
                  <c:v>409.46240202900083</c:v>
                </c:pt>
                <c:pt idx="46">
                  <c:v>440.29128812484032</c:v>
                </c:pt>
                <c:pt idx="47">
                  <c:v>474.4218158115267</c:v>
                </c:pt>
                <c:pt idx="48">
                  <c:v>507.83938022681383</c:v>
                </c:pt>
                <c:pt idx="49">
                  <c:v>538.43825638889348</c:v>
                </c:pt>
              </c:numCache>
            </c:numRef>
          </c:xVal>
          <c:yVal>
            <c:numRef>
              <c:f>'160320050900HL'!$N$2:$N$51</c:f>
              <c:numCache>
                <c:formatCode>General</c:formatCode>
                <c:ptCount val="50"/>
                <c:pt idx="0">
                  <c:v>14.6</c:v>
                </c:pt>
                <c:pt idx="1">
                  <c:v>46.1</c:v>
                </c:pt>
                <c:pt idx="2">
                  <c:v>80.7</c:v>
                </c:pt>
                <c:pt idx="3">
                  <c:v>118.8</c:v>
                </c:pt>
                <c:pt idx="4">
                  <c:v>160.69999999999999</c:v>
                </c:pt>
                <c:pt idx="5">
                  <c:v>206.7</c:v>
                </c:pt>
                <c:pt idx="6">
                  <c:v>257.39999999999998</c:v>
                </c:pt>
                <c:pt idx="7">
                  <c:v>313.10000000000002</c:v>
                </c:pt>
                <c:pt idx="8">
                  <c:v>374.5</c:v>
                </c:pt>
                <c:pt idx="9">
                  <c:v>441.9</c:v>
                </c:pt>
                <c:pt idx="10">
                  <c:v>516.1</c:v>
                </c:pt>
                <c:pt idx="11">
                  <c:v>597.70000000000005</c:v>
                </c:pt>
                <c:pt idx="12">
                  <c:v>687.5</c:v>
                </c:pt>
                <c:pt idx="13">
                  <c:v>786.2</c:v>
                </c:pt>
                <c:pt idx="14">
                  <c:v>895</c:v>
                </c:pt>
                <c:pt idx="15">
                  <c:v>1014</c:v>
                </c:pt>
                <c:pt idx="16">
                  <c:v>1146</c:v>
                </c:pt>
                <c:pt idx="17">
                  <c:v>1290</c:v>
                </c:pt>
                <c:pt idx="18">
                  <c:v>1449</c:v>
                </c:pt>
                <c:pt idx="19">
                  <c:v>1624</c:v>
                </c:pt>
                <c:pt idx="20">
                  <c:v>1817</c:v>
                </c:pt>
                <c:pt idx="21">
                  <c:v>2028</c:v>
                </c:pt>
                <c:pt idx="22">
                  <c:v>2261</c:v>
                </c:pt>
                <c:pt idx="23">
                  <c:v>2517</c:v>
                </c:pt>
                <c:pt idx="24">
                  <c:v>2799</c:v>
                </c:pt>
                <c:pt idx="25">
                  <c:v>3109</c:v>
                </c:pt>
                <c:pt idx="26">
                  <c:v>3450</c:v>
                </c:pt>
                <c:pt idx="27">
                  <c:v>3825</c:v>
                </c:pt>
                <c:pt idx="28">
                  <c:v>4237</c:v>
                </c:pt>
                <c:pt idx="29">
                  <c:v>4691</c:v>
                </c:pt>
                <c:pt idx="30">
                  <c:v>5190</c:v>
                </c:pt>
                <c:pt idx="31">
                  <c:v>5739</c:v>
                </c:pt>
                <c:pt idx="32">
                  <c:v>6343</c:v>
                </c:pt>
                <c:pt idx="33">
                  <c:v>7008</c:v>
                </c:pt>
                <c:pt idx="34">
                  <c:v>7738</c:v>
                </c:pt>
                <c:pt idx="35">
                  <c:v>8542</c:v>
                </c:pt>
                <c:pt idx="36">
                  <c:v>9428</c:v>
                </c:pt>
                <c:pt idx="37">
                  <c:v>10396</c:v>
                </c:pt>
                <c:pt idx="38">
                  <c:v>11401</c:v>
                </c:pt>
                <c:pt idx="39">
                  <c:v>12401</c:v>
                </c:pt>
                <c:pt idx="40">
                  <c:v>13401</c:v>
                </c:pt>
                <c:pt idx="41">
                  <c:v>14401</c:v>
                </c:pt>
                <c:pt idx="42">
                  <c:v>15401</c:v>
                </c:pt>
                <c:pt idx="43">
                  <c:v>16401</c:v>
                </c:pt>
                <c:pt idx="44">
                  <c:v>17401</c:v>
                </c:pt>
                <c:pt idx="45">
                  <c:v>18401</c:v>
                </c:pt>
                <c:pt idx="46">
                  <c:v>19401</c:v>
                </c:pt>
                <c:pt idx="47">
                  <c:v>20401</c:v>
                </c:pt>
                <c:pt idx="48">
                  <c:v>21401</c:v>
                </c:pt>
                <c:pt idx="49">
                  <c:v>22401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'160320050900HL'!$N$1</c:f>
              <c:strCache>
                <c:ptCount val="1"/>
                <c:pt idx="0">
                  <c:v>Z(m)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'160320050900HL'!$L$2:$L$51</c:f>
              <c:numCache>
                <c:formatCode>General</c:formatCode>
                <c:ptCount val="50"/>
                <c:pt idx="0">
                  <c:v>349.43194084463244</c:v>
                </c:pt>
                <c:pt idx="1">
                  <c:v>347.45495447778001</c:v>
                </c:pt>
                <c:pt idx="2">
                  <c:v>346.55220936150045</c:v>
                </c:pt>
                <c:pt idx="3">
                  <c:v>346.08398148154157</c:v>
                </c:pt>
                <c:pt idx="4">
                  <c:v>345.77658824654748</c:v>
                </c:pt>
                <c:pt idx="5">
                  <c:v>345.54314726353158</c:v>
                </c:pt>
                <c:pt idx="6">
                  <c:v>345.35518262990445</c:v>
                </c:pt>
                <c:pt idx="7">
                  <c:v>345.20782116218237</c:v>
                </c:pt>
                <c:pt idx="8">
                  <c:v>345.10135059430041</c:v>
                </c:pt>
                <c:pt idx="9">
                  <c:v>345.03340217984379</c:v>
                </c:pt>
                <c:pt idx="10">
                  <c:v>344.96877336868863</c:v>
                </c:pt>
                <c:pt idx="11">
                  <c:v>344.83033117398088</c:v>
                </c:pt>
                <c:pt idx="12">
                  <c:v>344.46367743959951</c:v>
                </c:pt>
                <c:pt idx="13">
                  <c:v>343.48819904767572</c:v>
                </c:pt>
                <c:pt idx="14">
                  <c:v>342.54662395665321</c:v>
                </c:pt>
                <c:pt idx="15">
                  <c:v>341.05947372592425</c:v>
                </c:pt>
                <c:pt idx="16">
                  <c:v>335.21170871926824</c:v>
                </c:pt>
                <c:pt idx="17">
                  <c:v>333.18714870806872</c:v>
                </c:pt>
                <c:pt idx="18">
                  <c:v>331.52232299172408</c:v>
                </c:pt>
                <c:pt idx="19">
                  <c:v>329.83532886814334</c:v>
                </c:pt>
                <c:pt idx="20">
                  <c:v>328.09218909133057</c:v>
                </c:pt>
                <c:pt idx="21">
                  <c:v>326.36761543104097</c:v>
                </c:pt>
                <c:pt idx="22">
                  <c:v>324.80323978307808</c:v>
                </c:pt>
                <c:pt idx="23">
                  <c:v>323.64879766623727</c:v>
                </c:pt>
                <c:pt idx="24">
                  <c:v>323.29899371539875</c:v>
                </c:pt>
                <c:pt idx="25">
                  <c:v>324.40762100577422</c:v>
                </c:pt>
                <c:pt idx="26">
                  <c:v>325.43524461282055</c:v>
                </c:pt>
                <c:pt idx="27">
                  <c:v>326.55301357651888</c:v>
                </c:pt>
                <c:pt idx="28">
                  <c:v>327.87584999911229</c:v>
                </c:pt>
                <c:pt idx="29">
                  <c:v>329.41281753617415</c:v>
                </c:pt>
                <c:pt idx="30">
                  <c:v>330.9786769614401</c:v>
                </c:pt>
                <c:pt idx="31">
                  <c:v>332.79784050173066</c:v>
                </c:pt>
                <c:pt idx="32">
                  <c:v>334.84158734402502</c:v>
                </c:pt>
                <c:pt idx="33">
                  <c:v>336.88005508874386</c:v>
                </c:pt>
                <c:pt idx="34">
                  <c:v>338.98994579040078</c:v>
                </c:pt>
                <c:pt idx="35">
                  <c:v>340.67886980694635</c:v>
                </c:pt>
                <c:pt idx="36">
                  <c:v>341.3641982017453</c:v>
                </c:pt>
                <c:pt idx="37">
                  <c:v>342.90620153443666</c:v>
                </c:pt>
                <c:pt idx="38">
                  <c:v>345.37213729224499</c:v>
                </c:pt>
                <c:pt idx="39">
                  <c:v>348.69530602047331</c:v>
                </c:pt>
                <c:pt idx="40">
                  <c:v>352.57231586063153</c:v>
                </c:pt>
                <c:pt idx="41">
                  <c:v>358.48487249055364</c:v>
                </c:pt>
                <c:pt idx="42">
                  <c:v>367.53368119133097</c:v>
                </c:pt>
                <c:pt idx="43">
                  <c:v>375.68744255602172</c:v>
                </c:pt>
                <c:pt idx="44">
                  <c:v>390.50821810469824</c:v>
                </c:pt>
                <c:pt idx="45">
                  <c:v>409.47076204944983</c:v>
                </c:pt>
                <c:pt idx="46">
                  <c:v>440.31169418063791</c:v>
                </c:pt>
                <c:pt idx="47">
                  <c:v>474.47318960697112</c:v>
                </c:pt>
                <c:pt idx="48">
                  <c:v>507.94760093156532</c:v>
                </c:pt>
                <c:pt idx="49">
                  <c:v>538.62219508115777</c:v>
                </c:pt>
              </c:numCache>
            </c:numRef>
          </c:xVal>
          <c:yVal>
            <c:numRef>
              <c:f>'160320050900HL'!$N$2:$N$51</c:f>
              <c:numCache>
                <c:formatCode>General</c:formatCode>
                <c:ptCount val="50"/>
                <c:pt idx="0">
                  <c:v>14.6</c:v>
                </c:pt>
                <c:pt idx="1">
                  <c:v>46.1</c:v>
                </c:pt>
                <c:pt idx="2">
                  <c:v>80.7</c:v>
                </c:pt>
                <c:pt idx="3">
                  <c:v>118.8</c:v>
                </c:pt>
                <c:pt idx="4">
                  <c:v>160.69999999999999</c:v>
                </c:pt>
                <c:pt idx="5">
                  <c:v>206.7</c:v>
                </c:pt>
                <c:pt idx="6">
                  <c:v>257.39999999999998</c:v>
                </c:pt>
                <c:pt idx="7">
                  <c:v>313.10000000000002</c:v>
                </c:pt>
                <c:pt idx="8">
                  <c:v>374.5</c:v>
                </c:pt>
                <c:pt idx="9">
                  <c:v>441.9</c:v>
                </c:pt>
                <c:pt idx="10">
                  <c:v>516.1</c:v>
                </c:pt>
                <c:pt idx="11">
                  <c:v>597.70000000000005</c:v>
                </c:pt>
                <c:pt idx="12">
                  <c:v>687.5</c:v>
                </c:pt>
                <c:pt idx="13">
                  <c:v>786.2</c:v>
                </c:pt>
                <c:pt idx="14">
                  <c:v>895</c:v>
                </c:pt>
                <c:pt idx="15">
                  <c:v>1014</c:v>
                </c:pt>
                <c:pt idx="16">
                  <c:v>1146</c:v>
                </c:pt>
                <c:pt idx="17">
                  <c:v>1290</c:v>
                </c:pt>
                <c:pt idx="18">
                  <c:v>1449</c:v>
                </c:pt>
                <c:pt idx="19">
                  <c:v>1624</c:v>
                </c:pt>
                <c:pt idx="20">
                  <c:v>1817</c:v>
                </c:pt>
                <c:pt idx="21">
                  <c:v>2028</c:v>
                </c:pt>
                <c:pt idx="22">
                  <c:v>2261</c:v>
                </c:pt>
                <c:pt idx="23">
                  <c:v>2517</c:v>
                </c:pt>
                <c:pt idx="24">
                  <c:v>2799</c:v>
                </c:pt>
                <c:pt idx="25">
                  <c:v>3109</c:v>
                </c:pt>
                <c:pt idx="26">
                  <c:v>3450</c:v>
                </c:pt>
                <c:pt idx="27">
                  <c:v>3825</c:v>
                </c:pt>
                <c:pt idx="28">
                  <c:v>4237</c:v>
                </c:pt>
                <c:pt idx="29">
                  <c:v>4691</c:v>
                </c:pt>
                <c:pt idx="30">
                  <c:v>5190</c:v>
                </c:pt>
                <c:pt idx="31">
                  <c:v>5739</c:v>
                </c:pt>
                <c:pt idx="32">
                  <c:v>6343</c:v>
                </c:pt>
                <c:pt idx="33">
                  <c:v>7008</c:v>
                </c:pt>
                <c:pt idx="34">
                  <c:v>7738</c:v>
                </c:pt>
                <c:pt idx="35">
                  <c:v>8542</c:v>
                </c:pt>
                <c:pt idx="36">
                  <c:v>9428</c:v>
                </c:pt>
                <c:pt idx="37">
                  <c:v>10396</c:v>
                </c:pt>
                <c:pt idx="38">
                  <c:v>11401</c:v>
                </c:pt>
                <c:pt idx="39">
                  <c:v>12401</c:v>
                </c:pt>
                <c:pt idx="40">
                  <c:v>13401</c:v>
                </c:pt>
                <c:pt idx="41">
                  <c:v>14401</c:v>
                </c:pt>
                <c:pt idx="42">
                  <c:v>15401</c:v>
                </c:pt>
                <c:pt idx="43">
                  <c:v>16401</c:v>
                </c:pt>
                <c:pt idx="44">
                  <c:v>17401</c:v>
                </c:pt>
                <c:pt idx="45">
                  <c:v>18401</c:v>
                </c:pt>
                <c:pt idx="46">
                  <c:v>19401</c:v>
                </c:pt>
                <c:pt idx="47">
                  <c:v>20401</c:v>
                </c:pt>
                <c:pt idx="48">
                  <c:v>21401</c:v>
                </c:pt>
                <c:pt idx="49">
                  <c:v>22401</c:v>
                </c:pt>
              </c:numCache>
            </c:numRef>
          </c:yVal>
          <c:smooth val="1"/>
        </c:ser>
        <c:axId val="69412736"/>
        <c:axId val="74579968"/>
      </c:scatterChart>
      <c:valAx>
        <c:axId val="69412736"/>
        <c:scaling>
          <c:orientation val="minMax"/>
          <c:max val="400"/>
          <c:min val="29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Temperatura Potencial (K)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74579968"/>
        <c:crosses val="autoZero"/>
        <c:crossBetween val="midCat"/>
        <c:majorUnit val="20"/>
      </c:valAx>
      <c:valAx>
        <c:axId val="74579968"/>
        <c:scaling>
          <c:orientation val="minMax"/>
          <c:max val="140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Altitude (m)</a:t>
                </a:r>
              </a:p>
            </c:rich>
          </c:tx>
          <c:layout/>
        </c:title>
        <c:numFmt formatCode="General" sourceLinked="1"/>
        <c:tickLblPos val="nextTo"/>
        <c:crossAx val="69412736"/>
        <c:crosses val="autoZero"/>
        <c:crossBetween val="midCat"/>
        <c:majorUnit val="2000"/>
      </c:valAx>
      <c:spPr>
        <a:ln>
          <a:solidFill>
            <a:schemeClr val="tx1"/>
          </a:solidFill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141" footer="0.3149606200000014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smoothMarker"/>
        <c:ser>
          <c:idx val="0"/>
          <c:order val="0"/>
          <c:tx>
            <c:strRef>
              <c:f>'160320050900HL'!$N$1</c:f>
              <c:strCache>
                <c:ptCount val="1"/>
                <c:pt idx="0">
                  <c:v>Z(m)</c:v>
                </c:pt>
              </c:strCache>
            </c:strRef>
          </c:tx>
          <c:marker>
            <c:symbol val="none"/>
          </c:marker>
          <c:xVal>
            <c:numRef>
              <c:f>'160320050900HL'!$M$2:$M$51</c:f>
              <c:numCache>
                <c:formatCode>General</c:formatCode>
                <c:ptCount val="50"/>
                <c:pt idx="0">
                  <c:v>365.69599929979722</c:v>
                </c:pt>
                <c:pt idx="1">
                  <c:v>363.94316024043616</c:v>
                </c:pt>
                <c:pt idx="2">
                  <c:v>362.53447363199206</c:v>
                </c:pt>
                <c:pt idx="3">
                  <c:v>361.23574590679095</c:v>
                </c:pt>
                <c:pt idx="4">
                  <c:v>359.90579185947797</c:v>
                </c:pt>
                <c:pt idx="5">
                  <c:v>358.51533293735343</c:v>
                </c:pt>
                <c:pt idx="6">
                  <c:v>357.05308663661128</c:v>
                </c:pt>
                <c:pt idx="7">
                  <c:v>355.50964117069981</c:v>
                </c:pt>
                <c:pt idx="8">
                  <c:v>353.86378475047081</c:v>
                </c:pt>
                <c:pt idx="9">
                  <c:v>352.11288032561782</c:v>
                </c:pt>
                <c:pt idx="10">
                  <c:v>350.2622933752063</c:v>
                </c:pt>
                <c:pt idx="11">
                  <c:v>348.32866885298745</c:v>
                </c:pt>
                <c:pt idx="12">
                  <c:v>346.42246489607919</c:v>
                </c:pt>
                <c:pt idx="13">
                  <c:v>344.61922187086481</c:v>
                </c:pt>
                <c:pt idx="14">
                  <c:v>343.00756713474419</c:v>
                </c:pt>
                <c:pt idx="15">
                  <c:v>341.62396271379652</c:v>
                </c:pt>
                <c:pt idx="16">
                  <c:v>344.62638104107498</c:v>
                </c:pt>
                <c:pt idx="17">
                  <c:v>345.38731937808598</c:v>
                </c:pt>
                <c:pt idx="18">
                  <c:v>346.01700347814494</c:v>
                </c:pt>
                <c:pt idx="19">
                  <c:v>346.77231529226827</c:v>
                </c:pt>
                <c:pt idx="20">
                  <c:v>347.62770567192257</c:v>
                </c:pt>
                <c:pt idx="21">
                  <c:v>348.64066436832024</c:v>
                </c:pt>
                <c:pt idx="22">
                  <c:v>349.56925773958483</c:v>
                </c:pt>
                <c:pt idx="23">
                  <c:v>350.1630770775223</c:v>
                </c:pt>
                <c:pt idx="24">
                  <c:v>350.69086139250794</c:v>
                </c:pt>
                <c:pt idx="25">
                  <c:v>351.15003691447379</c:v>
                </c:pt>
                <c:pt idx="26">
                  <c:v>350.85188668651352</c:v>
                </c:pt>
                <c:pt idx="27">
                  <c:v>349.84348460767268</c:v>
                </c:pt>
                <c:pt idx="28">
                  <c:v>348.62107334316102</c:v>
                </c:pt>
                <c:pt idx="29">
                  <c:v>347.54871762384062</c:v>
                </c:pt>
                <c:pt idx="30">
                  <c:v>346.41692192241368</c:v>
                </c:pt>
                <c:pt idx="31">
                  <c:v>345.38825528092366</c:v>
                </c:pt>
                <c:pt idx="32">
                  <c:v>344.55276800777744</c:v>
                </c:pt>
                <c:pt idx="33">
                  <c:v>344.10468690493087</c:v>
                </c:pt>
                <c:pt idx="34">
                  <c:v>343.38192082552405</c:v>
                </c:pt>
                <c:pt idx="35">
                  <c:v>342.95617963499973</c:v>
                </c:pt>
                <c:pt idx="36">
                  <c:v>342.81071111739891</c:v>
                </c:pt>
                <c:pt idx="37">
                  <c:v>344.13961667690239</c:v>
                </c:pt>
                <c:pt idx="38">
                  <c:v>346.21771610235157</c:v>
                </c:pt>
                <c:pt idx="39">
                  <c:v>349.13492540071871</c:v>
                </c:pt>
                <c:pt idx="40">
                  <c:v>352.79297046832158</c:v>
                </c:pt>
                <c:pt idx="41">
                  <c:v>358.6034841926143</c:v>
                </c:pt>
                <c:pt idx="42">
                  <c:v>367.61009281022649</c:v>
                </c:pt>
                <c:pt idx="43">
                  <c:v>375.72999417410881</c:v>
                </c:pt>
                <c:pt idx="44">
                  <c:v>390.54551776408698</c:v>
                </c:pt>
                <c:pt idx="45">
                  <c:v>409.5143692479765</c:v>
                </c:pt>
                <c:pt idx="46">
                  <c:v>440.423694499671</c:v>
                </c:pt>
                <c:pt idx="47">
                  <c:v>474.78287309350162</c:v>
                </c:pt>
                <c:pt idx="48">
                  <c:v>508.65675648909007</c:v>
                </c:pt>
                <c:pt idx="49">
                  <c:v>539.8610691919622</c:v>
                </c:pt>
              </c:numCache>
            </c:numRef>
          </c:xVal>
          <c:yVal>
            <c:numRef>
              <c:f>'160320050900HL'!$N$2:$N$51</c:f>
              <c:numCache>
                <c:formatCode>General</c:formatCode>
                <c:ptCount val="50"/>
                <c:pt idx="0">
                  <c:v>14.6</c:v>
                </c:pt>
                <c:pt idx="1">
                  <c:v>46.1</c:v>
                </c:pt>
                <c:pt idx="2">
                  <c:v>80.7</c:v>
                </c:pt>
                <c:pt idx="3">
                  <c:v>118.8</c:v>
                </c:pt>
                <c:pt idx="4">
                  <c:v>160.69999999999999</c:v>
                </c:pt>
                <c:pt idx="5">
                  <c:v>206.7</c:v>
                </c:pt>
                <c:pt idx="6">
                  <c:v>257.39999999999998</c:v>
                </c:pt>
                <c:pt idx="7">
                  <c:v>313.10000000000002</c:v>
                </c:pt>
                <c:pt idx="8">
                  <c:v>374.5</c:v>
                </c:pt>
                <c:pt idx="9">
                  <c:v>441.9</c:v>
                </c:pt>
                <c:pt idx="10">
                  <c:v>516.1</c:v>
                </c:pt>
                <c:pt idx="11">
                  <c:v>597.70000000000005</c:v>
                </c:pt>
                <c:pt idx="12">
                  <c:v>687.5</c:v>
                </c:pt>
                <c:pt idx="13">
                  <c:v>786.2</c:v>
                </c:pt>
                <c:pt idx="14">
                  <c:v>895</c:v>
                </c:pt>
                <c:pt idx="15">
                  <c:v>1014</c:v>
                </c:pt>
                <c:pt idx="16">
                  <c:v>1146</c:v>
                </c:pt>
                <c:pt idx="17">
                  <c:v>1290</c:v>
                </c:pt>
                <c:pt idx="18">
                  <c:v>1449</c:v>
                </c:pt>
                <c:pt idx="19">
                  <c:v>1624</c:v>
                </c:pt>
                <c:pt idx="20">
                  <c:v>1817</c:v>
                </c:pt>
                <c:pt idx="21">
                  <c:v>2028</c:v>
                </c:pt>
                <c:pt idx="22">
                  <c:v>2261</c:v>
                </c:pt>
                <c:pt idx="23">
                  <c:v>2517</c:v>
                </c:pt>
                <c:pt idx="24">
                  <c:v>2799</c:v>
                </c:pt>
                <c:pt idx="25">
                  <c:v>3109</c:v>
                </c:pt>
                <c:pt idx="26">
                  <c:v>3450</c:v>
                </c:pt>
                <c:pt idx="27">
                  <c:v>3825</c:v>
                </c:pt>
                <c:pt idx="28">
                  <c:v>4237</c:v>
                </c:pt>
                <c:pt idx="29">
                  <c:v>4691</c:v>
                </c:pt>
                <c:pt idx="30">
                  <c:v>5190</c:v>
                </c:pt>
                <c:pt idx="31">
                  <c:v>5739</c:v>
                </c:pt>
                <c:pt idx="32">
                  <c:v>6343</c:v>
                </c:pt>
                <c:pt idx="33">
                  <c:v>7008</c:v>
                </c:pt>
                <c:pt idx="34">
                  <c:v>7738</c:v>
                </c:pt>
                <c:pt idx="35">
                  <c:v>8542</c:v>
                </c:pt>
                <c:pt idx="36">
                  <c:v>9428</c:v>
                </c:pt>
                <c:pt idx="37">
                  <c:v>10396</c:v>
                </c:pt>
                <c:pt idx="38">
                  <c:v>11401</c:v>
                </c:pt>
                <c:pt idx="39">
                  <c:v>12401</c:v>
                </c:pt>
                <c:pt idx="40">
                  <c:v>13401</c:v>
                </c:pt>
                <c:pt idx="41">
                  <c:v>14401</c:v>
                </c:pt>
                <c:pt idx="42">
                  <c:v>15401</c:v>
                </c:pt>
                <c:pt idx="43">
                  <c:v>16401</c:v>
                </c:pt>
                <c:pt idx="44">
                  <c:v>17401</c:v>
                </c:pt>
                <c:pt idx="45">
                  <c:v>18401</c:v>
                </c:pt>
                <c:pt idx="46">
                  <c:v>19401</c:v>
                </c:pt>
                <c:pt idx="47">
                  <c:v>20401</c:v>
                </c:pt>
                <c:pt idx="48">
                  <c:v>21401</c:v>
                </c:pt>
                <c:pt idx="49">
                  <c:v>22401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'160320050900HL'!$N$1</c:f>
              <c:strCache>
                <c:ptCount val="1"/>
                <c:pt idx="0">
                  <c:v>Z(m)</c:v>
                </c:pt>
              </c:strCache>
            </c:strRef>
          </c:tx>
          <c:marker>
            <c:symbol val="none"/>
          </c:marker>
          <c:xVal>
            <c:numRef>
              <c:f>'160320050900HL'!$K$2:$K$51</c:f>
              <c:numCache>
                <c:formatCode>General</c:formatCode>
                <c:ptCount val="50"/>
                <c:pt idx="0">
                  <c:v>300.07448249299125</c:v>
                </c:pt>
                <c:pt idx="1">
                  <c:v>299.96806081494839</c:v>
                </c:pt>
                <c:pt idx="2">
                  <c:v>299.91844454146513</c:v>
                </c:pt>
                <c:pt idx="3">
                  <c:v>299.89665197370681</c:v>
                </c:pt>
                <c:pt idx="4">
                  <c:v>299.88287146076948</c:v>
                </c:pt>
                <c:pt idx="5">
                  <c:v>299.87414973004923</c:v>
                </c:pt>
                <c:pt idx="6">
                  <c:v>299.86953660186742</c:v>
                </c:pt>
                <c:pt idx="7">
                  <c:v>299.86911786522131</c:v>
                </c:pt>
                <c:pt idx="8">
                  <c:v>299.86925539002056</c:v>
                </c:pt>
                <c:pt idx="9">
                  <c:v>299.86997794291779</c:v>
                </c:pt>
                <c:pt idx="10">
                  <c:v>299.8741984293834</c:v>
                </c:pt>
                <c:pt idx="11">
                  <c:v>299.88754027664413</c:v>
                </c:pt>
                <c:pt idx="12">
                  <c:v>299.94146695653819</c:v>
                </c:pt>
                <c:pt idx="13">
                  <c:v>300.06634963467047</c:v>
                </c:pt>
                <c:pt idx="14">
                  <c:v>300.27859575959116</c:v>
                </c:pt>
                <c:pt idx="15">
                  <c:v>300.60729211738476</c:v>
                </c:pt>
                <c:pt idx="16">
                  <c:v>302.28222988034338</c:v>
                </c:pt>
                <c:pt idx="17">
                  <c:v>303.35421675355997</c:v>
                </c:pt>
                <c:pt idx="18">
                  <c:v>304.4705132785179</c:v>
                </c:pt>
                <c:pt idx="19">
                  <c:v>305.71812020570468</c:v>
                </c:pt>
                <c:pt idx="20">
                  <c:v>307.10189982019961</c:v>
                </c:pt>
                <c:pt idx="21">
                  <c:v>308.64864692321504</c:v>
                </c:pt>
                <c:pt idx="22">
                  <c:v>310.29969574794126</c:v>
                </c:pt>
                <c:pt idx="23">
                  <c:v>311.98927689711405</c:v>
                </c:pt>
                <c:pt idx="24">
                  <c:v>313.79692935640105</c:v>
                </c:pt>
                <c:pt idx="25">
                  <c:v>315.72107248164349</c:v>
                </c:pt>
                <c:pt idx="26">
                  <c:v>317.58377058825153</c:v>
                </c:pt>
                <c:pt idx="27">
                  <c:v>319.37594272460149</c:v>
                </c:pt>
                <c:pt idx="28">
                  <c:v>321.23859529747193</c:v>
                </c:pt>
                <c:pt idx="29">
                  <c:v>323.29462881352646</c:v>
                </c:pt>
                <c:pt idx="30">
                  <c:v>325.45193373396438</c:v>
                </c:pt>
                <c:pt idx="31">
                  <c:v>327.74470239471719</c:v>
                </c:pt>
                <c:pt idx="32">
                  <c:v>330.1774736100964</c:v>
                </c:pt>
                <c:pt idx="33">
                  <c:v>332.81007402408699</c:v>
                </c:pt>
                <c:pt idx="34">
                  <c:v>335.15939953671108</c:v>
                </c:pt>
                <c:pt idx="35">
                  <c:v>337.42234082699503</c:v>
                </c:pt>
                <c:pt idx="36">
                  <c:v>339.46707554999892</c:v>
                </c:pt>
                <c:pt idx="37">
                  <c:v>342.23677901113768</c:v>
                </c:pt>
                <c:pt idx="38">
                  <c:v>345.21020656381825</c:v>
                </c:pt>
                <c:pt idx="39">
                  <c:v>348.61769379676156</c:v>
                </c:pt>
                <c:pt idx="40">
                  <c:v>352.53650974370402</c:v>
                </c:pt>
                <c:pt idx="41">
                  <c:v>358.46543476793323</c:v>
                </c:pt>
                <c:pt idx="42">
                  <c:v>367.52102911695516</c:v>
                </c:pt>
                <c:pt idx="43">
                  <c:v>375.68011585076908</c:v>
                </c:pt>
                <c:pt idx="44">
                  <c:v>390.50079898973883</c:v>
                </c:pt>
                <c:pt idx="45">
                  <c:v>409.46240202900083</c:v>
                </c:pt>
                <c:pt idx="46">
                  <c:v>440.29128812484032</c:v>
                </c:pt>
                <c:pt idx="47">
                  <c:v>474.4218158115267</c:v>
                </c:pt>
                <c:pt idx="48">
                  <c:v>507.83938022681383</c:v>
                </c:pt>
                <c:pt idx="49">
                  <c:v>538.43825638889348</c:v>
                </c:pt>
              </c:numCache>
            </c:numRef>
          </c:xVal>
          <c:yVal>
            <c:numRef>
              <c:f>'160320050900HL'!$N$2:$N$51</c:f>
              <c:numCache>
                <c:formatCode>General</c:formatCode>
                <c:ptCount val="50"/>
                <c:pt idx="0">
                  <c:v>14.6</c:v>
                </c:pt>
                <c:pt idx="1">
                  <c:v>46.1</c:v>
                </c:pt>
                <c:pt idx="2">
                  <c:v>80.7</c:v>
                </c:pt>
                <c:pt idx="3">
                  <c:v>118.8</c:v>
                </c:pt>
                <c:pt idx="4">
                  <c:v>160.69999999999999</c:v>
                </c:pt>
                <c:pt idx="5">
                  <c:v>206.7</c:v>
                </c:pt>
                <c:pt idx="6">
                  <c:v>257.39999999999998</c:v>
                </c:pt>
                <c:pt idx="7">
                  <c:v>313.10000000000002</c:v>
                </c:pt>
                <c:pt idx="8">
                  <c:v>374.5</c:v>
                </c:pt>
                <c:pt idx="9">
                  <c:v>441.9</c:v>
                </c:pt>
                <c:pt idx="10">
                  <c:v>516.1</c:v>
                </c:pt>
                <c:pt idx="11">
                  <c:v>597.70000000000005</c:v>
                </c:pt>
                <c:pt idx="12">
                  <c:v>687.5</c:v>
                </c:pt>
                <c:pt idx="13">
                  <c:v>786.2</c:v>
                </c:pt>
                <c:pt idx="14">
                  <c:v>895</c:v>
                </c:pt>
                <c:pt idx="15">
                  <c:v>1014</c:v>
                </c:pt>
                <c:pt idx="16">
                  <c:v>1146</c:v>
                </c:pt>
                <c:pt idx="17">
                  <c:v>1290</c:v>
                </c:pt>
                <c:pt idx="18">
                  <c:v>1449</c:v>
                </c:pt>
                <c:pt idx="19">
                  <c:v>1624</c:v>
                </c:pt>
                <c:pt idx="20">
                  <c:v>1817</c:v>
                </c:pt>
                <c:pt idx="21">
                  <c:v>2028</c:v>
                </c:pt>
                <c:pt idx="22">
                  <c:v>2261</c:v>
                </c:pt>
                <c:pt idx="23">
                  <c:v>2517</c:v>
                </c:pt>
                <c:pt idx="24">
                  <c:v>2799</c:v>
                </c:pt>
                <c:pt idx="25">
                  <c:v>3109</c:v>
                </c:pt>
                <c:pt idx="26">
                  <c:v>3450</c:v>
                </c:pt>
                <c:pt idx="27">
                  <c:v>3825</c:v>
                </c:pt>
                <c:pt idx="28">
                  <c:v>4237</c:v>
                </c:pt>
                <c:pt idx="29">
                  <c:v>4691</c:v>
                </c:pt>
                <c:pt idx="30">
                  <c:v>5190</c:v>
                </c:pt>
                <c:pt idx="31">
                  <c:v>5739</c:v>
                </c:pt>
                <c:pt idx="32">
                  <c:v>6343</c:v>
                </c:pt>
                <c:pt idx="33">
                  <c:v>7008</c:v>
                </c:pt>
                <c:pt idx="34">
                  <c:v>7738</c:v>
                </c:pt>
                <c:pt idx="35">
                  <c:v>8542</c:v>
                </c:pt>
                <c:pt idx="36">
                  <c:v>9428</c:v>
                </c:pt>
                <c:pt idx="37">
                  <c:v>10396</c:v>
                </c:pt>
                <c:pt idx="38">
                  <c:v>11401</c:v>
                </c:pt>
                <c:pt idx="39">
                  <c:v>12401</c:v>
                </c:pt>
                <c:pt idx="40">
                  <c:v>13401</c:v>
                </c:pt>
                <c:pt idx="41">
                  <c:v>14401</c:v>
                </c:pt>
                <c:pt idx="42">
                  <c:v>15401</c:v>
                </c:pt>
                <c:pt idx="43">
                  <c:v>16401</c:v>
                </c:pt>
                <c:pt idx="44">
                  <c:v>17401</c:v>
                </c:pt>
                <c:pt idx="45">
                  <c:v>18401</c:v>
                </c:pt>
                <c:pt idx="46">
                  <c:v>19401</c:v>
                </c:pt>
                <c:pt idx="47">
                  <c:v>20401</c:v>
                </c:pt>
                <c:pt idx="48">
                  <c:v>21401</c:v>
                </c:pt>
                <c:pt idx="49">
                  <c:v>22401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'160320050900HL'!$N$1</c:f>
              <c:strCache>
                <c:ptCount val="1"/>
                <c:pt idx="0">
                  <c:v>Z(m)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'160320050900HL'!$L$2:$L$51</c:f>
              <c:numCache>
                <c:formatCode>General</c:formatCode>
                <c:ptCount val="50"/>
                <c:pt idx="0">
                  <c:v>349.43194084463244</c:v>
                </c:pt>
                <c:pt idx="1">
                  <c:v>347.45495447778001</c:v>
                </c:pt>
                <c:pt idx="2">
                  <c:v>346.55220936150045</c:v>
                </c:pt>
                <c:pt idx="3">
                  <c:v>346.08398148154157</c:v>
                </c:pt>
                <c:pt idx="4">
                  <c:v>345.77658824654748</c:v>
                </c:pt>
                <c:pt idx="5">
                  <c:v>345.54314726353158</c:v>
                </c:pt>
                <c:pt idx="6">
                  <c:v>345.35518262990445</c:v>
                </c:pt>
                <c:pt idx="7">
                  <c:v>345.20782116218237</c:v>
                </c:pt>
                <c:pt idx="8">
                  <c:v>345.10135059430041</c:v>
                </c:pt>
                <c:pt idx="9">
                  <c:v>345.03340217984379</c:v>
                </c:pt>
                <c:pt idx="10">
                  <c:v>344.96877336868863</c:v>
                </c:pt>
                <c:pt idx="11">
                  <c:v>344.83033117398088</c:v>
                </c:pt>
                <c:pt idx="12">
                  <c:v>344.46367743959951</c:v>
                </c:pt>
                <c:pt idx="13">
                  <c:v>343.48819904767572</c:v>
                </c:pt>
                <c:pt idx="14">
                  <c:v>342.54662395665321</c:v>
                </c:pt>
                <c:pt idx="15">
                  <c:v>341.05947372592425</c:v>
                </c:pt>
                <c:pt idx="16">
                  <c:v>335.21170871926824</c:v>
                </c:pt>
                <c:pt idx="17">
                  <c:v>333.18714870806872</c:v>
                </c:pt>
                <c:pt idx="18">
                  <c:v>331.52232299172408</c:v>
                </c:pt>
                <c:pt idx="19">
                  <c:v>329.83532886814334</c:v>
                </c:pt>
                <c:pt idx="20">
                  <c:v>328.09218909133057</c:v>
                </c:pt>
                <c:pt idx="21">
                  <c:v>326.36761543104097</c:v>
                </c:pt>
                <c:pt idx="22">
                  <c:v>324.80323978307808</c:v>
                </c:pt>
                <c:pt idx="23">
                  <c:v>323.64879766623727</c:v>
                </c:pt>
                <c:pt idx="24">
                  <c:v>323.29899371539875</c:v>
                </c:pt>
                <c:pt idx="25">
                  <c:v>324.40762100577422</c:v>
                </c:pt>
                <c:pt idx="26">
                  <c:v>325.43524461282055</c:v>
                </c:pt>
                <c:pt idx="27">
                  <c:v>326.55301357651888</c:v>
                </c:pt>
                <c:pt idx="28">
                  <c:v>327.87584999911229</c:v>
                </c:pt>
                <c:pt idx="29">
                  <c:v>329.41281753617415</c:v>
                </c:pt>
                <c:pt idx="30">
                  <c:v>330.9786769614401</c:v>
                </c:pt>
                <c:pt idx="31">
                  <c:v>332.79784050173066</c:v>
                </c:pt>
                <c:pt idx="32">
                  <c:v>334.84158734402502</c:v>
                </c:pt>
                <c:pt idx="33">
                  <c:v>336.88005508874386</c:v>
                </c:pt>
                <c:pt idx="34">
                  <c:v>338.98994579040078</c:v>
                </c:pt>
                <c:pt idx="35">
                  <c:v>340.67886980694635</c:v>
                </c:pt>
                <c:pt idx="36">
                  <c:v>341.3641982017453</c:v>
                </c:pt>
                <c:pt idx="37">
                  <c:v>342.90620153443666</c:v>
                </c:pt>
                <c:pt idx="38">
                  <c:v>345.37213729224499</c:v>
                </c:pt>
                <c:pt idx="39">
                  <c:v>348.69530602047331</c:v>
                </c:pt>
                <c:pt idx="40">
                  <c:v>352.57231586063153</c:v>
                </c:pt>
                <c:pt idx="41">
                  <c:v>358.48487249055364</c:v>
                </c:pt>
                <c:pt idx="42">
                  <c:v>367.53368119133097</c:v>
                </c:pt>
                <c:pt idx="43">
                  <c:v>375.68744255602172</c:v>
                </c:pt>
                <c:pt idx="44">
                  <c:v>390.50821810469824</c:v>
                </c:pt>
                <c:pt idx="45">
                  <c:v>409.47076204944983</c:v>
                </c:pt>
                <c:pt idx="46">
                  <c:v>440.31169418063791</c:v>
                </c:pt>
                <c:pt idx="47">
                  <c:v>474.47318960697112</c:v>
                </c:pt>
                <c:pt idx="48">
                  <c:v>507.94760093156532</c:v>
                </c:pt>
                <c:pt idx="49">
                  <c:v>538.62219508115777</c:v>
                </c:pt>
              </c:numCache>
            </c:numRef>
          </c:xVal>
          <c:yVal>
            <c:numRef>
              <c:f>'160320050900HL'!$N$2:$N$51</c:f>
              <c:numCache>
                <c:formatCode>General</c:formatCode>
                <c:ptCount val="50"/>
                <c:pt idx="0">
                  <c:v>14.6</c:v>
                </c:pt>
                <c:pt idx="1">
                  <c:v>46.1</c:v>
                </c:pt>
                <c:pt idx="2">
                  <c:v>80.7</c:v>
                </c:pt>
                <c:pt idx="3">
                  <c:v>118.8</c:v>
                </c:pt>
                <c:pt idx="4">
                  <c:v>160.69999999999999</c:v>
                </c:pt>
                <c:pt idx="5">
                  <c:v>206.7</c:v>
                </c:pt>
                <c:pt idx="6">
                  <c:v>257.39999999999998</c:v>
                </c:pt>
                <c:pt idx="7">
                  <c:v>313.10000000000002</c:v>
                </c:pt>
                <c:pt idx="8">
                  <c:v>374.5</c:v>
                </c:pt>
                <c:pt idx="9">
                  <c:v>441.9</c:v>
                </c:pt>
                <c:pt idx="10">
                  <c:v>516.1</c:v>
                </c:pt>
                <c:pt idx="11">
                  <c:v>597.70000000000005</c:v>
                </c:pt>
                <c:pt idx="12">
                  <c:v>687.5</c:v>
                </c:pt>
                <c:pt idx="13">
                  <c:v>786.2</c:v>
                </c:pt>
                <c:pt idx="14">
                  <c:v>895</c:v>
                </c:pt>
                <c:pt idx="15">
                  <c:v>1014</c:v>
                </c:pt>
                <c:pt idx="16">
                  <c:v>1146</c:v>
                </c:pt>
                <c:pt idx="17">
                  <c:v>1290</c:v>
                </c:pt>
                <c:pt idx="18">
                  <c:v>1449</c:v>
                </c:pt>
                <c:pt idx="19">
                  <c:v>1624</c:v>
                </c:pt>
                <c:pt idx="20">
                  <c:v>1817</c:v>
                </c:pt>
                <c:pt idx="21">
                  <c:v>2028</c:v>
                </c:pt>
                <c:pt idx="22">
                  <c:v>2261</c:v>
                </c:pt>
                <c:pt idx="23">
                  <c:v>2517</c:v>
                </c:pt>
                <c:pt idx="24">
                  <c:v>2799</c:v>
                </c:pt>
                <c:pt idx="25">
                  <c:v>3109</c:v>
                </c:pt>
                <c:pt idx="26">
                  <c:v>3450</c:v>
                </c:pt>
                <c:pt idx="27">
                  <c:v>3825</c:v>
                </c:pt>
                <c:pt idx="28">
                  <c:v>4237</c:v>
                </c:pt>
                <c:pt idx="29">
                  <c:v>4691</c:v>
                </c:pt>
                <c:pt idx="30">
                  <c:v>5190</c:v>
                </c:pt>
                <c:pt idx="31">
                  <c:v>5739</c:v>
                </c:pt>
                <c:pt idx="32">
                  <c:v>6343</c:v>
                </c:pt>
                <c:pt idx="33">
                  <c:v>7008</c:v>
                </c:pt>
                <c:pt idx="34">
                  <c:v>7738</c:v>
                </c:pt>
                <c:pt idx="35">
                  <c:v>8542</c:v>
                </c:pt>
                <c:pt idx="36">
                  <c:v>9428</c:v>
                </c:pt>
                <c:pt idx="37">
                  <c:v>10396</c:v>
                </c:pt>
                <c:pt idx="38">
                  <c:v>11401</c:v>
                </c:pt>
                <c:pt idx="39">
                  <c:v>12401</c:v>
                </c:pt>
                <c:pt idx="40">
                  <c:v>13401</c:v>
                </c:pt>
                <c:pt idx="41">
                  <c:v>14401</c:v>
                </c:pt>
                <c:pt idx="42">
                  <c:v>15401</c:v>
                </c:pt>
                <c:pt idx="43">
                  <c:v>16401</c:v>
                </c:pt>
                <c:pt idx="44">
                  <c:v>17401</c:v>
                </c:pt>
                <c:pt idx="45">
                  <c:v>18401</c:v>
                </c:pt>
                <c:pt idx="46">
                  <c:v>19401</c:v>
                </c:pt>
                <c:pt idx="47">
                  <c:v>20401</c:v>
                </c:pt>
                <c:pt idx="48">
                  <c:v>21401</c:v>
                </c:pt>
                <c:pt idx="49">
                  <c:v>22401</c:v>
                </c:pt>
              </c:numCache>
            </c:numRef>
          </c:yVal>
          <c:smooth val="1"/>
        </c:ser>
        <c:axId val="74604544"/>
        <c:axId val="74607232"/>
      </c:scatterChart>
      <c:valAx>
        <c:axId val="74604544"/>
        <c:scaling>
          <c:orientation val="minMax"/>
          <c:max val="400"/>
          <c:min val="29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Temperatura Potencial (K)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74607232"/>
        <c:crosses val="autoZero"/>
        <c:crossBetween val="midCat"/>
        <c:majorUnit val="10"/>
      </c:valAx>
      <c:valAx>
        <c:axId val="74607232"/>
        <c:scaling>
          <c:orientation val="minMax"/>
          <c:max val="20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Altitude (m)</a:t>
                </a:r>
              </a:p>
            </c:rich>
          </c:tx>
          <c:layout/>
        </c:title>
        <c:numFmt formatCode="General" sourceLinked="1"/>
        <c:tickLblPos val="nextTo"/>
        <c:crossAx val="74604544"/>
        <c:crosses val="autoZero"/>
        <c:crossBetween val="midCat"/>
        <c:majorUnit val="200"/>
      </c:valAx>
      <c:spPr>
        <a:ln>
          <a:solidFill>
            <a:schemeClr val="tx1"/>
          </a:solidFill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152" footer="0.3149606200000015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742950</xdr:colOff>
      <xdr:row>1</xdr:row>
      <xdr:rowOff>38100</xdr:rowOff>
    </xdr:from>
    <xdr:to>
      <xdr:col>20</xdr:col>
      <xdr:colOff>638175</xdr:colOff>
      <xdr:row>18</xdr:row>
      <xdr:rowOff>123825</xdr:rowOff>
    </xdr:to>
    <xdr:graphicFrame macro="">
      <xdr:nvGraphicFramePr>
        <xdr:cNvPr id="212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733425</xdr:colOff>
      <xdr:row>21</xdr:row>
      <xdr:rowOff>28575</xdr:rowOff>
    </xdr:from>
    <xdr:to>
      <xdr:col>20</xdr:col>
      <xdr:colOff>628650</xdr:colOff>
      <xdr:row>38</xdr:row>
      <xdr:rowOff>114300</xdr:rowOff>
    </xdr:to>
    <xdr:graphicFrame macro="">
      <xdr:nvGraphicFramePr>
        <xdr:cNvPr id="2130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0</xdr:colOff>
      <xdr:row>2</xdr:row>
      <xdr:rowOff>0</xdr:rowOff>
    </xdr:from>
    <xdr:to>
      <xdr:col>27</xdr:col>
      <xdr:colOff>741589</xdr:colOff>
      <xdr:row>19</xdr:row>
      <xdr:rowOff>5442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63357" y="326571"/>
          <a:ext cx="4619625" cy="2781300"/>
        </a:xfrm>
        <a:prstGeom prst="rect">
          <a:avLst/>
        </a:prstGeom>
      </xdr:spPr>
    </xdr:pic>
    <xdr:clientData/>
  </xdr:twoCellAnchor>
  <xdr:oneCellAnchor>
    <xdr:from>
      <xdr:col>26</xdr:col>
      <xdr:colOff>149678</xdr:colOff>
      <xdr:row>3</xdr:row>
      <xdr:rowOff>149679</xdr:rowOff>
    </xdr:from>
    <xdr:ext cx="1060098" cy="264560"/>
    <xdr:sp macro="" textlink="">
      <xdr:nvSpPr>
        <xdr:cNvPr id="5" name="CaixaDeTexto 4"/>
        <xdr:cNvSpPr txBox="1"/>
      </xdr:nvSpPr>
      <xdr:spPr>
        <a:xfrm>
          <a:off x="20315464" y="639536"/>
          <a:ext cx="1060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Sondagem</a:t>
          </a:r>
          <a:r>
            <a:rPr lang="pt-BR" sz="1100" baseline="0"/>
            <a:t> obs.</a:t>
          </a:r>
          <a:endParaRPr lang="pt-BR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0.54974</cdr:x>
      <cdr:y>0.59667</cdr:y>
    </cdr:from>
    <cdr:to>
      <cdr:x>0.63405</cdr:x>
      <cdr:y>0.69174</cdr:y>
    </cdr:to>
    <cdr:sp macro="" textlink="">
      <cdr:nvSpPr>
        <cdr:cNvPr id="5" name="CaixaDeTexto 5"/>
        <cdr:cNvSpPr txBox="1"/>
      </cdr:nvSpPr>
      <cdr:spPr>
        <a:xfrm xmlns:a="http://schemas.openxmlformats.org/drawingml/2006/main">
          <a:off x="2500679" y="1707434"/>
          <a:ext cx="383515" cy="2720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pt-BR" sz="1100">
              <a:sym typeface="Symbol"/>
            </a:rPr>
            <a:t>es</a:t>
          </a:r>
          <a:endParaRPr lang="pt-BR" sz="1100"/>
        </a:p>
      </cdr:txBody>
    </cdr:sp>
  </cdr:relSizeAnchor>
  <cdr:relSizeAnchor xmlns:cdr="http://schemas.openxmlformats.org/drawingml/2006/chartDrawing">
    <cdr:from>
      <cdr:x>0.39488</cdr:x>
      <cdr:y>0.59667</cdr:y>
    </cdr:from>
    <cdr:to>
      <cdr:x>0.46707</cdr:x>
      <cdr:y>0.69174</cdr:y>
    </cdr:to>
    <cdr:sp macro="" textlink="">
      <cdr:nvSpPr>
        <cdr:cNvPr id="6" name="CaixaDeTexto 5"/>
        <cdr:cNvSpPr txBox="1"/>
      </cdr:nvSpPr>
      <cdr:spPr>
        <a:xfrm xmlns:a="http://schemas.openxmlformats.org/drawingml/2006/main">
          <a:off x="1796236" y="1707434"/>
          <a:ext cx="328383" cy="2720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>
              <a:sym typeface="Symbol"/>
            </a:rPr>
            <a:t>e</a:t>
          </a:r>
          <a:endParaRPr lang="pt-BR" sz="1100"/>
        </a:p>
      </cdr:txBody>
    </cdr:sp>
  </cdr:relSizeAnchor>
  <cdr:relSizeAnchor xmlns:cdr="http://schemas.openxmlformats.org/drawingml/2006/chartDrawing">
    <cdr:from>
      <cdr:x>0.29067</cdr:x>
      <cdr:y>0.59954</cdr:y>
    </cdr:from>
    <cdr:to>
      <cdr:x>0.33801</cdr:x>
      <cdr:y>0.69081</cdr:y>
    </cdr:to>
    <cdr:sp macro="" textlink="">
      <cdr:nvSpPr>
        <cdr:cNvPr id="7" name="CaixaDeTexto 5"/>
        <cdr:cNvSpPr txBox="1"/>
      </cdr:nvSpPr>
      <cdr:spPr>
        <a:xfrm xmlns:a="http://schemas.openxmlformats.org/drawingml/2006/main">
          <a:off x="1322214" y="1715646"/>
          <a:ext cx="215344" cy="2611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>
              <a:sym typeface="Symbol"/>
            </a:rPr>
            <a:t></a:t>
          </a:r>
          <a:endParaRPr lang="pt-BR" sz="1100"/>
        </a:p>
      </cdr:txBody>
    </cdr:sp>
  </cdr:relSizeAnchor>
  <cdr:relSizeAnchor xmlns:cdr="http://schemas.openxmlformats.org/drawingml/2006/chartDrawing">
    <cdr:from>
      <cdr:x>0.71403</cdr:x>
      <cdr:y>0.12316</cdr:y>
    </cdr:from>
    <cdr:to>
      <cdr:x>0.892</cdr:x>
      <cdr:y>0.21636</cdr:y>
    </cdr:to>
    <cdr:sp macro="" textlink="">
      <cdr:nvSpPr>
        <cdr:cNvPr id="8" name="CaixaDeTexto 1"/>
        <cdr:cNvSpPr txBox="1"/>
      </cdr:nvSpPr>
      <cdr:spPr>
        <a:xfrm xmlns:a="http://schemas.openxmlformats.org/drawingml/2006/main">
          <a:off x="3248025" y="352425"/>
          <a:ext cx="809564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100"/>
            <a:t>14/03/2005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0.572</cdr:x>
      <cdr:y>0.5207</cdr:y>
    </cdr:from>
    <cdr:to>
      <cdr:x>0.65631</cdr:x>
      <cdr:y>0.61578</cdr:y>
    </cdr:to>
    <cdr:sp macro="" textlink="">
      <cdr:nvSpPr>
        <cdr:cNvPr id="5" name="CaixaDeTexto 5"/>
        <cdr:cNvSpPr txBox="1"/>
      </cdr:nvSpPr>
      <cdr:spPr>
        <a:xfrm xmlns:a="http://schemas.openxmlformats.org/drawingml/2006/main">
          <a:off x="2587935" y="1477993"/>
          <a:ext cx="381450" cy="2698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pt-BR" sz="1100">
              <a:sym typeface="Symbol"/>
            </a:rPr>
            <a:t>es</a:t>
          </a:r>
          <a:endParaRPr lang="pt-BR" sz="1100"/>
        </a:p>
      </cdr:txBody>
    </cdr:sp>
  </cdr:relSizeAnchor>
  <cdr:relSizeAnchor xmlns:cdr="http://schemas.openxmlformats.org/drawingml/2006/chartDrawing">
    <cdr:from>
      <cdr:x>0.45581</cdr:x>
      <cdr:y>0.50982</cdr:y>
    </cdr:from>
    <cdr:to>
      <cdr:x>0.528</cdr:x>
      <cdr:y>0.60489</cdr:y>
    </cdr:to>
    <cdr:sp macro="" textlink="">
      <cdr:nvSpPr>
        <cdr:cNvPr id="6" name="CaixaDeTexto 5"/>
        <cdr:cNvSpPr txBox="1"/>
      </cdr:nvSpPr>
      <cdr:spPr>
        <a:xfrm xmlns:a="http://schemas.openxmlformats.org/drawingml/2006/main">
          <a:off x="2062236" y="1447099"/>
          <a:ext cx="326615" cy="2698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>
              <a:sym typeface="Symbol"/>
            </a:rPr>
            <a:t>e</a:t>
          </a:r>
          <a:endParaRPr lang="pt-BR" sz="1100"/>
        </a:p>
      </cdr:txBody>
    </cdr:sp>
  </cdr:relSizeAnchor>
  <cdr:relSizeAnchor xmlns:cdr="http://schemas.openxmlformats.org/drawingml/2006/chartDrawing">
    <cdr:from>
      <cdr:x>0.3053</cdr:x>
      <cdr:y>0.54014</cdr:y>
    </cdr:from>
    <cdr:to>
      <cdr:x>0.35338</cdr:x>
      <cdr:y>0.63118</cdr:y>
    </cdr:to>
    <cdr:sp macro="" textlink="">
      <cdr:nvSpPr>
        <cdr:cNvPr id="7" name="CaixaDeTexto 5"/>
        <cdr:cNvSpPr txBox="1"/>
      </cdr:nvSpPr>
      <cdr:spPr>
        <a:xfrm xmlns:a="http://schemas.openxmlformats.org/drawingml/2006/main">
          <a:off x="1093319" y="1689647"/>
          <a:ext cx="249201" cy="3132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>
              <a:sym typeface="Symbol"/>
            </a:rPr>
            <a:t></a:t>
          </a:r>
          <a:endParaRPr lang="pt-BR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</xdr:row>
      <xdr:rowOff>28575</xdr:rowOff>
    </xdr:from>
    <xdr:to>
      <xdr:col>22</xdr:col>
      <xdr:colOff>342900</xdr:colOff>
      <xdr:row>18</xdr:row>
      <xdr:rowOff>19050</xdr:rowOff>
    </xdr:to>
    <xdr:graphicFrame macro="">
      <xdr:nvGraphicFramePr>
        <xdr:cNvPr id="4174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581025</xdr:colOff>
      <xdr:row>19</xdr:row>
      <xdr:rowOff>152400</xdr:rowOff>
    </xdr:from>
    <xdr:to>
      <xdr:col>22</xdr:col>
      <xdr:colOff>276225</xdr:colOff>
      <xdr:row>36</xdr:row>
      <xdr:rowOff>142875</xdr:rowOff>
    </xdr:to>
    <xdr:graphicFrame macro="">
      <xdr:nvGraphicFramePr>
        <xdr:cNvPr id="417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2</xdr:row>
      <xdr:rowOff>0</xdr:rowOff>
    </xdr:from>
    <xdr:to>
      <xdr:col>31</xdr:col>
      <xdr:colOff>342900</xdr:colOff>
      <xdr:row>19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630400" y="323850"/>
          <a:ext cx="4610100" cy="2781300"/>
        </a:xfrm>
        <a:prstGeom prst="rect">
          <a:avLst/>
        </a:prstGeom>
      </xdr:spPr>
    </xdr:pic>
    <xdr:clientData/>
  </xdr:twoCellAnchor>
  <xdr:oneCellAnchor>
    <xdr:from>
      <xdr:col>29</xdr:col>
      <xdr:colOff>228600</xdr:colOff>
      <xdr:row>3</xdr:row>
      <xdr:rowOff>9525</xdr:rowOff>
    </xdr:from>
    <xdr:ext cx="1060098" cy="264560"/>
    <xdr:sp macro="" textlink="">
      <xdr:nvSpPr>
        <xdr:cNvPr id="5" name="CaixaDeTexto 4"/>
        <xdr:cNvSpPr txBox="1"/>
      </xdr:nvSpPr>
      <xdr:spPr>
        <a:xfrm>
          <a:off x="17907000" y="495300"/>
          <a:ext cx="1060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Sondagem</a:t>
          </a:r>
          <a:r>
            <a:rPr lang="pt-BR" sz="1100" baseline="0"/>
            <a:t> obs.</a:t>
          </a:r>
          <a:endParaRPr lang="pt-BR" sz="1100"/>
        </a:p>
      </xdr:txBody>
    </xdr:sp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0.27292</cdr:x>
      <cdr:y>0.53473</cdr:y>
    </cdr:from>
    <cdr:to>
      <cdr:x>0.32892</cdr:x>
      <cdr:y>0.65626</cdr:y>
    </cdr:to>
    <cdr:sp macro="" textlink="">
      <cdr:nvSpPr>
        <cdr:cNvPr id="2" name="CaixaDeTexto 5"/>
        <cdr:cNvSpPr txBox="1"/>
      </cdr:nvSpPr>
      <cdr:spPr>
        <a:xfrm xmlns:a="http://schemas.openxmlformats.org/drawingml/2006/main">
          <a:off x="1247790" y="1466862"/>
          <a:ext cx="256032" cy="333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pt-BR" sz="1100">
              <a:sym typeface="Symbol"/>
            </a:rPr>
            <a:t></a:t>
          </a:r>
          <a:endParaRPr lang="pt-BR" sz="1100"/>
        </a:p>
      </cdr:txBody>
    </cdr:sp>
  </cdr:relSizeAnchor>
  <cdr:relSizeAnchor xmlns:cdr="http://schemas.openxmlformats.org/drawingml/2006/chartDrawing">
    <cdr:from>
      <cdr:x>0.37218</cdr:x>
      <cdr:y>0.53819</cdr:y>
    </cdr:from>
    <cdr:to>
      <cdr:x>0.44791</cdr:x>
      <cdr:y>0.65213</cdr:y>
    </cdr:to>
    <cdr:sp macro="" textlink="">
      <cdr:nvSpPr>
        <cdr:cNvPr id="3" name="CaixaDeTexto 5"/>
        <cdr:cNvSpPr txBox="1"/>
      </cdr:nvSpPr>
      <cdr:spPr>
        <a:xfrm xmlns:a="http://schemas.openxmlformats.org/drawingml/2006/main">
          <a:off x="1701607" y="1476363"/>
          <a:ext cx="346238" cy="312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pt-BR" sz="1100">
              <a:sym typeface="Symbol"/>
            </a:rPr>
            <a:t>e</a:t>
          </a:r>
          <a:endParaRPr lang="pt-BR" sz="1100"/>
        </a:p>
      </cdr:txBody>
    </cdr:sp>
  </cdr:relSizeAnchor>
  <cdr:relSizeAnchor xmlns:cdr="http://schemas.openxmlformats.org/drawingml/2006/chartDrawing">
    <cdr:from>
      <cdr:x>0.51642</cdr:x>
      <cdr:y>0.54167</cdr:y>
    </cdr:from>
    <cdr:to>
      <cdr:x>0.59975</cdr:x>
      <cdr:y>0.65585</cdr:y>
    </cdr:to>
    <cdr:sp macro="" textlink="">
      <cdr:nvSpPr>
        <cdr:cNvPr id="4" name="CaixaDeTexto 5"/>
        <cdr:cNvSpPr txBox="1"/>
      </cdr:nvSpPr>
      <cdr:spPr>
        <a:xfrm xmlns:a="http://schemas.openxmlformats.org/drawingml/2006/main">
          <a:off x="2361057" y="1485909"/>
          <a:ext cx="380985" cy="313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pt-BR" sz="1100">
              <a:sym typeface="Symbol"/>
            </a:rPr>
            <a:t>es</a:t>
          </a:r>
          <a:endParaRPr lang="pt-BR" sz="1100"/>
        </a:p>
      </cdr:txBody>
    </cdr:sp>
  </cdr:relSizeAnchor>
  <cdr:relSizeAnchor xmlns:cdr="http://schemas.openxmlformats.org/drawingml/2006/chartDrawing">
    <cdr:from>
      <cdr:x>0.76667</cdr:x>
      <cdr:y>0.05208</cdr:y>
    </cdr:from>
    <cdr:to>
      <cdr:x>0.94374</cdr:x>
      <cdr:y>0.14931</cdr:y>
    </cdr:to>
    <cdr:sp macro="" textlink="">
      <cdr:nvSpPr>
        <cdr:cNvPr id="5" name="CaixaDeTexto 1"/>
        <cdr:cNvSpPr txBox="1"/>
      </cdr:nvSpPr>
      <cdr:spPr>
        <a:xfrm xmlns:a="http://schemas.openxmlformats.org/drawingml/2006/main">
          <a:off x="3505200" y="142875"/>
          <a:ext cx="809564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100"/>
            <a:t>15/03/2005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0.22868</cdr:x>
      <cdr:y>0.51042</cdr:y>
    </cdr:from>
    <cdr:to>
      <cdr:x>0.28726</cdr:x>
      <cdr:y>0.63195</cdr:y>
    </cdr:to>
    <cdr:sp macro="" textlink="">
      <cdr:nvSpPr>
        <cdr:cNvPr id="2" name="CaixaDeTexto 5"/>
        <cdr:cNvSpPr txBox="1"/>
      </cdr:nvSpPr>
      <cdr:spPr>
        <a:xfrm xmlns:a="http://schemas.openxmlformats.org/drawingml/2006/main">
          <a:off x="1047750" y="1400172"/>
          <a:ext cx="266685" cy="333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pt-BR" sz="1100">
              <a:sym typeface="Symbol"/>
            </a:rPr>
            <a:t></a:t>
          </a:r>
          <a:endParaRPr lang="pt-BR" sz="1100"/>
        </a:p>
      </cdr:txBody>
    </cdr:sp>
  </cdr:relSizeAnchor>
  <cdr:relSizeAnchor xmlns:cdr="http://schemas.openxmlformats.org/drawingml/2006/chartDrawing">
    <cdr:from>
      <cdr:x>0.54098</cdr:x>
      <cdr:y>0.51388</cdr:y>
    </cdr:from>
    <cdr:to>
      <cdr:x>0.61573</cdr:x>
      <cdr:y>0.62807</cdr:y>
    </cdr:to>
    <cdr:sp macro="" textlink="">
      <cdr:nvSpPr>
        <cdr:cNvPr id="3" name="CaixaDeTexto 5"/>
        <cdr:cNvSpPr txBox="1"/>
      </cdr:nvSpPr>
      <cdr:spPr>
        <a:xfrm xmlns:a="http://schemas.openxmlformats.org/drawingml/2006/main">
          <a:off x="2485135" y="1421563"/>
          <a:ext cx="343384" cy="3158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pt-BR" sz="1100">
              <a:sym typeface="Symbol"/>
            </a:rPr>
            <a:t>e</a:t>
          </a:r>
          <a:endParaRPr lang="pt-BR" sz="1100"/>
        </a:p>
      </cdr:txBody>
    </cdr:sp>
  </cdr:relSizeAnchor>
  <cdr:relSizeAnchor xmlns:cdr="http://schemas.openxmlformats.org/drawingml/2006/chartDrawing">
    <cdr:from>
      <cdr:x>0.68959</cdr:x>
      <cdr:y>0.51041</cdr:y>
    </cdr:from>
    <cdr:to>
      <cdr:x>0.78541</cdr:x>
      <cdr:y>0.6246</cdr:y>
    </cdr:to>
    <cdr:sp macro="" textlink="">
      <cdr:nvSpPr>
        <cdr:cNvPr id="4" name="CaixaDeTexto 5"/>
        <cdr:cNvSpPr txBox="1"/>
      </cdr:nvSpPr>
      <cdr:spPr>
        <a:xfrm xmlns:a="http://schemas.openxmlformats.org/drawingml/2006/main">
          <a:off x="3152821" y="1400163"/>
          <a:ext cx="438089" cy="3132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pt-BR" sz="1100">
              <a:sym typeface="Symbol"/>
            </a:rPr>
            <a:t>es</a:t>
          </a:r>
          <a:endParaRPr lang="pt-BR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9525</xdr:rowOff>
    </xdr:from>
    <xdr:to>
      <xdr:col>22</xdr:col>
      <xdr:colOff>304800</xdr:colOff>
      <xdr:row>18</xdr:row>
      <xdr:rowOff>0</xdr:rowOff>
    </xdr:to>
    <xdr:graphicFrame macro="">
      <xdr:nvGraphicFramePr>
        <xdr:cNvPr id="5206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19</xdr:row>
      <xdr:rowOff>0</xdr:rowOff>
    </xdr:from>
    <xdr:to>
      <xdr:col>22</xdr:col>
      <xdr:colOff>314325</xdr:colOff>
      <xdr:row>35</xdr:row>
      <xdr:rowOff>152400</xdr:rowOff>
    </xdr:to>
    <xdr:graphicFrame macro="">
      <xdr:nvGraphicFramePr>
        <xdr:cNvPr id="5207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0</xdr:colOff>
      <xdr:row>2</xdr:row>
      <xdr:rowOff>0</xdr:rowOff>
    </xdr:from>
    <xdr:to>
      <xdr:col>30</xdr:col>
      <xdr:colOff>326652</xdr:colOff>
      <xdr:row>19</xdr:row>
      <xdr:rowOff>9525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917706" y="313765"/>
          <a:ext cx="4562475" cy="2676525"/>
        </a:xfrm>
        <a:prstGeom prst="rect">
          <a:avLst/>
        </a:prstGeom>
      </xdr:spPr>
    </xdr:pic>
    <xdr:clientData/>
  </xdr:twoCellAnchor>
  <xdr:oneCellAnchor>
    <xdr:from>
      <xdr:col>28</xdr:col>
      <xdr:colOff>179294</xdr:colOff>
      <xdr:row>2</xdr:row>
      <xdr:rowOff>145676</xdr:rowOff>
    </xdr:from>
    <xdr:ext cx="1060098" cy="264560"/>
    <xdr:sp macro="" textlink="">
      <xdr:nvSpPr>
        <xdr:cNvPr id="5" name="CaixaDeTexto 4"/>
        <xdr:cNvSpPr txBox="1"/>
      </xdr:nvSpPr>
      <xdr:spPr>
        <a:xfrm>
          <a:off x="17122588" y="459441"/>
          <a:ext cx="1060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Sondagem</a:t>
          </a:r>
          <a:r>
            <a:rPr lang="pt-BR" sz="1100" baseline="0"/>
            <a:t> obs.</a:t>
          </a:r>
          <a:endParaRPr lang="pt-BR" sz="1100"/>
        </a:p>
      </xdr:txBody>
    </xdr:sp>
    <xdr:clientData/>
  </xdr:one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0.2953</cdr:x>
      <cdr:y>0.50575</cdr:y>
    </cdr:from>
    <cdr:to>
      <cdr:x>0.35072</cdr:x>
      <cdr:y>0.61382</cdr:y>
    </cdr:to>
    <cdr:sp macro="" textlink="">
      <cdr:nvSpPr>
        <cdr:cNvPr id="2" name="CaixaDeTexto 5"/>
        <cdr:cNvSpPr txBox="1"/>
      </cdr:nvSpPr>
      <cdr:spPr>
        <a:xfrm xmlns:a="http://schemas.openxmlformats.org/drawingml/2006/main">
          <a:off x="1340843" y="1344028"/>
          <a:ext cx="251641" cy="2871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pt-BR" sz="1100">
              <a:sym typeface="Symbol"/>
            </a:rPr>
            <a:t></a:t>
          </a:r>
          <a:endParaRPr lang="pt-BR" sz="1100"/>
        </a:p>
      </cdr:txBody>
    </cdr:sp>
  </cdr:relSizeAnchor>
  <cdr:relSizeAnchor xmlns:cdr="http://schemas.openxmlformats.org/drawingml/2006/chartDrawing">
    <cdr:from>
      <cdr:x>0.37599</cdr:x>
      <cdr:y>0.5338</cdr:y>
    </cdr:from>
    <cdr:to>
      <cdr:x>0.47236</cdr:x>
      <cdr:y>0.6421</cdr:y>
    </cdr:to>
    <cdr:sp macro="" textlink="">
      <cdr:nvSpPr>
        <cdr:cNvPr id="3" name="CaixaDeTexto 5"/>
        <cdr:cNvSpPr txBox="1"/>
      </cdr:nvSpPr>
      <cdr:spPr>
        <a:xfrm xmlns:a="http://schemas.openxmlformats.org/drawingml/2006/main">
          <a:off x="1707243" y="1418560"/>
          <a:ext cx="437580" cy="2878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pt-BR" sz="1100">
              <a:sym typeface="Symbol"/>
            </a:rPr>
            <a:t>e</a:t>
          </a:r>
          <a:endParaRPr lang="pt-BR" sz="1100"/>
        </a:p>
      </cdr:txBody>
    </cdr:sp>
  </cdr:relSizeAnchor>
  <cdr:relSizeAnchor xmlns:cdr="http://schemas.openxmlformats.org/drawingml/2006/chartDrawing">
    <cdr:from>
      <cdr:x>0.53904</cdr:x>
      <cdr:y>0.51943</cdr:y>
    </cdr:from>
    <cdr:to>
      <cdr:x>0.63179</cdr:x>
      <cdr:y>0.62725</cdr:y>
    </cdr:to>
    <cdr:sp macro="" textlink="">
      <cdr:nvSpPr>
        <cdr:cNvPr id="4" name="CaixaDeTexto 5"/>
        <cdr:cNvSpPr txBox="1"/>
      </cdr:nvSpPr>
      <cdr:spPr>
        <a:xfrm xmlns:a="http://schemas.openxmlformats.org/drawingml/2006/main">
          <a:off x="2447555" y="1380372"/>
          <a:ext cx="421151" cy="2865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pt-BR" sz="1100">
              <a:sym typeface="Symbol"/>
            </a:rPr>
            <a:t>es</a:t>
          </a:r>
          <a:endParaRPr lang="pt-BR" sz="1100"/>
        </a:p>
      </cdr:txBody>
    </cdr:sp>
  </cdr:relSizeAnchor>
  <cdr:relSizeAnchor xmlns:cdr="http://schemas.openxmlformats.org/drawingml/2006/chartDrawing">
    <cdr:from>
      <cdr:x>0.76357</cdr:x>
      <cdr:y>0.05376</cdr:y>
    </cdr:from>
    <cdr:to>
      <cdr:x>0.94187</cdr:x>
      <cdr:y>0.15413</cdr:y>
    </cdr:to>
    <cdr:sp macro="" textlink="">
      <cdr:nvSpPr>
        <cdr:cNvPr id="5" name="CaixaDeTexto 1"/>
        <cdr:cNvSpPr txBox="1"/>
      </cdr:nvSpPr>
      <cdr:spPr>
        <a:xfrm xmlns:a="http://schemas.openxmlformats.org/drawingml/2006/main">
          <a:off x="3467100" y="142875"/>
          <a:ext cx="809564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100"/>
            <a:t>16/03/2005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0.22145</cdr:x>
      <cdr:y>0.38037</cdr:y>
    </cdr:from>
    <cdr:to>
      <cdr:x>0.27711</cdr:x>
      <cdr:y>0.48962</cdr:y>
    </cdr:to>
    <cdr:sp macro="" textlink="">
      <cdr:nvSpPr>
        <cdr:cNvPr id="2" name="CaixaDeTexto 5"/>
        <cdr:cNvSpPr txBox="1"/>
      </cdr:nvSpPr>
      <cdr:spPr>
        <a:xfrm xmlns:a="http://schemas.openxmlformats.org/drawingml/2006/main">
          <a:off x="1005533" y="1012729"/>
          <a:ext cx="252731" cy="2908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pt-BR" sz="1100">
              <a:sym typeface="Symbol"/>
            </a:rPr>
            <a:t></a:t>
          </a:r>
          <a:endParaRPr lang="pt-BR" sz="1100"/>
        </a:p>
      </cdr:txBody>
    </cdr:sp>
  </cdr:relSizeAnchor>
  <cdr:relSizeAnchor xmlns:cdr="http://schemas.openxmlformats.org/drawingml/2006/chartDrawing">
    <cdr:from>
      <cdr:x>0.48408</cdr:x>
      <cdr:y>0.37601</cdr:y>
    </cdr:from>
    <cdr:to>
      <cdr:x>0.55982</cdr:x>
      <cdr:y>0.48505</cdr:y>
    </cdr:to>
    <cdr:sp macro="" textlink="">
      <cdr:nvSpPr>
        <cdr:cNvPr id="3" name="CaixaDeTexto 5"/>
        <cdr:cNvSpPr txBox="1"/>
      </cdr:nvSpPr>
      <cdr:spPr>
        <a:xfrm xmlns:a="http://schemas.openxmlformats.org/drawingml/2006/main">
          <a:off x="2198033" y="1001136"/>
          <a:ext cx="343885" cy="2903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pt-BR" sz="1100">
              <a:sym typeface="Symbol"/>
            </a:rPr>
            <a:t>e</a:t>
          </a:r>
          <a:endParaRPr lang="pt-BR" sz="1100"/>
        </a:p>
      </cdr:txBody>
    </cdr:sp>
  </cdr:relSizeAnchor>
  <cdr:relSizeAnchor xmlns:cdr="http://schemas.openxmlformats.org/drawingml/2006/chartDrawing">
    <cdr:from>
      <cdr:x>0.60314</cdr:x>
      <cdr:y>0.37993</cdr:y>
    </cdr:from>
    <cdr:to>
      <cdr:x>0.69961</cdr:x>
      <cdr:y>0.48895</cdr:y>
    </cdr:to>
    <cdr:sp macro="" textlink="">
      <cdr:nvSpPr>
        <cdr:cNvPr id="4" name="CaixaDeTexto 5"/>
        <cdr:cNvSpPr txBox="1"/>
      </cdr:nvSpPr>
      <cdr:spPr>
        <a:xfrm xmlns:a="http://schemas.openxmlformats.org/drawingml/2006/main">
          <a:off x="2738628" y="1011570"/>
          <a:ext cx="438034" cy="2902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pt-BR" sz="1100">
              <a:sym typeface="Symbol"/>
            </a:rPr>
            <a:t>es</a:t>
          </a:r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1"/>
  <sheetViews>
    <sheetView zoomScale="70" zoomScaleNormal="70" workbookViewId="0">
      <selection activeCell="A2" sqref="A2:E51"/>
    </sheetView>
  </sheetViews>
  <sheetFormatPr defaultColWidth="11.5703125" defaultRowHeight="12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  <c r="G1" t="s">
        <v>9</v>
      </c>
      <c r="H1" t="s">
        <v>12</v>
      </c>
      <c r="I1" t="s">
        <v>5</v>
      </c>
      <c r="J1" t="s">
        <v>10</v>
      </c>
      <c r="K1" t="s">
        <v>6</v>
      </c>
      <c r="L1" t="s">
        <v>7</v>
      </c>
      <c r="M1" t="s">
        <v>8</v>
      </c>
      <c r="N1" t="s">
        <v>0</v>
      </c>
    </row>
    <row r="2" spans="1:14">
      <c r="A2">
        <v>14.6</v>
      </c>
      <c r="B2">
        <v>978.78099999999995</v>
      </c>
      <c r="C2">
        <v>18.252500000000001</v>
      </c>
      <c r="D2">
        <v>18.2501</v>
      </c>
      <c r="E2">
        <v>99.980500000000006</v>
      </c>
      <c r="F2">
        <f>6.112*EXP(17.67*C2/(C2+243.5))</f>
        <v>20.955827750312032</v>
      </c>
      <c r="G2">
        <f t="shared" ref="G2:G33" si="0">F2*E2/100</f>
        <v>20.951741363900723</v>
      </c>
      <c r="H2">
        <f>1/((1/(C2+273.15-55))-(LOG(E2/100)/2840))+55</f>
        <v>291.40083335156851</v>
      </c>
      <c r="I2">
        <f t="shared" ref="I2:I51" si="1">622*F2/(B2-F2)</f>
        <v>13.608459287073545</v>
      </c>
      <c r="J2">
        <f>622*G2/($B2-G2)</f>
        <v>13.605747591071857</v>
      </c>
      <c r="K2">
        <f t="shared" ref="K2:K33" si="2">(C2+273.15)*(1000/B2)^0.2854*(1-0.00028*J2)</f>
        <v>292.07472145361589</v>
      </c>
      <c r="L2">
        <f t="shared" ref="L2:L33" si="3">((C2+273.15)*(1000/B2)^0.2854*(1-0.00028*J2))*EXP((3.376/$H$2-0.00254)*J2*(1+0.00081*J2))</f>
        <v>330.77408704024884</v>
      </c>
      <c r="M2">
        <f t="shared" ref="M2:M33" si="4">K2*EXP(2.625*I2/(C2+273.15))</f>
        <v>330.16641903490842</v>
      </c>
      <c r="N2">
        <v>14.6</v>
      </c>
    </row>
    <row r="3" spans="1:14">
      <c r="A3">
        <v>46.1</v>
      </c>
      <c r="B3">
        <v>975.25699999999995</v>
      </c>
      <c r="C3">
        <v>19.0838</v>
      </c>
      <c r="D3">
        <v>18.070799999999998</v>
      </c>
      <c r="E3">
        <v>93.719200000000001</v>
      </c>
      <c r="F3">
        <f t="shared" ref="F3:F51" si="5">6.112*EXP(17.67*C3/(C3+243.5))</f>
        <v>22.075236308855086</v>
      </c>
      <c r="G3">
        <f t="shared" si="0"/>
        <v>20.688734866768513</v>
      </c>
      <c r="I3">
        <f t="shared" si="1"/>
        <v>14.405224173547021</v>
      </c>
      <c r="J3">
        <f t="shared" ref="J3:J50" si="6">622*G3/($B3-G3)</f>
        <v>13.480851561028945</v>
      </c>
      <c r="K3">
        <f t="shared" si="2"/>
        <v>293.21990902816799</v>
      </c>
      <c r="L3">
        <f t="shared" si="3"/>
        <v>331.68784741785845</v>
      </c>
      <c r="M3">
        <f t="shared" si="4"/>
        <v>333.72532819954671</v>
      </c>
      <c r="N3">
        <v>46.1</v>
      </c>
    </row>
    <row r="4" spans="1:14">
      <c r="A4">
        <v>80.7</v>
      </c>
      <c r="B4">
        <v>971.39599999999996</v>
      </c>
      <c r="C4">
        <v>19.368400000000001</v>
      </c>
      <c r="D4">
        <v>17.859500000000001</v>
      </c>
      <c r="E4">
        <v>90.792699999999996</v>
      </c>
      <c r="F4">
        <f t="shared" si="5"/>
        <v>22.470354878991273</v>
      </c>
      <c r="G4">
        <f t="shared" si="0"/>
        <v>20.401441894217907</v>
      </c>
      <c r="I4">
        <f t="shared" si="1"/>
        <v>14.728826021927414</v>
      </c>
      <c r="J4">
        <f t="shared" si="6"/>
        <v>13.343606175285837</v>
      </c>
      <c r="K4">
        <f t="shared" si="2"/>
        <v>293.84927810000619</v>
      </c>
      <c r="L4">
        <f t="shared" si="3"/>
        <v>331.97843056834216</v>
      </c>
      <c r="M4">
        <f t="shared" si="4"/>
        <v>335.37202359518983</v>
      </c>
      <c r="N4">
        <v>80.7</v>
      </c>
    </row>
    <row r="5" spans="1:14">
      <c r="A5">
        <v>118.8</v>
      </c>
      <c r="B5">
        <v>967.173</v>
      </c>
      <c r="C5">
        <v>19.734999999999999</v>
      </c>
      <c r="D5">
        <v>17.653700000000001</v>
      </c>
      <c r="E5">
        <v>87.532399999999996</v>
      </c>
      <c r="F5">
        <f t="shared" si="5"/>
        <v>22.988456843622988</v>
      </c>
      <c r="G5">
        <f t="shared" si="0"/>
        <v>20.122347998187447</v>
      </c>
      <c r="I5">
        <f t="shared" si="1"/>
        <v>15.144094722132419</v>
      </c>
      <c r="J5">
        <f t="shared" si="6"/>
        <v>13.215872275064585</v>
      </c>
      <c r="K5">
        <f t="shared" si="2"/>
        <v>294.59419057229815</v>
      </c>
      <c r="L5">
        <f t="shared" si="3"/>
        <v>332.42741769452465</v>
      </c>
      <c r="M5">
        <f t="shared" si="4"/>
        <v>337.42007703426174</v>
      </c>
      <c r="N5">
        <v>118.8</v>
      </c>
    </row>
    <row r="6" spans="1:14">
      <c r="A6">
        <v>160.69999999999999</v>
      </c>
      <c r="B6">
        <v>962.54700000000003</v>
      </c>
      <c r="C6">
        <v>19.676400000000001</v>
      </c>
      <c r="D6">
        <v>17.357299999999999</v>
      </c>
      <c r="E6">
        <v>86.194900000000004</v>
      </c>
      <c r="F6">
        <f t="shared" si="5"/>
        <v>22.904942262708889</v>
      </c>
      <c r="G6">
        <f t="shared" si="0"/>
        <v>19.742892078399667</v>
      </c>
      <c r="I6">
        <f t="shared" si="1"/>
        <v>15.162022570288277</v>
      </c>
      <c r="J6">
        <f t="shared" si="6"/>
        <v>13.025058725969989</v>
      </c>
      <c r="K6">
        <f t="shared" si="2"/>
        <v>294.95436722428576</v>
      </c>
      <c r="L6">
        <f t="shared" si="3"/>
        <v>332.2476891270677</v>
      </c>
      <c r="M6">
        <f t="shared" si="4"/>
        <v>337.89608927574585</v>
      </c>
      <c r="N6">
        <v>160.69999999999999</v>
      </c>
    </row>
    <row r="7" spans="1:14">
      <c r="A7">
        <v>206.7</v>
      </c>
      <c r="B7">
        <v>957.49400000000003</v>
      </c>
      <c r="C7">
        <v>19.654499999999999</v>
      </c>
      <c r="D7">
        <v>17.235800000000001</v>
      </c>
      <c r="E7">
        <v>85.639200000000002</v>
      </c>
      <c r="F7">
        <f t="shared" si="5"/>
        <v>22.873799604656181</v>
      </c>
      <c r="G7">
        <f t="shared" si="0"/>
        <v>19.588938991030716</v>
      </c>
      <c r="I7">
        <f t="shared" si="1"/>
        <v>15.222764656785632</v>
      </c>
      <c r="J7">
        <f t="shared" si="6"/>
        <v>12.990995100627339</v>
      </c>
      <c r="K7">
        <f t="shared" si="2"/>
        <v>295.37851179910592</v>
      </c>
      <c r="L7">
        <f t="shared" si="3"/>
        <v>332.62079833826897</v>
      </c>
      <c r="M7">
        <f t="shared" si="4"/>
        <v>338.56974347534987</v>
      </c>
      <c r="N7">
        <v>206.7</v>
      </c>
    </row>
    <row r="8" spans="1:14">
      <c r="A8">
        <v>257.39999999999998</v>
      </c>
      <c r="B8">
        <v>951.94799999999998</v>
      </c>
      <c r="C8">
        <v>19.462399999999999</v>
      </c>
      <c r="D8">
        <v>16.9437</v>
      </c>
      <c r="E8">
        <v>85.069199999999995</v>
      </c>
      <c r="F8">
        <f t="shared" si="5"/>
        <v>22.602214679727119</v>
      </c>
      <c r="G8">
        <f t="shared" si="0"/>
        <v>19.227523210326421</v>
      </c>
      <c r="I8">
        <f t="shared" si="1"/>
        <v>15.127391497176021</v>
      </c>
      <c r="J8">
        <f t="shared" si="6"/>
        <v>12.822190285761121</v>
      </c>
      <c r="K8">
        <f t="shared" si="2"/>
        <v>295.68854218236373</v>
      </c>
      <c r="L8">
        <f t="shared" si="3"/>
        <v>332.45127737300021</v>
      </c>
      <c r="M8">
        <f t="shared" si="4"/>
        <v>338.66559368902011</v>
      </c>
      <c r="N8">
        <v>257.39999999999998</v>
      </c>
    </row>
    <row r="9" spans="1:14">
      <c r="A9">
        <v>313.10000000000002</v>
      </c>
      <c r="B9">
        <v>945.89800000000002</v>
      </c>
      <c r="C9">
        <v>19.390599999999999</v>
      </c>
      <c r="D9">
        <v>16.6982</v>
      </c>
      <c r="E9">
        <v>84.109300000000005</v>
      </c>
      <c r="F9">
        <f t="shared" si="5"/>
        <v>22.501435175968801</v>
      </c>
      <c r="G9">
        <f t="shared" si="0"/>
        <v>18.925799616461127</v>
      </c>
      <c r="I9">
        <f t="shared" si="1"/>
        <v>15.156968536177896</v>
      </c>
      <c r="J9">
        <f t="shared" si="6"/>
        <v>12.699245302683474</v>
      </c>
      <c r="K9">
        <f t="shared" si="2"/>
        <v>296.16461648768194</v>
      </c>
      <c r="L9">
        <f t="shared" si="3"/>
        <v>332.60879034950375</v>
      </c>
      <c r="M9">
        <f t="shared" si="4"/>
        <v>339.31220258408246</v>
      </c>
      <c r="N9">
        <v>313.10000000000002</v>
      </c>
    </row>
    <row r="10" spans="1:14">
      <c r="A10">
        <v>374.5</v>
      </c>
      <c r="B10">
        <v>939.26900000000001</v>
      </c>
      <c r="C10">
        <v>19.1539</v>
      </c>
      <c r="D10">
        <v>16.5489</v>
      </c>
      <c r="E10">
        <v>84.562700000000007</v>
      </c>
      <c r="F10">
        <f t="shared" si="5"/>
        <v>22.171987671697135</v>
      </c>
      <c r="G10">
        <f t="shared" si="0"/>
        <v>18.749231418854237</v>
      </c>
      <c r="I10">
        <f t="shared" si="1"/>
        <v>15.037641761348054</v>
      </c>
      <c r="J10">
        <f t="shared" si="6"/>
        <v>12.6689532811476</v>
      </c>
      <c r="K10">
        <f t="shared" si="2"/>
        <v>296.52207617279589</v>
      </c>
      <c r="L10">
        <f t="shared" si="3"/>
        <v>332.91712874951872</v>
      </c>
      <c r="M10">
        <f t="shared" si="4"/>
        <v>339.39526576498923</v>
      </c>
      <c r="N10">
        <v>374.5</v>
      </c>
    </row>
    <row r="11" spans="1:14">
      <c r="A11">
        <v>441.9</v>
      </c>
      <c r="B11">
        <v>932.03700000000003</v>
      </c>
      <c r="C11">
        <v>18.943200000000001</v>
      </c>
      <c r="D11">
        <v>16.322099999999999</v>
      </c>
      <c r="E11">
        <v>84.453199999999995</v>
      </c>
      <c r="F11">
        <f t="shared" si="5"/>
        <v>21.882298153087916</v>
      </c>
      <c r="G11">
        <f t="shared" si="0"/>
        <v>18.480301023823642</v>
      </c>
      <c r="I11">
        <f t="shared" si="1"/>
        <v>14.954369211740904</v>
      </c>
      <c r="J11">
        <f t="shared" si="6"/>
        <v>12.582412508934011</v>
      </c>
      <c r="K11">
        <f t="shared" si="2"/>
        <v>296.9699260408031</v>
      </c>
      <c r="L11">
        <f t="shared" si="3"/>
        <v>333.15371531917202</v>
      </c>
      <c r="M11">
        <f t="shared" si="4"/>
        <v>339.68667936095204</v>
      </c>
      <c r="N11">
        <v>441.9</v>
      </c>
    </row>
    <row r="12" spans="1:14">
      <c r="A12">
        <v>516.1</v>
      </c>
      <c r="B12">
        <v>924.13099999999997</v>
      </c>
      <c r="C12">
        <v>18.725899999999999</v>
      </c>
      <c r="D12">
        <v>16.2121</v>
      </c>
      <c r="E12">
        <v>85.021900000000002</v>
      </c>
      <c r="F12">
        <f t="shared" si="5"/>
        <v>21.587020561218033</v>
      </c>
      <c r="G12">
        <f t="shared" si="0"/>
        <v>18.353695034538234</v>
      </c>
      <c r="I12">
        <f t="shared" si="1"/>
        <v>14.876977848134166</v>
      </c>
      <c r="J12">
        <f t="shared" si="6"/>
        <v>12.60353759020059</v>
      </c>
      <c r="K12">
        <f t="shared" si="2"/>
        <v>297.46957519924496</v>
      </c>
      <c r="L12">
        <f t="shared" si="3"/>
        <v>333.77931845504366</v>
      </c>
      <c r="M12">
        <f t="shared" si="4"/>
        <v>340.05547638433751</v>
      </c>
      <c r="N12">
        <v>516.1</v>
      </c>
    </row>
    <row r="13" spans="1:14">
      <c r="A13">
        <v>597.70000000000005</v>
      </c>
      <c r="B13">
        <v>915.505</v>
      </c>
      <c r="C13">
        <v>18.444900000000001</v>
      </c>
      <c r="D13">
        <v>16.0228</v>
      </c>
      <c r="E13">
        <v>85.503500000000003</v>
      </c>
      <c r="F13">
        <f t="shared" si="5"/>
        <v>21.210375359424503</v>
      </c>
      <c r="G13">
        <f t="shared" si="0"/>
        <v>18.13561329544553</v>
      </c>
      <c r="I13">
        <f t="shared" si="1"/>
        <v>14.752245076799337</v>
      </c>
      <c r="J13">
        <f t="shared" si="6"/>
        <v>12.570466116737508</v>
      </c>
      <c r="K13">
        <f t="shared" si="2"/>
        <v>297.98243056407898</v>
      </c>
      <c r="L13">
        <f t="shared" si="3"/>
        <v>334.25272940976561</v>
      </c>
      <c r="M13">
        <f t="shared" si="4"/>
        <v>340.30334455660403</v>
      </c>
      <c r="N13">
        <v>597.70000000000005</v>
      </c>
    </row>
    <row r="14" spans="1:14">
      <c r="A14">
        <v>687.5</v>
      </c>
      <c r="B14">
        <v>906.10299999999995</v>
      </c>
      <c r="C14">
        <v>18.166699999999999</v>
      </c>
      <c r="D14">
        <v>15.812799999999999</v>
      </c>
      <c r="E14">
        <v>85.857399999999998</v>
      </c>
      <c r="F14">
        <f t="shared" si="5"/>
        <v>20.843181058096636</v>
      </c>
      <c r="G14">
        <f t="shared" si="0"/>
        <v>17.895413333774261</v>
      </c>
      <c r="I14">
        <f t="shared" si="1"/>
        <v>14.644806350334221</v>
      </c>
      <c r="J14">
        <f t="shared" si="6"/>
        <v>12.531920758959272</v>
      </c>
      <c r="K14">
        <f t="shared" si="2"/>
        <v>298.57972343159366</v>
      </c>
      <c r="L14">
        <f t="shared" si="3"/>
        <v>334.80359759781902</v>
      </c>
      <c r="M14">
        <f t="shared" si="4"/>
        <v>340.69872192286454</v>
      </c>
      <c r="N14">
        <v>687.5</v>
      </c>
    </row>
    <row r="15" spans="1:14">
      <c r="A15">
        <v>786.2</v>
      </c>
      <c r="B15">
        <v>895.85799999999995</v>
      </c>
      <c r="C15">
        <v>17.797000000000001</v>
      </c>
      <c r="D15">
        <v>15.763199999999999</v>
      </c>
      <c r="E15">
        <v>87.637699999999995</v>
      </c>
      <c r="F15">
        <f t="shared" si="5"/>
        <v>20.363862812596352</v>
      </c>
      <c r="G15">
        <f t="shared" si="0"/>
        <v>17.846421000114752</v>
      </c>
      <c r="I15">
        <f t="shared" si="1"/>
        <v>14.467627059304505</v>
      </c>
      <c r="J15">
        <f t="shared" si="6"/>
        <v>12.642741995174562</v>
      </c>
      <c r="K15">
        <f t="shared" si="2"/>
        <v>299.16081418055018</v>
      </c>
      <c r="L15">
        <f t="shared" si="3"/>
        <v>335.79848759280651</v>
      </c>
      <c r="M15">
        <f t="shared" si="4"/>
        <v>340.87368642987462</v>
      </c>
      <c r="N15">
        <v>786.2</v>
      </c>
    </row>
    <row r="16" spans="1:14">
      <c r="A16">
        <v>895</v>
      </c>
      <c r="B16">
        <v>884.71500000000003</v>
      </c>
      <c r="C16">
        <v>17.431999999999999</v>
      </c>
      <c r="D16">
        <v>15.3164</v>
      </c>
      <c r="E16">
        <v>87.138599999999997</v>
      </c>
      <c r="F16">
        <f t="shared" si="5"/>
        <v>19.900165436513078</v>
      </c>
      <c r="G16">
        <f t="shared" si="0"/>
        <v>17.340725559061383</v>
      </c>
      <c r="I16">
        <f t="shared" si="1"/>
        <v>14.31277818882333</v>
      </c>
      <c r="J16">
        <f t="shared" si="6"/>
        <v>12.43515240832822</v>
      </c>
      <c r="K16">
        <f t="shared" si="2"/>
        <v>299.87222162986558</v>
      </c>
      <c r="L16">
        <f t="shared" si="3"/>
        <v>335.95275872206099</v>
      </c>
      <c r="M16">
        <f t="shared" si="4"/>
        <v>341.26260804443325</v>
      </c>
      <c r="N16">
        <v>895</v>
      </c>
    </row>
    <row r="17" spans="1:14">
      <c r="A17">
        <v>1014</v>
      </c>
      <c r="B17">
        <v>872.58199999999999</v>
      </c>
      <c r="C17">
        <v>16.722200000000001</v>
      </c>
      <c r="D17">
        <v>15.096299999999999</v>
      </c>
      <c r="E17">
        <v>89.927800000000005</v>
      </c>
      <c r="F17">
        <f t="shared" si="5"/>
        <v>19.024927214388288</v>
      </c>
      <c r="G17">
        <f t="shared" si="0"/>
        <v>17.108698495500672</v>
      </c>
      <c r="I17">
        <f t="shared" si="1"/>
        <v>13.863753350119262</v>
      </c>
      <c r="J17">
        <f t="shared" si="6"/>
        <v>12.439441938732964</v>
      </c>
      <c r="K17">
        <f t="shared" si="2"/>
        <v>300.32062268664447</v>
      </c>
      <c r="L17">
        <f t="shared" si="3"/>
        <v>336.4684292121907</v>
      </c>
      <c r="M17">
        <f t="shared" si="4"/>
        <v>340.49377517522748</v>
      </c>
      <c r="N17">
        <v>1014</v>
      </c>
    </row>
    <row r="18" spans="1:14">
      <c r="A18">
        <v>1146</v>
      </c>
      <c r="B18">
        <v>859.40700000000004</v>
      </c>
      <c r="C18">
        <v>16.120699999999999</v>
      </c>
      <c r="D18">
        <v>15.439500000000001</v>
      </c>
      <c r="E18">
        <v>95.641999999999996</v>
      </c>
      <c r="F18">
        <f t="shared" si="5"/>
        <v>18.309906528477008</v>
      </c>
      <c r="G18">
        <f t="shared" si="0"/>
        <v>17.51196080196598</v>
      </c>
      <c r="I18">
        <f t="shared" si="1"/>
        <v>13.540365255225183</v>
      </c>
      <c r="J18">
        <f t="shared" si="6"/>
        <v>12.938001902468361</v>
      </c>
      <c r="K18">
        <f t="shared" si="2"/>
        <v>300.95941554555947</v>
      </c>
      <c r="L18">
        <f t="shared" si="3"/>
        <v>338.73953653305728</v>
      </c>
      <c r="M18">
        <f t="shared" si="4"/>
        <v>340.30697507644095</v>
      </c>
      <c r="N18">
        <v>1146</v>
      </c>
    </row>
    <row r="19" spans="1:14">
      <c r="A19">
        <v>1290</v>
      </c>
      <c r="B19">
        <v>845.13599999999997</v>
      </c>
      <c r="C19">
        <v>15.9795</v>
      </c>
      <c r="D19">
        <v>15.975</v>
      </c>
      <c r="E19">
        <v>99.9666</v>
      </c>
      <c r="F19">
        <f t="shared" si="5"/>
        <v>18.145523442750985</v>
      </c>
      <c r="G19">
        <f t="shared" si="0"/>
        <v>18.139462837921105</v>
      </c>
      <c r="I19">
        <f t="shared" si="1"/>
        <v>13.647697163789282</v>
      </c>
      <c r="J19">
        <f t="shared" si="6"/>
        <v>13.643038849841856</v>
      </c>
      <c r="K19">
        <f t="shared" si="2"/>
        <v>302.19366038053948</v>
      </c>
      <c r="L19">
        <f t="shared" si="3"/>
        <v>342.35177570031345</v>
      </c>
      <c r="M19">
        <f t="shared" si="4"/>
        <v>342.05624966605416</v>
      </c>
      <c r="N19">
        <v>1290</v>
      </c>
    </row>
    <row r="20" spans="1:14">
      <c r="A20">
        <v>1449</v>
      </c>
      <c r="B20">
        <v>829.69</v>
      </c>
      <c r="C20">
        <v>15.6585</v>
      </c>
      <c r="D20">
        <v>15.3704</v>
      </c>
      <c r="E20">
        <v>98.126400000000004</v>
      </c>
      <c r="F20">
        <f t="shared" si="5"/>
        <v>17.776639918040505</v>
      </c>
      <c r="G20">
        <f t="shared" si="0"/>
        <v>17.443576792536099</v>
      </c>
      <c r="I20">
        <f t="shared" si="1"/>
        <v>13.618534406066461</v>
      </c>
      <c r="J20">
        <f t="shared" si="6"/>
        <v>13.357897868127848</v>
      </c>
      <c r="K20">
        <f t="shared" si="2"/>
        <v>303.4757456872025</v>
      </c>
      <c r="L20">
        <f t="shared" si="3"/>
        <v>342.89928849637027</v>
      </c>
      <c r="M20">
        <f t="shared" si="4"/>
        <v>343.46371493905838</v>
      </c>
      <c r="N20">
        <v>1449</v>
      </c>
    </row>
    <row r="21" spans="1:14">
      <c r="A21">
        <v>1624</v>
      </c>
      <c r="B21">
        <v>812.99300000000005</v>
      </c>
      <c r="C21">
        <v>14.8443</v>
      </c>
      <c r="D21">
        <v>14.3681</v>
      </c>
      <c r="E21">
        <v>96.905299999999997</v>
      </c>
      <c r="F21">
        <f t="shared" si="5"/>
        <v>16.870407818382905</v>
      </c>
      <c r="G21">
        <f t="shared" si="0"/>
        <v>16.348319307627406</v>
      </c>
      <c r="I21">
        <f t="shared" si="1"/>
        <v>13.180625403782461</v>
      </c>
      <c r="J21">
        <f t="shared" si="6"/>
        <v>12.764353865397755</v>
      </c>
      <c r="K21">
        <f t="shared" si="2"/>
        <v>304.43190170317109</v>
      </c>
      <c r="L21">
        <f t="shared" si="3"/>
        <v>342.09896365807253</v>
      </c>
      <c r="M21">
        <f t="shared" si="4"/>
        <v>343.2934802159341</v>
      </c>
      <c r="N21">
        <v>1624</v>
      </c>
    </row>
    <row r="22" spans="1:14">
      <c r="A22">
        <v>1817</v>
      </c>
      <c r="B22">
        <v>794.94899999999996</v>
      </c>
      <c r="C22">
        <v>13.7133</v>
      </c>
      <c r="D22">
        <v>13.366099999999999</v>
      </c>
      <c r="E22">
        <v>97.715900000000005</v>
      </c>
      <c r="F22">
        <f t="shared" si="5"/>
        <v>15.679094129089629</v>
      </c>
      <c r="G22">
        <f t="shared" si="0"/>
        <v>15.320967940087094</v>
      </c>
      <c r="I22">
        <f t="shared" si="1"/>
        <v>12.514786564732656</v>
      </c>
      <c r="J22">
        <f t="shared" si="6"/>
        <v>12.223318899341269</v>
      </c>
      <c r="K22">
        <f t="shared" si="2"/>
        <v>305.23141374109878</v>
      </c>
      <c r="L22">
        <f t="shared" si="3"/>
        <v>341.2891017443896</v>
      </c>
      <c r="M22">
        <f t="shared" si="4"/>
        <v>342.26636533902581</v>
      </c>
      <c r="N22">
        <v>1817</v>
      </c>
    </row>
    <row r="23" spans="1:14">
      <c r="A23">
        <v>2028</v>
      </c>
      <c r="B23">
        <v>775.476</v>
      </c>
      <c r="C23">
        <v>12.430999999999999</v>
      </c>
      <c r="D23">
        <v>12.224500000000001</v>
      </c>
      <c r="E23">
        <v>98.621200000000002</v>
      </c>
      <c r="F23">
        <f t="shared" si="5"/>
        <v>14.418552303425844</v>
      </c>
      <c r="G23">
        <f t="shared" si="0"/>
        <v>14.219749304266209</v>
      </c>
      <c r="I23">
        <f t="shared" si="1"/>
        <v>11.784050678269509</v>
      </c>
      <c r="J23">
        <f t="shared" si="6"/>
        <v>11.618537199753924</v>
      </c>
      <c r="K23">
        <f t="shared" si="2"/>
        <v>306.07746365411123</v>
      </c>
      <c r="L23">
        <f t="shared" si="3"/>
        <v>340.3320546337132</v>
      </c>
      <c r="M23">
        <f t="shared" si="4"/>
        <v>341.09284548172889</v>
      </c>
      <c r="N23">
        <v>2028</v>
      </c>
    </row>
    <row r="24" spans="1:14">
      <c r="A24">
        <v>2261</v>
      </c>
      <c r="B24">
        <v>754.51</v>
      </c>
      <c r="C24">
        <v>11.4641</v>
      </c>
      <c r="D24">
        <v>10.4405</v>
      </c>
      <c r="E24">
        <v>93.304100000000005</v>
      </c>
      <c r="F24">
        <f t="shared" si="5"/>
        <v>13.527986315687132</v>
      </c>
      <c r="G24">
        <f t="shared" si="0"/>
        <v>12.622165879975039</v>
      </c>
      <c r="I24">
        <f t="shared" si="1"/>
        <v>11.355751331289751</v>
      </c>
      <c r="J24">
        <f t="shared" si="6"/>
        <v>10.582444968459095</v>
      </c>
      <c r="K24">
        <f t="shared" si="2"/>
        <v>307.52615546071445</v>
      </c>
      <c r="L24">
        <f t="shared" si="3"/>
        <v>338.69611073249621</v>
      </c>
      <c r="M24">
        <f t="shared" si="4"/>
        <v>341.48180651314021</v>
      </c>
      <c r="N24">
        <v>2261</v>
      </c>
    </row>
    <row r="25" spans="1:14">
      <c r="A25">
        <v>2517</v>
      </c>
      <c r="B25">
        <v>732.01400000000001</v>
      </c>
      <c r="C25">
        <v>10.4057</v>
      </c>
      <c r="D25">
        <v>8.4894999999999996</v>
      </c>
      <c r="E25">
        <v>87.709400000000002</v>
      </c>
      <c r="F25">
        <f t="shared" si="5"/>
        <v>12.609058678966726</v>
      </c>
      <c r="G25">
        <f t="shared" si="0"/>
        <v>11.059329712969641</v>
      </c>
      <c r="I25">
        <f t="shared" si="1"/>
        <v>10.901835736512478</v>
      </c>
      <c r="J25">
        <f t="shared" si="6"/>
        <v>9.5413808453844275</v>
      </c>
      <c r="K25">
        <f t="shared" si="2"/>
        <v>309.13112955116407</v>
      </c>
      <c r="L25">
        <f t="shared" si="3"/>
        <v>337.22094309701339</v>
      </c>
      <c r="M25">
        <f t="shared" si="4"/>
        <v>341.95824850513196</v>
      </c>
      <c r="N25">
        <v>2517</v>
      </c>
    </row>
    <row r="26" spans="1:14">
      <c r="A26">
        <v>2799</v>
      </c>
      <c r="B26">
        <v>707.92700000000002</v>
      </c>
      <c r="C26">
        <v>8.9276400000000002</v>
      </c>
      <c r="D26">
        <v>6.6710799999999999</v>
      </c>
      <c r="E26">
        <v>85.528899999999993</v>
      </c>
      <c r="F26">
        <f t="shared" si="5"/>
        <v>11.418001144754221</v>
      </c>
      <c r="G26">
        <f t="shared" si="0"/>
        <v>9.7656907810956923</v>
      </c>
      <c r="I26">
        <f t="shared" si="1"/>
        <v>10.196561313220192</v>
      </c>
      <c r="J26">
        <f t="shared" si="6"/>
        <v>8.7003670722420008</v>
      </c>
      <c r="K26">
        <f t="shared" si="2"/>
        <v>310.54366450814177</v>
      </c>
      <c r="L26">
        <f t="shared" si="3"/>
        <v>336.15675114473328</v>
      </c>
      <c r="M26">
        <f t="shared" si="4"/>
        <v>341.45407601667125</v>
      </c>
      <c r="N26">
        <v>2799</v>
      </c>
    </row>
    <row r="27" spans="1:14">
      <c r="A27">
        <v>3109</v>
      </c>
      <c r="B27">
        <v>682.178</v>
      </c>
      <c r="C27">
        <v>7.1672700000000003</v>
      </c>
      <c r="D27">
        <v>4.7622099999999996</v>
      </c>
      <c r="E27">
        <v>84.459199999999996</v>
      </c>
      <c r="F27">
        <f t="shared" si="5"/>
        <v>10.12986696240015</v>
      </c>
      <c r="G27">
        <f t="shared" si="0"/>
        <v>8.5556045975074682</v>
      </c>
      <c r="I27">
        <f t="shared" si="1"/>
        <v>9.3754850893401365</v>
      </c>
      <c r="J27">
        <f t="shared" si="6"/>
        <v>7.8999541820012862</v>
      </c>
      <c r="K27">
        <f t="shared" si="2"/>
        <v>311.95627851692848</v>
      </c>
      <c r="L27">
        <f t="shared" si="3"/>
        <v>335.21719995659856</v>
      </c>
      <c r="M27">
        <f t="shared" si="4"/>
        <v>340.58295938779332</v>
      </c>
      <c r="N27">
        <v>3109</v>
      </c>
    </row>
    <row r="28" spans="1:14">
      <c r="A28">
        <v>3450</v>
      </c>
      <c r="B28">
        <v>654.72900000000004</v>
      </c>
      <c r="C28">
        <v>4.7000700000000002</v>
      </c>
      <c r="D28">
        <v>3.2524700000000002</v>
      </c>
      <c r="E28">
        <v>90.1922</v>
      </c>
      <c r="F28">
        <f t="shared" si="5"/>
        <v>8.5408804365936</v>
      </c>
      <c r="G28">
        <f t="shared" si="0"/>
        <v>7.7032079651333731</v>
      </c>
      <c r="I28">
        <f t="shared" si="1"/>
        <v>8.2211781224800795</v>
      </c>
      <c r="J28">
        <f t="shared" si="6"/>
        <v>7.4052617581815987</v>
      </c>
      <c r="K28">
        <f t="shared" si="2"/>
        <v>312.89966876536636</v>
      </c>
      <c r="L28">
        <f t="shared" si="3"/>
        <v>334.71119450224501</v>
      </c>
      <c r="M28">
        <f t="shared" si="4"/>
        <v>338.17127962497506</v>
      </c>
      <c r="N28">
        <v>3450</v>
      </c>
    </row>
    <row r="29" spans="1:14">
      <c r="A29">
        <v>3825</v>
      </c>
      <c r="B29">
        <v>625.61800000000005</v>
      </c>
      <c r="C29">
        <v>3.7462200000000001</v>
      </c>
      <c r="D29">
        <v>0.13671900000000001</v>
      </c>
      <c r="E29">
        <v>76.9953</v>
      </c>
      <c r="F29">
        <f t="shared" si="5"/>
        <v>7.9883639833943265</v>
      </c>
      <c r="G29">
        <f t="shared" si="0"/>
        <v>6.1506648141064124</v>
      </c>
      <c r="I29">
        <f t="shared" si="1"/>
        <v>8.0448898626646859</v>
      </c>
      <c r="J29">
        <f t="shared" si="6"/>
        <v>6.1758115352864325</v>
      </c>
      <c r="K29">
        <f t="shared" si="2"/>
        <v>316.00847301728322</v>
      </c>
      <c r="L29">
        <f t="shared" si="3"/>
        <v>334.25736898546148</v>
      </c>
      <c r="M29">
        <f t="shared" si="4"/>
        <v>341.05210798564906</v>
      </c>
      <c r="N29">
        <v>3825</v>
      </c>
    </row>
    <row r="30" spans="1:14">
      <c r="A30">
        <v>4237</v>
      </c>
      <c r="B30">
        <v>594.83799999999997</v>
      </c>
      <c r="C30">
        <v>0.29821799999999998</v>
      </c>
      <c r="D30">
        <v>-0.60064700000000004</v>
      </c>
      <c r="E30">
        <v>93.593299999999999</v>
      </c>
      <c r="F30">
        <f t="shared" si="5"/>
        <v>6.2455442356788984</v>
      </c>
      <c r="G30">
        <f t="shared" si="0"/>
        <v>5.8454109531316583</v>
      </c>
      <c r="I30">
        <f t="shared" si="1"/>
        <v>6.6000311022466844</v>
      </c>
      <c r="J30">
        <f t="shared" si="6"/>
        <v>6.1729904254509629</v>
      </c>
      <c r="K30">
        <f t="shared" si="2"/>
        <v>316.5996328736756</v>
      </c>
      <c r="L30">
        <f t="shared" si="3"/>
        <v>334.8740362736259</v>
      </c>
      <c r="M30">
        <f t="shared" si="4"/>
        <v>337.30777853706792</v>
      </c>
      <c r="N30">
        <v>4237</v>
      </c>
    </row>
    <row r="31" spans="1:14">
      <c r="A31">
        <v>4691</v>
      </c>
      <c r="B31">
        <v>562.38</v>
      </c>
      <c r="C31">
        <v>-2.11029</v>
      </c>
      <c r="D31">
        <v>-2.8123800000000001</v>
      </c>
      <c r="E31">
        <v>94.867400000000004</v>
      </c>
      <c r="F31">
        <f t="shared" si="5"/>
        <v>5.237155121915114</v>
      </c>
      <c r="G31">
        <f t="shared" si="0"/>
        <v>4.9683528981276996</v>
      </c>
      <c r="I31">
        <f t="shared" si="1"/>
        <v>5.8468138212275091</v>
      </c>
      <c r="J31">
        <f t="shared" si="6"/>
        <v>5.5440454441574394</v>
      </c>
      <c r="K31">
        <f t="shared" si="2"/>
        <v>318.93318245401065</v>
      </c>
      <c r="L31">
        <f t="shared" si="3"/>
        <v>335.4104549581935</v>
      </c>
      <c r="M31">
        <f t="shared" si="4"/>
        <v>337.51420242663403</v>
      </c>
      <c r="N31">
        <v>4691</v>
      </c>
    </row>
    <row r="32" spans="1:14">
      <c r="A32">
        <v>5190</v>
      </c>
      <c r="B32">
        <v>528.40499999999997</v>
      </c>
      <c r="C32">
        <v>-4.5716200000000002</v>
      </c>
      <c r="D32">
        <v>-5.5216399999999997</v>
      </c>
      <c r="E32">
        <v>92.979100000000003</v>
      </c>
      <c r="F32">
        <f t="shared" si="5"/>
        <v>4.3586348754137738</v>
      </c>
      <c r="G32">
        <f t="shared" si="0"/>
        <v>4.0526194794458483</v>
      </c>
      <c r="I32">
        <f t="shared" si="1"/>
        <v>5.1733416600701743</v>
      </c>
      <c r="J32">
        <f t="shared" si="6"/>
        <v>4.8073192949230972</v>
      </c>
      <c r="K32">
        <f t="shared" si="2"/>
        <v>321.77427154439357</v>
      </c>
      <c r="L32">
        <f t="shared" si="3"/>
        <v>336.13195596450998</v>
      </c>
      <c r="M32">
        <f t="shared" si="4"/>
        <v>338.46235743220797</v>
      </c>
      <c r="N32">
        <v>5190</v>
      </c>
    </row>
    <row r="33" spans="1:14">
      <c r="A33">
        <v>5739</v>
      </c>
      <c r="B33">
        <v>493.05700000000002</v>
      </c>
      <c r="C33">
        <v>-7.1006799999999997</v>
      </c>
      <c r="D33">
        <v>-8.2414199999999997</v>
      </c>
      <c r="E33">
        <v>91.455299999999994</v>
      </c>
      <c r="F33">
        <f t="shared" si="5"/>
        <v>3.5948552575867772</v>
      </c>
      <c r="G33">
        <f t="shared" si="0"/>
        <v>3.2876856603917592</v>
      </c>
      <c r="I33">
        <f t="shared" si="1"/>
        <v>4.5682796805373043</v>
      </c>
      <c r="J33">
        <f t="shared" si="6"/>
        <v>4.1753136035503102</v>
      </c>
      <c r="K33">
        <f t="shared" si="2"/>
        <v>325.16312389741745</v>
      </c>
      <c r="L33">
        <f t="shared" si="3"/>
        <v>337.7216906970516</v>
      </c>
      <c r="M33">
        <f t="shared" si="4"/>
        <v>340.15463609515587</v>
      </c>
      <c r="N33">
        <v>5739</v>
      </c>
    </row>
    <row r="34" spans="1:14">
      <c r="A34">
        <v>6343</v>
      </c>
      <c r="B34">
        <v>456.52199999999999</v>
      </c>
      <c r="C34">
        <v>-9.9114400000000007</v>
      </c>
      <c r="D34">
        <v>-11.2354</v>
      </c>
      <c r="E34">
        <v>89.922399999999996</v>
      </c>
      <c r="F34">
        <f t="shared" si="5"/>
        <v>2.8878000035147577</v>
      </c>
      <c r="G34">
        <f t="shared" ref="G34:G51" si="7">F34*E34/100</f>
        <v>2.5967790703605544</v>
      </c>
      <c r="I34">
        <f t="shared" si="1"/>
        <v>3.959603579712677</v>
      </c>
      <c r="J34">
        <f t="shared" si="6"/>
        <v>3.5582878132577438</v>
      </c>
      <c r="K34">
        <f t="shared" ref="K34:K51" si="8">(C34+273.15)*(1000/B34)^0.2854*(1-0.00028*J34)</f>
        <v>328.93207279534585</v>
      </c>
      <c r="L34">
        <f t="shared" ref="L34:L51" si="9">((C34+273.15)*(1000/B34)^0.2854*(1-0.00028*J34))*EXP((3.376/$H$2-0.00254)*J34*(1+0.00081*J34))</f>
        <v>339.72287994158313</v>
      </c>
      <c r="M34">
        <f t="shared" ref="M34:M51" si="10">K34*EXP(2.625*I34/(C34+273.15))</f>
        <v>342.17975768581391</v>
      </c>
      <c r="N34">
        <v>6343</v>
      </c>
    </row>
    <row r="35" spans="1:14">
      <c r="A35">
        <v>7008</v>
      </c>
      <c r="B35">
        <v>418.98</v>
      </c>
      <c r="C35">
        <v>-13.603199999999999</v>
      </c>
      <c r="D35">
        <v>-15.208</v>
      </c>
      <c r="E35">
        <v>87.541700000000006</v>
      </c>
      <c r="F35">
        <f t="shared" si="5"/>
        <v>2.1483589940884578</v>
      </c>
      <c r="G35">
        <f t="shared" si="7"/>
        <v>1.8807099855279354</v>
      </c>
      <c r="I35">
        <f t="shared" si="1"/>
        <v>3.2058010066084917</v>
      </c>
      <c r="J35">
        <f t="shared" si="6"/>
        <v>2.8046118490342842</v>
      </c>
      <c r="K35">
        <f t="shared" si="8"/>
        <v>332.430246344669</v>
      </c>
      <c r="L35">
        <f t="shared" si="9"/>
        <v>340.9911644099127</v>
      </c>
      <c r="M35">
        <f t="shared" si="10"/>
        <v>343.3851928252771</v>
      </c>
      <c r="N35">
        <v>7008</v>
      </c>
    </row>
    <row r="36" spans="1:14">
      <c r="A36">
        <v>7738</v>
      </c>
      <c r="B36">
        <v>380.66699999999997</v>
      </c>
      <c r="C36">
        <v>-17.985499999999998</v>
      </c>
      <c r="D36">
        <v>-19.7224</v>
      </c>
      <c r="E36">
        <v>86.092399999999998</v>
      </c>
      <c r="F36">
        <f t="shared" si="5"/>
        <v>1.4933400337031242</v>
      </c>
      <c r="G36">
        <f t="shared" si="7"/>
        <v>1.2856522751758286</v>
      </c>
      <c r="I36">
        <f t="shared" si="1"/>
        <v>2.4496888867383495</v>
      </c>
      <c r="J36">
        <f t="shared" si="6"/>
        <v>2.1078414106414964</v>
      </c>
      <c r="K36">
        <f t="shared" si="8"/>
        <v>335.95124104985132</v>
      </c>
      <c r="L36">
        <f t="shared" si="9"/>
        <v>342.42918928094514</v>
      </c>
      <c r="M36">
        <f t="shared" si="10"/>
        <v>344.52517403645493</v>
      </c>
      <c r="N36">
        <v>7738</v>
      </c>
    </row>
    <row r="37" spans="1:14">
      <c r="A37">
        <v>8542</v>
      </c>
      <c r="B37">
        <v>341.85300000000001</v>
      </c>
      <c r="C37">
        <v>-23.5504</v>
      </c>
      <c r="D37">
        <v>-25.276</v>
      </c>
      <c r="E37">
        <v>85.516300000000001</v>
      </c>
      <c r="F37">
        <f t="shared" si="5"/>
        <v>0.92154406174463221</v>
      </c>
      <c r="G37">
        <f t="shared" si="7"/>
        <v>0.78807038447372491</v>
      </c>
      <c r="I37">
        <f t="shared" si="1"/>
        <v>1.6812775601115877</v>
      </c>
      <c r="J37">
        <f t="shared" si="6"/>
        <v>1.4372037010525356</v>
      </c>
      <c r="K37">
        <f t="shared" si="8"/>
        <v>338.9310202093194</v>
      </c>
      <c r="L37">
        <f t="shared" si="9"/>
        <v>343.37112053295408</v>
      </c>
      <c r="M37">
        <f t="shared" si="10"/>
        <v>344.97720414714536</v>
      </c>
      <c r="N37">
        <v>8542</v>
      </c>
    </row>
    <row r="38" spans="1:14">
      <c r="A38">
        <v>9428</v>
      </c>
      <c r="B38">
        <v>302.69200000000001</v>
      </c>
      <c r="C38">
        <v>-31.213799999999999</v>
      </c>
      <c r="D38">
        <v>-32.441000000000003</v>
      </c>
      <c r="E38">
        <v>88.750100000000003</v>
      </c>
      <c r="F38">
        <f t="shared" si="5"/>
        <v>0.45480830741184719</v>
      </c>
      <c r="G38">
        <f t="shared" si="7"/>
        <v>0.40364282763632181</v>
      </c>
      <c r="I38">
        <f t="shared" si="1"/>
        <v>0.93598926599974219</v>
      </c>
      <c r="J38">
        <f t="shared" si="6"/>
        <v>0.83055080631714617</v>
      </c>
      <c r="K38">
        <f t="shared" si="8"/>
        <v>340.1904965950261</v>
      </c>
      <c r="L38">
        <f t="shared" si="9"/>
        <v>342.75759487503137</v>
      </c>
      <c r="M38">
        <f t="shared" si="10"/>
        <v>343.66288736442345</v>
      </c>
      <c r="N38">
        <v>9428</v>
      </c>
    </row>
    <row r="39" spans="1:14">
      <c r="A39">
        <v>10396</v>
      </c>
      <c r="B39">
        <v>263.85700000000003</v>
      </c>
      <c r="C39">
        <v>-38.504100000000001</v>
      </c>
      <c r="D39">
        <v>-43.097000000000001</v>
      </c>
      <c r="E39">
        <v>61.390999999999998</v>
      </c>
      <c r="F39">
        <f t="shared" si="5"/>
        <v>0.22120223135226341</v>
      </c>
      <c r="G39">
        <f t="shared" si="7"/>
        <v>0.13579826184946803</v>
      </c>
      <c r="I39">
        <f t="shared" si="1"/>
        <v>0.52188583290136992</v>
      </c>
      <c r="J39">
        <f t="shared" si="6"/>
        <v>0.32028717567515153</v>
      </c>
      <c r="K39">
        <f t="shared" si="8"/>
        <v>343.17482148774462</v>
      </c>
      <c r="L39">
        <f t="shared" si="9"/>
        <v>344.17074412994435</v>
      </c>
      <c r="M39">
        <f t="shared" si="10"/>
        <v>345.18426436596457</v>
      </c>
      <c r="N39">
        <v>10396</v>
      </c>
    </row>
    <row r="40" spans="1:14">
      <c r="A40">
        <v>11401</v>
      </c>
      <c r="B40">
        <v>227.78800000000001</v>
      </c>
      <c r="C40">
        <v>-46.059800000000003</v>
      </c>
      <c r="D40">
        <v>-55.515599999999999</v>
      </c>
      <c r="E40">
        <v>32.789299999999997</v>
      </c>
      <c r="F40">
        <f t="shared" si="5"/>
        <v>9.9073965484346771E-2</v>
      </c>
      <c r="G40">
        <f t="shared" si="7"/>
        <v>3.2485659764558916E-2</v>
      </c>
      <c r="I40">
        <f t="shared" si="1"/>
        <v>0.27064999429055248</v>
      </c>
      <c r="J40">
        <f t="shared" si="6"/>
        <v>8.8718292648539504E-2</v>
      </c>
      <c r="K40">
        <f t="shared" si="8"/>
        <v>346.37640637873039</v>
      </c>
      <c r="L40">
        <f t="shared" si="9"/>
        <v>346.65450288591211</v>
      </c>
      <c r="M40">
        <f t="shared" si="10"/>
        <v>347.46174876989096</v>
      </c>
      <c r="N40">
        <v>11401</v>
      </c>
    </row>
    <row r="41" spans="1:14">
      <c r="A41">
        <v>12401</v>
      </c>
      <c r="B41">
        <v>195.8</v>
      </c>
      <c r="C41">
        <v>-53.741399999999999</v>
      </c>
      <c r="D41">
        <v>-65.806799999999996</v>
      </c>
      <c r="E41">
        <v>20.778500000000001</v>
      </c>
      <c r="F41">
        <f t="shared" si="5"/>
        <v>4.1005287649593575E-2</v>
      </c>
      <c r="G41">
        <f t="shared" si="7"/>
        <v>8.5202836942708023E-3</v>
      </c>
      <c r="I41">
        <f t="shared" si="1"/>
        <v>0.13028923118207084</v>
      </c>
      <c r="J41">
        <f t="shared" si="6"/>
        <v>2.706765618971458E-2</v>
      </c>
      <c r="K41">
        <f t="shared" si="8"/>
        <v>349.4354918505876</v>
      </c>
      <c r="L41">
        <f t="shared" si="9"/>
        <v>349.52105936572553</v>
      </c>
      <c r="M41">
        <f t="shared" si="10"/>
        <v>349.98060884898854</v>
      </c>
      <c r="N41">
        <v>12401</v>
      </c>
    </row>
    <row r="42" spans="1:14">
      <c r="A42">
        <v>13401</v>
      </c>
      <c r="B42">
        <v>167.42099999999999</v>
      </c>
      <c r="C42">
        <v>-61.115900000000003</v>
      </c>
      <c r="D42">
        <v>-73.034800000000004</v>
      </c>
      <c r="E42">
        <v>18.475100000000001</v>
      </c>
      <c r="F42">
        <f t="shared" si="5"/>
        <v>1.6393589400079962E-2</v>
      </c>
      <c r="G42">
        <f t="shared" si="7"/>
        <v>3.0287320352541734E-3</v>
      </c>
      <c r="I42">
        <f t="shared" si="1"/>
        <v>6.0911182944629431E-2</v>
      </c>
      <c r="J42">
        <f t="shared" si="6"/>
        <v>1.1252503609142544E-2</v>
      </c>
      <c r="K42">
        <f t="shared" si="8"/>
        <v>353.12542540208329</v>
      </c>
      <c r="L42">
        <f t="shared" si="9"/>
        <v>353.16136992926323</v>
      </c>
      <c r="M42">
        <f t="shared" si="10"/>
        <v>353.3918126166526</v>
      </c>
      <c r="N42">
        <v>13401</v>
      </c>
    </row>
    <row r="43" spans="1:14">
      <c r="A43">
        <v>14401</v>
      </c>
      <c r="B43">
        <v>142.40700000000001</v>
      </c>
      <c r="C43">
        <v>-67.705299999999994</v>
      </c>
      <c r="D43">
        <v>-78.777799999999999</v>
      </c>
      <c r="E43">
        <v>18.454899999999999</v>
      </c>
      <c r="F43">
        <f t="shared" si="5"/>
        <v>6.7707559746908513E-3</v>
      </c>
      <c r="G43">
        <f t="shared" si="7"/>
        <v>1.2495362443732218E-3</v>
      </c>
      <c r="I43">
        <f t="shared" si="1"/>
        <v>2.957446233489408E-2</v>
      </c>
      <c r="J43">
        <f t="shared" si="6"/>
        <v>5.4577258395050272E-3</v>
      </c>
      <c r="K43">
        <f t="shared" si="8"/>
        <v>358.32444307585433</v>
      </c>
      <c r="L43">
        <f t="shared" si="9"/>
        <v>358.34213313787239</v>
      </c>
      <c r="M43">
        <f t="shared" si="10"/>
        <v>358.45987146597241</v>
      </c>
      <c r="N43">
        <v>14401</v>
      </c>
    </row>
    <row r="44" spans="1:14">
      <c r="A44">
        <v>15401</v>
      </c>
      <c r="B44">
        <v>120.59</v>
      </c>
      <c r="C44">
        <v>-72.4328</v>
      </c>
      <c r="D44">
        <v>-82.680499999999995</v>
      </c>
      <c r="E44">
        <v>19.191500000000001</v>
      </c>
      <c r="F44">
        <f t="shared" si="5"/>
        <v>3.442599564755022E-3</v>
      </c>
      <c r="G44">
        <f t="shared" si="7"/>
        <v>6.6068649546996015E-4</v>
      </c>
      <c r="I44">
        <f t="shared" si="1"/>
        <v>1.7757343566637843E-2</v>
      </c>
      <c r="J44">
        <f t="shared" si="6"/>
        <v>3.4078219726699686E-3</v>
      </c>
      <c r="K44">
        <f t="shared" si="8"/>
        <v>367.09454580102869</v>
      </c>
      <c r="L44">
        <f t="shared" si="9"/>
        <v>367.10586175802393</v>
      </c>
      <c r="M44">
        <f t="shared" si="10"/>
        <v>367.17980692955774</v>
      </c>
      <c r="N44">
        <v>15401</v>
      </c>
    </row>
    <row r="45" spans="1:14">
      <c r="A45">
        <v>16401</v>
      </c>
      <c r="B45">
        <v>101.703</v>
      </c>
      <c r="C45">
        <v>-77.304599999999994</v>
      </c>
      <c r="D45">
        <v>-86.789199999999994</v>
      </c>
      <c r="E45">
        <v>19.795000000000002</v>
      </c>
      <c r="F45">
        <f t="shared" si="5"/>
        <v>1.646966951897358E-3</v>
      </c>
      <c r="G45">
        <f t="shared" si="7"/>
        <v>3.2601710812808201E-4</v>
      </c>
      <c r="I45">
        <f t="shared" si="1"/>
        <v>1.0072761212402661E-2</v>
      </c>
      <c r="J45">
        <f t="shared" si="6"/>
        <v>1.9938771844856163E-3</v>
      </c>
      <c r="K45">
        <f t="shared" si="8"/>
        <v>376.02790639157479</v>
      </c>
      <c r="L45">
        <f t="shared" si="9"/>
        <v>376.03468829597404</v>
      </c>
      <c r="M45">
        <f t="shared" si="10"/>
        <v>376.07867717500642</v>
      </c>
      <c r="N45">
        <v>16401</v>
      </c>
    </row>
    <row r="46" spans="1:14">
      <c r="A46">
        <v>17401</v>
      </c>
      <c r="B46">
        <v>85.563500000000005</v>
      </c>
      <c r="C46">
        <v>-78.218699999999998</v>
      </c>
      <c r="D46">
        <v>-87.328500000000005</v>
      </c>
      <c r="E46">
        <v>20.803000000000001</v>
      </c>
      <c r="F46">
        <f t="shared" si="5"/>
        <v>1.4272564260286872E-3</v>
      </c>
      <c r="G46">
        <f t="shared" si="7"/>
        <v>2.9691215430674781E-4</v>
      </c>
      <c r="I46">
        <f t="shared" si="1"/>
        <v>1.0375549218523541E-2</v>
      </c>
      <c r="J46">
        <f t="shared" si="6"/>
        <v>2.1583969897572821E-3</v>
      </c>
      <c r="K46">
        <f t="shared" si="8"/>
        <v>393.19335262864689</v>
      </c>
      <c r="L46">
        <f t="shared" si="9"/>
        <v>393.20102926657802</v>
      </c>
      <c r="M46">
        <f t="shared" si="10"/>
        <v>393.24829347314579</v>
      </c>
      <c r="N46">
        <v>17401</v>
      </c>
    </row>
    <row r="47" spans="1:14">
      <c r="A47">
        <v>18401</v>
      </c>
      <c r="B47">
        <v>71.984999999999999</v>
      </c>
      <c r="C47">
        <v>-77.324100000000001</v>
      </c>
      <c r="D47">
        <v>-86.731399999999994</v>
      </c>
      <c r="E47">
        <v>20.099599999999999</v>
      </c>
      <c r="F47">
        <f t="shared" si="5"/>
        <v>1.6419711126759704E-3</v>
      </c>
      <c r="G47">
        <f t="shared" si="7"/>
        <v>3.3002962576341935E-4</v>
      </c>
      <c r="I47">
        <f t="shared" si="1"/>
        <v>1.4188085413778527E-2</v>
      </c>
      <c r="J47">
        <f t="shared" si="6"/>
        <v>2.8516964418858971E-3</v>
      </c>
      <c r="K47">
        <f t="shared" si="8"/>
        <v>414.96638273417557</v>
      </c>
      <c r="L47">
        <f t="shared" si="9"/>
        <v>414.97708686426284</v>
      </c>
      <c r="M47">
        <f t="shared" si="10"/>
        <v>415.04531184046749</v>
      </c>
      <c r="N47">
        <v>18401</v>
      </c>
    </row>
    <row r="48" spans="1:14">
      <c r="A48">
        <v>19401</v>
      </c>
      <c r="B48">
        <v>60.709099999999999</v>
      </c>
      <c r="C48">
        <v>-72.633899999999997</v>
      </c>
      <c r="D48">
        <v>-82.888199999999998</v>
      </c>
      <c r="E48">
        <v>19.119800000000001</v>
      </c>
      <c r="F48">
        <f t="shared" si="5"/>
        <v>3.3421844131469431E-3</v>
      </c>
      <c r="G48">
        <f t="shared" si="7"/>
        <v>6.3901897542486933E-4</v>
      </c>
      <c r="I48">
        <f t="shared" si="1"/>
        <v>3.4244506283778481E-2</v>
      </c>
      <c r="J48">
        <f t="shared" si="6"/>
        <v>6.547189572776428E-3</v>
      </c>
      <c r="K48">
        <f t="shared" si="8"/>
        <v>446.07493404871519</v>
      </c>
      <c r="L48">
        <f t="shared" si="9"/>
        <v>446.10135244584427</v>
      </c>
      <c r="M48">
        <f t="shared" si="10"/>
        <v>446.27495529966086</v>
      </c>
      <c r="N48">
        <v>19401</v>
      </c>
    </row>
    <row r="49" spans="1:14">
      <c r="A49">
        <v>20401</v>
      </c>
      <c r="B49">
        <v>51.378799999999998</v>
      </c>
      <c r="C49">
        <v>-69.043400000000005</v>
      </c>
      <c r="D49">
        <v>-79.897000000000006</v>
      </c>
      <c r="E49">
        <v>18.630299999999998</v>
      </c>
      <c r="F49">
        <f t="shared" si="5"/>
        <v>5.6118697124222369E-3</v>
      </c>
      <c r="G49">
        <f t="shared" si="7"/>
        <v>1.0455081630334E-3</v>
      </c>
      <c r="I49">
        <f t="shared" si="1"/>
        <v>6.7945616929090749E-2</v>
      </c>
      <c r="J49">
        <f t="shared" si="6"/>
        <v>1.2657347208704832E-2</v>
      </c>
      <c r="K49">
        <f t="shared" si="8"/>
        <v>476.20918520961135</v>
      </c>
      <c r="L49">
        <f t="shared" si="9"/>
        <v>476.26371054442978</v>
      </c>
      <c r="M49">
        <f t="shared" si="10"/>
        <v>476.62549942469047</v>
      </c>
      <c r="N49">
        <v>20401</v>
      </c>
    </row>
    <row r="50" spans="1:14">
      <c r="A50">
        <v>21401</v>
      </c>
      <c r="B50">
        <v>43.616199999999999</v>
      </c>
      <c r="C50">
        <v>-64.997500000000002</v>
      </c>
      <c r="D50">
        <v>-75.963700000000003</v>
      </c>
      <c r="E50">
        <v>19.8459</v>
      </c>
      <c r="F50">
        <f t="shared" si="5"/>
        <v>9.8148166012640547E-3</v>
      </c>
      <c r="G50">
        <f t="shared" si="7"/>
        <v>1.9478386878702631E-3</v>
      </c>
      <c r="I50">
        <f t="shared" si="1"/>
        <v>0.13999821127825079</v>
      </c>
      <c r="J50">
        <f t="shared" si="6"/>
        <v>2.777889345377816E-2</v>
      </c>
      <c r="K50">
        <f t="shared" si="8"/>
        <v>508.88864906612343</v>
      </c>
      <c r="L50">
        <f t="shared" si="9"/>
        <v>509.01653730544035</v>
      </c>
      <c r="M50">
        <f t="shared" si="10"/>
        <v>509.78789060297646</v>
      </c>
      <c r="N50">
        <v>21401</v>
      </c>
    </row>
    <row r="51" spans="1:14">
      <c r="A51">
        <v>22401</v>
      </c>
      <c r="B51">
        <v>37.132100000000001</v>
      </c>
      <c r="C51">
        <v>-61.785200000000003</v>
      </c>
      <c r="D51">
        <v>-72.957800000000006</v>
      </c>
      <c r="E51">
        <v>20.436800000000002</v>
      </c>
      <c r="F51">
        <f t="shared" si="5"/>
        <v>1.5029253179823104E-2</v>
      </c>
      <c r="G51">
        <f t="shared" si="7"/>
        <v>3.0714984138540883E-3</v>
      </c>
      <c r="I51">
        <f t="shared" si="1"/>
        <v>0.2518570374697694</v>
      </c>
      <c r="K51">
        <f t="shared" si="8"/>
        <v>541.03598614191924</v>
      </c>
      <c r="L51">
        <f t="shared" si="9"/>
        <v>541.03598614191924</v>
      </c>
      <c r="M51">
        <f t="shared" si="10"/>
        <v>542.73093374181065</v>
      </c>
      <c r="N51">
        <v>22401</v>
      </c>
    </row>
  </sheetData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N51"/>
  <sheetViews>
    <sheetView zoomScaleNormal="100" workbookViewId="0">
      <selection activeCell="B2" sqref="B2:E51"/>
    </sheetView>
  </sheetViews>
  <sheetFormatPr defaultColWidth="11.5703125" defaultRowHeight="12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  <c r="G1" t="s">
        <v>9</v>
      </c>
      <c r="H1" t="s">
        <v>12</v>
      </c>
      <c r="I1" t="s">
        <v>5</v>
      </c>
      <c r="J1" t="s">
        <v>10</v>
      </c>
      <c r="K1" t="s">
        <v>6</v>
      </c>
      <c r="L1" t="s">
        <v>7</v>
      </c>
      <c r="M1" t="s">
        <v>8</v>
      </c>
      <c r="N1" t="s">
        <v>0</v>
      </c>
    </row>
    <row r="2" spans="1:14">
      <c r="A2">
        <v>14.6</v>
      </c>
      <c r="B2">
        <v>976.39200000000005</v>
      </c>
      <c r="C2">
        <v>21.280899999999999</v>
      </c>
      <c r="D2">
        <v>21.275200000000002</v>
      </c>
      <c r="E2">
        <v>99.9602</v>
      </c>
      <c r="F2">
        <f>6.112*EXP(17.67*C2/(C2+243.5))</f>
        <v>25.290342093889446</v>
      </c>
      <c r="G2">
        <f t="shared" ref="G2:G33" si="0">F2*E2/100</f>
        <v>25.280276537736075</v>
      </c>
      <c r="H2">
        <f>1/((1/(C2+273.15-55))-(LOG(E2/100)/2840))+55</f>
        <v>294.42741028830909</v>
      </c>
      <c r="I2">
        <f t="shared" ref="I2:I33" si="1">622*F2/(B2-F2)</f>
        <v>16.539339040824281</v>
      </c>
      <c r="J2">
        <f>622*G2/($B2-G2)</f>
        <v>16.532581418754546</v>
      </c>
      <c r="K2">
        <f t="shared" ref="K2:K33" si="2">(C2+273.15)*(1000/B2)^0.2854*(1-0.00028*J2)</f>
        <v>295.07306387401496</v>
      </c>
      <c r="L2">
        <f t="shared" ref="L2:L33" si="3">((C2+273.15)*(1000/B2)^0.2854*(1-0.00028*J2))*EXP((3.376/$H$2-0.00254)*J2*(1+0.00081*J2))</f>
        <v>342.6722361015556</v>
      </c>
      <c r="M2">
        <f t="shared" ref="M2:M33" si="4">K2*EXP(2.625*I2/(C2+273.15))</f>
        <v>341.95513720268997</v>
      </c>
      <c r="N2">
        <v>14.6</v>
      </c>
    </row>
    <row r="3" spans="1:14">
      <c r="A3">
        <v>46.1</v>
      </c>
      <c r="B3">
        <v>972.91300000000001</v>
      </c>
      <c r="C3">
        <v>21.221800000000002</v>
      </c>
      <c r="D3">
        <v>20.9497</v>
      </c>
      <c r="E3">
        <v>98.296000000000006</v>
      </c>
      <c r="F3">
        <f t="shared" ref="F3:F51" si="5">6.112*EXP(17.67*C3/(C3+243.5))</f>
        <v>25.198759317755634</v>
      </c>
      <c r="G3">
        <f t="shared" si="0"/>
        <v>24.769372458981078</v>
      </c>
      <c r="I3">
        <f t="shared" si="1"/>
        <v>16.538348399577501</v>
      </c>
      <c r="J3">
        <f t="shared" ref="J3:J50" si="6">622*G3/($B3-G3)</f>
        <v>16.249172827794705</v>
      </c>
      <c r="K3">
        <f t="shared" si="2"/>
        <v>295.33807102336391</v>
      </c>
      <c r="L3">
        <f t="shared" si="3"/>
        <v>342.09043884492127</v>
      </c>
      <c r="M3">
        <f t="shared" si="4"/>
        <v>342.26935849593337</v>
      </c>
      <c r="N3">
        <v>46.1</v>
      </c>
    </row>
    <row r="4" spans="1:14">
      <c r="A4">
        <v>80.7</v>
      </c>
      <c r="B4">
        <v>969.09799999999996</v>
      </c>
      <c r="C4">
        <v>21.163699999999999</v>
      </c>
      <c r="D4">
        <v>20.6691</v>
      </c>
      <c r="E4">
        <v>96.924499999999995</v>
      </c>
      <c r="F4">
        <f t="shared" si="5"/>
        <v>25.109009791827539</v>
      </c>
      <c r="G4">
        <f t="shared" si="0"/>
        <v>24.336782195679881</v>
      </c>
      <c r="I4">
        <f t="shared" si="1"/>
        <v>16.544476951021036</v>
      </c>
      <c r="J4">
        <f t="shared" si="6"/>
        <v>16.022544364059804</v>
      </c>
      <c r="K4">
        <f t="shared" si="2"/>
        <v>295.6299114924999</v>
      </c>
      <c r="L4">
        <f t="shared" si="3"/>
        <v>341.7183887633326</v>
      </c>
      <c r="M4">
        <f t="shared" si="4"/>
        <v>342.63627731954398</v>
      </c>
      <c r="N4">
        <v>80.7</v>
      </c>
    </row>
    <row r="5" spans="1:14">
      <c r="A5">
        <v>118.8</v>
      </c>
      <c r="B5">
        <v>964.91300000000001</v>
      </c>
      <c r="C5">
        <v>21.1694</v>
      </c>
      <c r="D5">
        <v>20.463200000000001</v>
      </c>
      <c r="E5">
        <v>95.636600000000001</v>
      </c>
      <c r="F5">
        <f t="shared" si="5"/>
        <v>25.117802403103532</v>
      </c>
      <c r="G5">
        <f t="shared" si="0"/>
        <v>24.021812213046516</v>
      </c>
      <c r="I5">
        <f t="shared" si="1"/>
        <v>16.624125271846346</v>
      </c>
      <c r="J5">
        <f t="shared" si="6"/>
        <v>15.880228649668423</v>
      </c>
      <c r="K5">
        <f t="shared" si="2"/>
        <v>296.01286649684636</v>
      </c>
      <c r="L5">
        <f t="shared" si="3"/>
        <v>341.7154378718102</v>
      </c>
      <c r="M5">
        <f t="shared" si="4"/>
        <v>343.32294437247072</v>
      </c>
      <c r="N5">
        <v>118.8</v>
      </c>
    </row>
    <row r="6" spans="1:14">
      <c r="A6">
        <v>160.69999999999999</v>
      </c>
      <c r="B6">
        <v>960.32500000000005</v>
      </c>
      <c r="C6">
        <v>21.1187</v>
      </c>
      <c r="D6">
        <v>20.2684</v>
      </c>
      <c r="E6">
        <v>94.766599999999997</v>
      </c>
      <c r="F6">
        <f t="shared" si="5"/>
        <v>25.039689159495985</v>
      </c>
      <c r="G6">
        <f t="shared" si="0"/>
        <v>23.729262067022923</v>
      </c>
      <c r="I6">
        <f t="shared" si="1"/>
        <v>16.652337502457026</v>
      </c>
      <c r="J6">
        <f t="shared" si="6"/>
        <v>15.758774472177297</v>
      </c>
      <c r="K6">
        <f t="shared" si="2"/>
        <v>296.37485906229659</v>
      </c>
      <c r="L6">
        <f t="shared" si="3"/>
        <v>341.75310532218515</v>
      </c>
      <c r="M6">
        <f t="shared" si="4"/>
        <v>343.83809444364425</v>
      </c>
      <c r="N6">
        <v>160.69999999999999</v>
      </c>
    </row>
    <row r="7" spans="1:14">
      <c r="A7">
        <v>206.7</v>
      </c>
      <c r="B7">
        <v>955.31200000000001</v>
      </c>
      <c r="C7">
        <v>21.055900000000001</v>
      </c>
      <c r="D7">
        <v>20.241399999999999</v>
      </c>
      <c r="E7">
        <v>94.978700000000003</v>
      </c>
      <c r="F7">
        <f t="shared" si="5"/>
        <v>24.943228939404758</v>
      </c>
      <c r="G7">
        <f t="shared" si="0"/>
        <v>23.690754584670426</v>
      </c>
      <c r="I7">
        <f t="shared" si="1"/>
        <v>16.675848204388284</v>
      </c>
      <c r="J7">
        <f t="shared" si="6"/>
        <v>15.817210507147301</v>
      </c>
      <c r="K7">
        <f t="shared" si="2"/>
        <v>296.7496701018697</v>
      </c>
      <c r="L7">
        <f t="shared" si="3"/>
        <v>342.36840853231365</v>
      </c>
      <c r="M7">
        <f t="shared" si="4"/>
        <v>344.35607435364113</v>
      </c>
      <c r="N7">
        <v>206.7</v>
      </c>
    </row>
    <row r="8" spans="1:14">
      <c r="A8">
        <v>257.39999999999998</v>
      </c>
      <c r="B8">
        <v>949.82500000000005</v>
      </c>
      <c r="C8">
        <v>20.950199999999999</v>
      </c>
      <c r="D8">
        <v>20.059000000000001</v>
      </c>
      <c r="E8">
        <v>94.514200000000002</v>
      </c>
      <c r="F8">
        <f t="shared" si="5"/>
        <v>24.781610460402565</v>
      </c>
      <c r="G8">
        <f t="shared" si="0"/>
        <v>23.422140873765802</v>
      </c>
      <c r="I8">
        <f t="shared" si="1"/>
        <v>16.663176971668499</v>
      </c>
      <c r="J8">
        <f t="shared" si="6"/>
        <v>15.72595710382752</v>
      </c>
      <c r="K8">
        <f t="shared" si="2"/>
        <v>297.13875534577801</v>
      </c>
      <c r="L8">
        <f t="shared" si="3"/>
        <v>342.53104759694583</v>
      </c>
      <c r="M8">
        <f t="shared" si="4"/>
        <v>344.78702115454757</v>
      </c>
      <c r="N8">
        <v>257.39999999999998</v>
      </c>
    </row>
    <row r="9" spans="1:14">
      <c r="A9">
        <v>313.10000000000002</v>
      </c>
      <c r="B9">
        <v>943.81500000000005</v>
      </c>
      <c r="C9">
        <v>20.7271</v>
      </c>
      <c r="D9">
        <v>19.7058</v>
      </c>
      <c r="E9">
        <v>93.727000000000004</v>
      </c>
      <c r="F9">
        <f t="shared" si="5"/>
        <v>24.443496061350519</v>
      </c>
      <c r="G9">
        <f t="shared" si="0"/>
        <v>22.910155553422001</v>
      </c>
      <c r="I9">
        <f t="shared" si="1"/>
        <v>16.537226230120993</v>
      </c>
      <c r="J9">
        <f t="shared" si="6"/>
        <v>15.47403821378761</v>
      </c>
      <c r="K9">
        <f t="shared" si="2"/>
        <v>297.47280051953243</v>
      </c>
      <c r="L9">
        <f t="shared" si="3"/>
        <v>342.1264272688781</v>
      </c>
      <c r="M9">
        <f t="shared" si="4"/>
        <v>344.82545060613847</v>
      </c>
      <c r="N9">
        <v>313.10000000000002</v>
      </c>
    </row>
    <row r="10" spans="1:14">
      <c r="A10">
        <v>374.5</v>
      </c>
      <c r="B10">
        <v>937.24699999999996</v>
      </c>
      <c r="C10">
        <v>20.677</v>
      </c>
      <c r="D10">
        <v>19.029800000000002</v>
      </c>
      <c r="E10">
        <v>90.058400000000006</v>
      </c>
      <c r="F10">
        <f t="shared" si="5"/>
        <v>24.368126882148189</v>
      </c>
      <c r="G10">
        <f t="shared" si="0"/>
        <v>21.945545180032546</v>
      </c>
      <c r="I10">
        <f t="shared" si="1"/>
        <v>16.603489649102027</v>
      </c>
      <c r="J10">
        <f t="shared" si="6"/>
        <v>14.913260576719084</v>
      </c>
      <c r="K10">
        <f t="shared" si="2"/>
        <v>298.06244974268554</v>
      </c>
      <c r="L10">
        <f t="shared" si="3"/>
        <v>341.05088241075629</v>
      </c>
      <c r="M10">
        <f t="shared" si="4"/>
        <v>345.72226657548333</v>
      </c>
      <c r="N10">
        <v>374.5</v>
      </c>
    </row>
    <row r="11" spans="1:14">
      <c r="A11">
        <v>441.9</v>
      </c>
      <c r="B11">
        <v>930.07500000000005</v>
      </c>
      <c r="C11">
        <v>20.4863</v>
      </c>
      <c r="D11">
        <v>18.834900000000001</v>
      </c>
      <c r="E11">
        <v>90.021500000000003</v>
      </c>
      <c r="F11">
        <f t="shared" si="5"/>
        <v>24.083104067303498</v>
      </c>
      <c r="G11">
        <f t="shared" si="0"/>
        <v>21.679971527947618</v>
      </c>
      <c r="I11">
        <f t="shared" si="1"/>
        <v>16.534022872733921</v>
      </c>
      <c r="J11">
        <f t="shared" si="6"/>
        <v>14.844799748701282</v>
      </c>
      <c r="K11">
        <f t="shared" si="2"/>
        <v>298.52849259697376</v>
      </c>
      <c r="L11">
        <f t="shared" si="3"/>
        <v>341.37043294077125</v>
      </c>
      <c r="M11">
        <f t="shared" si="4"/>
        <v>346.08120176581639</v>
      </c>
      <c r="N11">
        <v>441.9</v>
      </c>
    </row>
    <row r="12" spans="1:14">
      <c r="A12">
        <v>516.1</v>
      </c>
      <c r="B12">
        <v>922.23199999999997</v>
      </c>
      <c r="C12">
        <v>20.190999999999999</v>
      </c>
      <c r="D12">
        <v>18.306999999999999</v>
      </c>
      <c r="E12">
        <v>88.6691</v>
      </c>
      <c r="F12">
        <f t="shared" si="5"/>
        <v>23.647514692562325</v>
      </c>
      <c r="G12">
        <f t="shared" si="0"/>
        <v>20.968038450262778</v>
      </c>
      <c r="I12">
        <f t="shared" si="1"/>
        <v>16.368804914032516</v>
      </c>
      <c r="J12">
        <f t="shared" si="6"/>
        <v>14.470921364299668</v>
      </c>
      <c r="K12">
        <f t="shared" si="2"/>
        <v>298.98135403573173</v>
      </c>
      <c r="L12">
        <f t="shared" si="3"/>
        <v>340.72217980408817</v>
      </c>
      <c r="M12">
        <f t="shared" si="4"/>
        <v>346.14563088470288</v>
      </c>
      <c r="N12">
        <v>516.1</v>
      </c>
    </row>
    <row r="13" spans="1:14">
      <c r="A13">
        <v>597.70000000000005</v>
      </c>
      <c r="B13">
        <v>913.67700000000002</v>
      </c>
      <c r="C13">
        <v>19.8294</v>
      </c>
      <c r="D13">
        <v>17.917100000000001</v>
      </c>
      <c r="E13">
        <v>88.481399999999994</v>
      </c>
      <c r="F13">
        <f t="shared" si="5"/>
        <v>23.12355435627704</v>
      </c>
      <c r="G13">
        <f t="shared" si="0"/>
        <v>20.460044624194911</v>
      </c>
      <c r="I13">
        <f t="shared" si="1"/>
        <v>16.150463377532489</v>
      </c>
      <c r="J13">
        <f t="shared" si="6"/>
        <v>14.247543868997576</v>
      </c>
      <c r="K13">
        <f t="shared" si="2"/>
        <v>299.42692443145955</v>
      </c>
      <c r="L13">
        <f t="shared" si="3"/>
        <v>340.5344468613693</v>
      </c>
      <c r="M13">
        <f t="shared" si="4"/>
        <v>346.04654444443094</v>
      </c>
      <c r="N13">
        <v>597.70000000000005</v>
      </c>
    </row>
    <row r="14" spans="1:14">
      <c r="A14">
        <v>687.5</v>
      </c>
      <c r="B14">
        <v>904.34</v>
      </c>
      <c r="C14">
        <v>19.4239</v>
      </c>
      <c r="D14">
        <v>17.469899999999999</v>
      </c>
      <c r="E14">
        <v>88.213300000000004</v>
      </c>
      <c r="F14">
        <f t="shared" si="5"/>
        <v>22.548126376712069</v>
      </c>
      <c r="G14">
        <f t="shared" si="0"/>
        <v>19.890446365068147</v>
      </c>
      <c r="I14">
        <f t="shared" si="1"/>
        <v>15.905039528983602</v>
      </c>
      <c r="J14">
        <f t="shared" si="6"/>
        <v>13.988200444249456</v>
      </c>
      <c r="K14">
        <f t="shared" si="2"/>
        <v>299.91222079961284</v>
      </c>
      <c r="L14">
        <f t="shared" si="3"/>
        <v>340.27965538263902</v>
      </c>
      <c r="M14">
        <f t="shared" si="4"/>
        <v>345.91438950748596</v>
      </c>
      <c r="N14">
        <v>687.5</v>
      </c>
    </row>
    <row r="15" spans="1:14">
      <c r="A15">
        <v>786.2</v>
      </c>
      <c r="B15">
        <v>894.16899999999998</v>
      </c>
      <c r="C15">
        <v>18.948599999999999</v>
      </c>
      <c r="D15">
        <v>16.967300000000002</v>
      </c>
      <c r="E15">
        <v>88.0214</v>
      </c>
      <c r="F15">
        <f t="shared" si="5"/>
        <v>21.889680864163523</v>
      </c>
      <c r="G15">
        <f t="shared" si="0"/>
        <v>19.267603552168833</v>
      </c>
      <c r="I15">
        <f t="shared" si="1"/>
        <v>15.608969740333194</v>
      </c>
      <c r="J15">
        <f t="shared" si="6"/>
        <v>13.698057241772418</v>
      </c>
      <c r="K15">
        <f t="shared" si="2"/>
        <v>300.41761849415235</v>
      </c>
      <c r="L15">
        <f t="shared" si="3"/>
        <v>339.95169566921254</v>
      </c>
      <c r="M15">
        <f t="shared" si="4"/>
        <v>345.65686511711283</v>
      </c>
      <c r="N15">
        <v>786.2</v>
      </c>
    </row>
    <row r="16" spans="1:14">
      <c r="A16">
        <v>895</v>
      </c>
      <c r="B16">
        <v>883.09299999999996</v>
      </c>
      <c r="C16">
        <v>18.428100000000001</v>
      </c>
      <c r="D16">
        <v>16.421900000000001</v>
      </c>
      <c r="E16">
        <v>87.8386</v>
      </c>
      <c r="F16">
        <f t="shared" si="5"/>
        <v>21.188041058825167</v>
      </c>
      <c r="G16">
        <f t="shared" si="0"/>
        <v>18.611278633497204</v>
      </c>
      <c r="I16">
        <f t="shared" si="1"/>
        <v>15.290504366953899</v>
      </c>
      <c r="J16">
        <f t="shared" si="6"/>
        <v>13.390931264268396</v>
      </c>
      <c r="K16">
        <f t="shared" si="2"/>
        <v>300.9769469671167</v>
      </c>
      <c r="L16">
        <f t="shared" si="3"/>
        <v>339.63176313849567</v>
      </c>
      <c r="M16">
        <f t="shared" si="4"/>
        <v>345.39545718660946</v>
      </c>
      <c r="N16">
        <v>895</v>
      </c>
    </row>
    <row r="17" spans="1:14">
      <c r="A17">
        <v>1014</v>
      </c>
      <c r="B17">
        <v>871.03599999999994</v>
      </c>
      <c r="C17">
        <v>17.8568</v>
      </c>
      <c r="D17">
        <v>15.8071</v>
      </c>
      <c r="E17">
        <v>87.544200000000004</v>
      </c>
      <c r="F17">
        <f t="shared" si="5"/>
        <v>20.440731067526418</v>
      </c>
      <c r="G17">
        <f t="shared" si="0"/>
        <v>17.894674487217461</v>
      </c>
      <c r="I17">
        <f t="shared" si="1"/>
        <v>14.947337692059008</v>
      </c>
      <c r="J17">
        <f t="shared" si="6"/>
        <v>13.0464756520372</v>
      </c>
      <c r="K17">
        <f t="shared" si="2"/>
        <v>301.59729686429665</v>
      </c>
      <c r="L17">
        <f t="shared" si="3"/>
        <v>339.26462769907232</v>
      </c>
      <c r="M17">
        <f t="shared" si="4"/>
        <v>345.13089625494905</v>
      </c>
      <c r="N17">
        <v>1014</v>
      </c>
    </row>
    <row r="18" spans="1:14">
      <c r="A18">
        <v>1146</v>
      </c>
      <c r="B18">
        <v>857.93799999999999</v>
      </c>
      <c r="C18">
        <v>17.1874</v>
      </c>
      <c r="D18">
        <v>15.152100000000001</v>
      </c>
      <c r="E18">
        <v>87.571899999999999</v>
      </c>
      <c r="F18">
        <f t="shared" si="5"/>
        <v>19.594641025848588</v>
      </c>
      <c r="G18">
        <f t="shared" si="0"/>
        <v>17.159399444515099</v>
      </c>
      <c r="I18">
        <f t="shared" si="1"/>
        <v>14.538036936311686</v>
      </c>
      <c r="J18">
        <f t="shared" si="6"/>
        <v>12.694360260164645</v>
      </c>
      <c r="K18">
        <f t="shared" si="2"/>
        <v>302.2374337119349</v>
      </c>
      <c r="L18">
        <f t="shared" si="3"/>
        <v>338.89557621117001</v>
      </c>
      <c r="M18">
        <f t="shared" si="4"/>
        <v>344.69304192615573</v>
      </c>
      <c r="N18">
        <v>1146</v>
      </c>
    </row>
    <row r="19" spans="1:14">
      <c r="A19">
        <v>1290</v>
      </c>
      <c r="B19">
        <v>843.71199999999999</v>
      </c>
      <c r="C19">
        <v>16.438800000000001</v>
      </c>
      <c r="D19">
        <v>14.3423</v>
      </c>
      <c r="E19">
        <v>87.158299999999997</v>
      </c>
      <c r="F19">
        <f t="shared" si="5"/>
        <v>18.685040405233636</v>
      </c>
      <c r="G19">
        <f t="shared" si="0"/>
        <v>16.285563571514746</v>
      </c>
      <c r="I19">
        <f t="shared" si="1"/>
        <v>14.086927702052085</v>
      </c>
      <c r="J19">
        <f t="shared" si="6"/>
        <v>12.242321607713921</v>
      </c>
      <c r="K19">
        <f t="shared" si="2"/>
        <v>302.93864283311939</v>
      </c>
      <c r="L19">
        <f t="shared" si="3"/>
        <v>338.28639270384394</v>
      </c>
      <c r="M19">
        <f t="shared" si="4"/>
        <v>344.19980874355156</v>
      </c>
      <c r="N19">
        <v>1290</v>
      </c>
    </row>
    <row r="20" spans="1:14">
      <c r="A20">
        <v>1449</v>
      </c>
      <c r="B20">
        <v>828.298</v>
      </c>
      <c r="C20">
        <v>15.605700000000001</v>
      </c>
      <c r="D20">
        <v>13.343999999999999</v>
      </c>
      <c r="E20">
        <v>86.137299999999996</v>
      </c>
      <c r="F20">
        <f t="shared" si="5"/>
        <v>17.716599702296243</v>
      </c>
      <c r="G20">
        <f t="shared" si="0"/>
        <v>15.26060063536602</v>
      </c>
      <c r="I20">
        <f t="shared" si="1"/>
        <v>13.594840704192112</v>
      </c>
      <c r="J20">
        <f t="shared" si="6"/>
        <v>11.674854813094047</v>
      </c>
      <c r="K20">
        <f t="shared" si="2"/>
        <v>303.7092994957664</v>
      </c>
      <c r="L20">
        <f t="shared" si="3"/>
        <v>337.40029175719059</v>
      </c>
      <c r="M20">
        <f t="shared" si="4"/>
        <v>343.66179289125546</v>
      </c>
      <c r="N20">
        <v>1449</v>
      </c>
    </row>
    <row r="21" spans="1:14">
      <c r="A21">
        <v>1624</v>
      </c>
      <c r="B21">
        <v>811.60199999999998</v>
      </c>
      <c r="C21">
        <v>14.684799999999999</v>
      </c>
      <c r="D21">
        <v>12.2402</v>
      </c>
      <c r="E21">
        <v>85.006</v>
      </c>
      <c r="F21">
        <f t="shared" si="5"/>
        <v>16.697720696926456</v>
      </c>
      <c r="G21">
        <f t="shared" si="0"/>
        <v>14.194064455629304</v>
      </c>
      <c r="I21">
        <f t="shared" si="1"/>
        <v>13.065701800717553</v>
      </c>
      <c r="J21">
        <f t="shared" si="6"/>
        <v>11.071758503850715</v>
      </c>
      <c r="K21">
        <f t="shared" si="2"/>
        <v>304.55682246955377</v>
      </c>
      <c r="L21">
        <f t="shared" si="3"/>
        <v>336.49190760941815</v>
      </c>
      <c r="M21">
        <f t="shared" si="4"/>
        <v>343.09742898783611</v>
      </c>
      <c r="N21">
        <v>1624</v>
      </c>
    </row>
    <row r="22" spans="1:14">
      <c r="A22">
        <v>1817</v>
      </c>
      <c r="B22">
        <v>793.57100000000003</v>
      </c>
      <c r="C22">
        <v>13.659800000000001</v>
      </c>
      <c r="D22">
        <v>11.0032</v>
      </c>
      <c r="E22">
        <v>83.697299999999998</v>
      </c>
      <c r="F22">
        <f t="shared" si="5"/>
        <v>15.624624014742681</v>
      </c>
      <c r="G22">
        <f t="shared" si="0"/>
        <v>13.077388435491224</v>
      </c>
      <c r="I22">
        <f t="shared" si="1"/>
        <v>12.492527039362569</v>
      </c>
      <c r="J22">
        <f t="shared" si="6"/>
        <v>10.421783710145389</v>
      </c>
      <c r="K22">
        <f t="shared" si="2"/>
        <v>305.48017827952407</v>
      </c>
      <c r="L22">
        <f t="shared" si="3"/>
        <v>335.52565450362005</v>
      </c>
      <c r="M22">
        <f t="shared" si="4"/>
        <v>342.48285040020522</v>
      </c>
      <c r="N22">
        <v>1817</v>
      </c>
    </row>
    <row r="23" spans="1:14">
      <c r="A23">
        <v>2028</v>
      </c>
      <c r="B23">
        <v>774.10699999999997</v>
      </c>
      <c r="C23">
        <v>12.5428</v>
      </c>
      <c r="D23">
        <v>9.6111799999999992</v>
      </c>
      <c r="E23">
        <v>82.023499999999999</v>
      </c>
      <c r="F23">
        <f t="shared" si="5"/>
        <v>14.524785076486477</v>
      </c>
      <c r="G23">
        <f t="shared" si="0"/>
        <v>11.913737087211885</v>
      </c>
      <c r="I23">
        <f t="shared" si="1"/>
        <v>11.893928188516519</v>
      </c>
      <c r="J23">
        <f t="shared" si="6"/>
        <v>9.7223956558294855</v>
      </c>
      <c r="K23">
        <f t="shared" si="2"/>
        <v>306.51491510822143</v>
      </c>
      <c r="L23">
        <f t="shared" si="3"/>
        <v>334.53286100322572</v>
      </c>
      <c r="M23">
        <f t="shared" si="4"/>
        <v>341.91087381745103</v>
      </c>
      <c r="N23">
        <v>2028</v>
      </c>
    </row>
    <row r="24" spans="1:14">
      <c r="A24">
        <v>2261</v>
      </c>
      <c r="B24">
        <v>753.16200000000003</v>
      </c>
      <c r="C24">
        <v>11.269600000000001</v>
      </c>
      <c r="D24">
        <v>7.9930099999999999</v>
      </c>
      <c r="E24">
        <v>79.945300000000003</v>
      </c>
      <c r="F24">
        <f t="shared" si="5"/>
        <v>13.354818548113045</v>
      </c>
      <c r="G24">
        <f t="shared" si="0"/>
        <v>10.676549752744618</v>
      </c>
      <c r="I24">
        <f t="shared" si="1"/>
        <v>11.228192081920923</v>
      </c>
      <c r="J24">
        <f t="shared" si="6"/>
        <v>8.9440324305286936</v>
      </c>
      <c r="K24">
        <f t="shared" si="2"/>
        <v>307.61435024317524</v>
      </c>
      <c r="L24">
        <f t="shared" si="3"/>
        <v>333.37320978644493</v>
      </c>
      <c r="M24">
        <f t="shared" si="4"/>
        <v>341.20227601310285</v>
      </c>
      <c r="N24">
        <v>2261</v>
      </c>
    </row>
    <row r="25" spans="1:14">
      <c r="A25">
        <v>2517</v>
      </c>
      <c r="B25">
        <v>730.66</v>
      </c>
      <c r="C25">
        <v>9.9284700000000008</v>
      </c>
      <c r="D25">
        <v>6.1567100000000003</v>
      </c>
      <c r="E25">
        <v>77.052499999999995</v>
      </c>
      <c r="F25">
        <f t="shared" si="5"/>
        <v>12.213047736662269</v>
      </c>
      <c r="G25">
        <f t="shared" si="0"/>
        <v>9.4104586072916945</v>
      </c>
      <c r="I25">
        <f t="shared" si="1"/>
        <v>10.573523442854725</v>
      </c>
      <c r="J25">
        <f t="shared" si="6"/>
        <v>8.1155063786008128</v>
      </c>
      <c r="K25">
        <f t="shared" si="2"/>
        <v>308.89757243819633</v>
      </c>
      <c r="L25">
        <f t="shared" si="3"/>
        <v>332.26325044778287</v>
      </c>
      <c r="M25">
        <f t="shared" si="4"/>
        <v>340.71914717745926</v>
      </c>
      <c r="N25">
        <v>2517</v>
      </c>
    </row>
    <row r="26" spans="1:14">
      <c r="A26">
        <v>2799</v>
      </c>
      <c r="B26">
        <v>706.55200000000002</v>
      </c>
      <c r="C26">
        <v>8.4367999999999999</v>
      </c>
      <c r="D26">
        <v>3.9912700000000001</v>
      </c>
      <c r="E26">
        <v>73.236500000000007</v>
      </c>
      <c r="F26">
        <f t="shared" si="5"/>
        <v>11.045055200465965</v>
      </c>
      <c r="G26">
        <f t="shared" si="0"/>
        <v>8.0890118518892571</v>
      </c>
      <c r="I26">
        <f t="shared" si="1"/>
        <v>9.8777221220558449</v>
      </c>
      <c r="J26">
        <f t="shared" si="6"/>
        <v>7.2034817266626652</v>
      </c>
      <c r="K26">
        <f t="shared" si="2"/>
        <v>310.30567060933726</v>
      </c>
      <c r="L26">
        <f t="shared" si="3"/>
        <v>331.03815420309502</v>
      </c>
      <c r="M26">
        <f t="shared" si="4"/>
        <v>340.23605293289768</v>
      </c>
      <c r="N26">
        <v>2799</v>
      </c>
    </row>
    <row r="27" spans="1:14">
      <c r="A27">
        <v>3109</v>
      </c>
      <c r="B27">
        <v>680.80200000000002</v>
      </c>
      <c r="C27">
        <v>6.9759500000000001</v>
      </c>
      <c r="D27">
        <v>1.3400300000000001</v>
      </c>
      <c r="E27">
        <v>66.958200000000005</v>
      </c>
      <c r="F27">
        <f t="shared" si="5"/>
        <v>9.9979222223127877</v>
      </c>
      <c r="G27">
        <f t="shared" si="0"/>
        <v>6.6944287574606411</v>
      </c>
      <c r="I27">
        <f t="shared" si="1"/>
        <v>9.2705274584504096</v>
      </c>
      <c r="J27">
        <f t="shared" si="6"/>
        <v>6.1769587893300235</v>
      </c>
      <c r="K27">
        <f t="shared" si="2"/>
        <v>312.07387662945655</v>
      </c>
      <c r="L27">
        <f t="shared" si="3"/>
        <v>329.85506113005511</v>
      </c>
      <c r="M27">
        <f t="shared" si="4"/>
        <v>340.39682242606</v>
      </c>
      <c r="N27">
        <v>3109</v>
      </c>
    </row>
    <row r="28" spans="1:14">
      <c r="A28">
        <v>3450</v>
      </c>
      <c r="B28">
        <v>653.40099999999995</v>
      </c>
      <c r="C28">
        <v>5.3493000000000004</v>
      </c>
      <c r="D28">
        <v>-1.68893</v>
      </c>
      <c r="E28">
        <v>60.0486</v>
      </c>
      <c r="F28">
        <f t="shared" si="5"/>
        <v>8.9360252629176031</v>
      </c>
      <c r="G28">
        <f t="shared" si="0"/>
        <v>5.3659580660283392</v>
      </c>
      <c r="I28">
        <f t="shared" si="1"/>
        <v>8.6245303180398452</v>
      </c>
      <c r="J28">
        <f t="shared" si="6"/>
        <v>5.1503787620943164</v>
      </c>
      <c r="K28">
        <f t="shared" si="2"/>
        <v>314.01113145624754</v>
      </c>
      <c r="L28">
        <f t="shared" si="3"/>
        <v>328.84752001944173</v>
      </c>
      <c r="M28">
        <f t="shared" si="4"/>
        <v>340.60351779940487</v>
      </c>
      <c r="N28">
        <v>3450</v>
      </c>
    </row>
    <row r="29" spans="1:14">
      <c r="A29">
        <v>3825</v>
      </c>
      <c r="B29">
        <v>624.33600000000001</v>
      </c>
      <c r="C29">
        <v>3.5866400000000001</v>
      </c>
      <c r="D29">
        <v>-5.1338499999999998</v>
      </c>
      <c r="E29">
        <v>52.462800000000001</v>
      </c>
      <c r="F29">
        <f t="shared" si="5"/>
        <v>7.8990838926743967</v>
      </c>
      <c r="G29">
        <f t="shared" si="0"/>
        <v>4.1440805844459838</v>
      </c>
      <c r="I29">
        <f t="shared" si="1"/>
        <v>7.9703698024276823</v>
      </c>
      <c r="J29">
        <f t="shared" si="6"/>
        <v>4.1561620569878661</v>
      </c>
      <c r="K29">
        <f t="shared" si="2"/>
        <v>316.19031618413953</v>
      </c>
      <c r="L29">
        <f t="shared" si="3"/>
        <v>328.18203558412046</v>
      </c>
      <c r="M29">
        <f t="shared" si="4"/>
        <v>341.02222871255736</v>
      </c>
      <c r="N29">
        <v>3825</v>
      </c>
    </row>
    <row r="30" spans="1:14">
      <c r="A30">
        <v>4237</v>
      </c>
      <c r="B30">
        <v>593.64499999999998</v>
      </c>
      <c r="C30">
        <v>1.60327</v>
      </c>
      <c r="D30">
        <v>-8.1206099999999992</v>
      </c>
      <c r="E30">
        <v>48.005299999999998</v>
      </c>
      <c r="F30">
        <f t="shared" si="5"/>
        <v>6.8608894530313425</v>
      </c>
      <c r="G30">
        <f t="shared" si="0"/>
        <v>3.2935905645960548</v>
      </c>
      <c r="I30">
        <f t="shared" si="1"/>
        <v>7.2726462136263121</v>
      </c>
      <c r="J30">
        <f t="shared" si="6"/>
        <v>3.4701591263040843</v>
      </c>
      <c r="K30">
        <f t="shared" si="2"/>
        <v>318.53424703325794</v>
      </c>
      <c r="L30">
        <f t="shared" si="3"/>
        <v>328.58410302785654</v>
      </c>
      <c r="M30">
        <f t="shared" si="4"/>
        <v>341.45402704582864</v>
      </c>
      <c r="N30">
        <v>4237</v>
      </c>
    </row>
    <row r="31" spans="1:14">
      <c r="A31">
        <v>4691</v>
      </c>
      <c r="B31">
        <v>561.35199999999998</v>
      </c>
      <c r="C31">
        <v>-0.99426300000000001</v>
      </c>
      <c r="D31">
        <v>-9.6271100000000001</v>
      </c>
      <c r="E31">
        <v>51.555399999999999</v>
      </c>
      <c r="F31">
        <f t="shared" si="5"/>
        <v>5.6848674916846198</v>
      </c>
      <c r="G31">
        <f t="shared" si="0"/>
        <v>2.9308561748079724</v>
      </c>
      <c r="I31">
        <f t="shared" si="1"/>
        <v>6.3634996078788566</v>
      </c>
      <c r="J31">
        <f t="shared" si="6"/>
        <v>3.26454784330521</v>
      </c>
      <c r="K31">
        <f t="shared" si="2"/>
        <v>320.6185072286267</v>
      </c>
      <c r="L31">
        <f t="shared" si="3"/>
        <v>330.12435992953834</v>
      </c>
      <c r="M31">
        <f t="shared" si="4"/>
        <v>340.91366836363261</v>
      </c>
      <c r="N31">
        <v>4691</v>
      </c>
    </row>
    <row r="32" spans="1:14">
      <c r="A32">
        <v>5190</v>
      </c>
      <c r="B32">
        <v>527.51400000000001</v>
      </c>
      <c r="C32">
        <v>-3.98868</v>
      </c>
      <c r="D32">
        <v>-11.18</v>
      </c>
      <c r="E32">
        <v>56.9863</v>
      </c>
      <c r="F32">
        <f t="shared" si="5"/>
        <v>4.5539196004481211</v>
      </c>
      <c r="G32">
        <f t="shared" si="0"/>
        <v>2.595110285270168</v>
      </c>
      <c r="I32">
        <f t="shared" si="1"/>
        <v>5.4163560425388804</v>
      </c>
      <c r="J32">
        <f t="shared" si="6"/>
        <v>3.075062888887973</v>
      </c>
      <c r="K32">
        <f t="shared" si="2"/>
        <v>322.78472337213219</v>
      </c>
      <c r="L32">
        <f t="shared" si="3"/>
        <v>331.79024820573636</v>
      </c>
      <c r="M32">
        <f t="shared" si="4"/>
        <v>340.29357715776695</v>
      </c>
      <c r="N32">
        <v>5190</v>
      </c>
    </row>
    <row r="33" spans="1:14">
      <c r="A33">
        <v>5739</v>
      </c>
      <c r="B33">
        <v>492.23099999999999</v>
      </c>
      <c r="C33">
        <v>-7.4765600000000001</v>
      </c>
      <c r="D33">
        <v>-13.501300000000001</v>
      </c>
      <c r="E33">
        <v>61.7072</v>
      </c>
      <c r="F33">
        <f t="shared" si="5"/>
        <v>3.4921516195547406</v>
      </c>
      <c r="G33">
        <f t="shared" si="0"/>
        <v>2.1549089841818829</v>
      </c>
      <c r="I33">
        <f t="shared" si="1"/>
        <v>4.4443332355528717</v>
      </c>
      <c r="J33">
        <f t="shared" si="6"/>
        <v>2.7349903672772085</v>
      </c>
      <c r="K33">
        <f t="shared" si="2"/>
        <v>324.99030734512644</v>
      </c>
      <c r="L33">
        <f t="shared" si="3"/>
        <v>333.04008289535244</v>
      </c>
      <c r="M33">
        <f t="shared" si="4"/>
        <v>339.57940916044635</v>
      </c>
      <c r="N33">
        <v>5739</v>
      </c>
    </row>
    <row r="34" spans="1:14">
      <c r="A34">
        <v>6343</v>
      </c>
      <c r="B34">
        <v>455.63600000000002</v>
      </c>
      <c r="C34">
        <v>-11.4491</v>
      </c>
      <c r="D34">
        <v>-17.3659</v>
      </c>
      <c r="E34">
        <v>61.241500000000002</v>
      </c>
      <c r="F34">
        <f t="shared" si="5"/>
        <v>2.5559869773841113</v>
      </c>
      <c r="G34">
        <f t="shared" ref="G34:G51" si="7">F34*E34/100</f>
        <v>1.5653247647546906</v>
      </c>
      <c r="I34">
        <f t="shared" ref="I34:I51" si="8">622*F34/(B34-F34)</f>
        <v>3.5089252543425693</v>
      </c>
      <c r="J34">
        <f t="shared" si="6"/>
        <v>2.1442300874704086</v>
      </c>
      <c r="K34">
        <f t="shared" ref="K34:K51" si="9">(C34+273.15)*(1000/B34)^0.2854*(1-0.00028*J34)</f>
        <v>327.3217077168855</v>
      </c>
      <c r="L34">
        <f t="shared" ref="L34:L51" si="10">((C34+273.15)*(1000/B34)^0.2854*(1-0.00028*J34))*EXP((3.376/$H$2-0.00254)*J34*(1+0.00081*J34))</f>
        <v>333.65810728803376</v>
      </c>
      <c r="M34">
        <f t="shared" ref="M34:M51" si="11">K34*EXP(2.625*I34/(C34+273.15))</f>
        <v>339.04739300918908</v>
      </c>
      <c r="N34">
        <v>6343</v>
      </c>
    </row>
    <row r="35" spans="1:14">
      <c r="A35">
        <v>7008</v>
      </c>
      <c r="B35">
        <v>417.92700000000002</v>
      </c>
      <c r="C35">
        <v>-15.946899999999999</v>
      </c>
      <c r="D35">
        <v>-21.755500000000001</v>
      </c>
      <c r="E35">
        <v>60.616300000000003</v>
      </c>
      <c r="F35">
        <f t="shared" si="5"/>
        <v>1.7717045429883689</v>
      </c>
      <c r="G35">
        <f t="shared" si="7"/>
        <v>1.0739417408914587</v>
      </c>
      <c r="I35">
        <f t="shared" si="8"/>
        <v>2.6480504700260403</v>
      </c>
      <c r="J35">
        <f t="shared" si="6"/>
        <v>1.6024633851175332</v>
      </c>
      <c r="K35">
        <f t="shared" si="9"/>
        <v>329.77613894893256</v>
      </c>
      <c r="L35">
        <f t="shared" si="10"/>
        <v>334.53340198557396</v>
      </c>
      <c r="M35">
        <f t="shared" si="11"/>
        <v>338.81014551508639</v>
      </c>
      <c r="N35">
        <v>7008</v>
      </c>
    </row>
    <row r="36" spans="1:14">
      <c r="A36">
        <v>7738</v>
      </c>
      <c r="B36">
        <v>379.36399999999998</v>
      </c>
      <c r="C36">
        <v>-20.8566</v>
      </c>
      <c r="D36">
        <v>-26.366299999999999</v>
      </c>
      <c r="E36">
        <v>60.909300000000002</v>
      </c>
      <c r="F36">
        <f t="shared" si="5"/>
        <v>1.1676331441430252</v>
      </c>
      <c r="G36">
        <f t="shared" si="7"/>
        <v>0.71119717466550769</v>
      </c>
      <c r="I36">
        <f t="shared" si="8"/>
        <v>1.9203458290591306</v>
      </c>
      <c r="J36">
        <f t="shared" si="6"/>
        <v>1.1682592584584683</v>
      </c>
      <c r="K36">
        <f t="shared" si="9"/>
        <v>332.58387389939412</v>
      </c>
      <c r="L36">
        <f t="shared" si="10"/>
        <v>336.07360857474805</v>
      </c>
      <c r="M36">
        <f t="shared" si="11"/>
        <v>339.29584305302922</v>
      </c>
      <c r="N36">
        <v>7738</v>
      </c>
    </row>
    <row r="37" spans="1:14">
      <c r="A37">
        <v>8542</v>
      </c>
      <c r="B37">
        <v>340.267</v>
      </c>
      <c r="C37">
        <v>-26.404699999999998</v>
      </c>
      <c r="D37">
        <v>-31.9834</v>
      </c>
      <c r="E37">
        <v>58.927</v>
      </c>
      <c r="F37">
        <f t="shared" si="5"/>
        <v>0.71255433973328564</v>
      </c>
      <c r="G37">
        <f t="shared" si="7"/>
        <v>0.41988689577463317</v>
      </c>
      <c r="I37">
        <f t="shared" si="8"/>
        <v>1.3052657827886192</v>
      </c>
      <c r="J37">
        <f t="shared" si="6"/>
        <v>0.76849159254657418</v>
      </c>
      <c r="K37">
        <f t="shared" si="9"/>
        <v>335.56298451902495</v>
      </c>
      <c r="L37">
        <f t="shared" si="10"/>
        <v>337.87423718056931</v>
      </c>
      <c r="M37">
        <f t="shared" si="11"/>
        <v>340.25513823829982</v>
      </c>
      <c r="N37">
        <v>8542</v>
      </c>
    </row>
    <row r="38" spans="1:14">
      <c r="A38">
        <v>9428</v>
      </c>
      <c r="B38">
        <v>300.988</v>
      </c>
      <c r="C38">
        <v>-32.488799999999998</v>
      </c>
      <c r="D38">
        <v>-38.616300000000003</v>
      </c>
      <c r="E38">
        <v>53.916499999999999</v>
      </c>
      <c r="F38">
        <f t="shared" si="5"/>
        <v>0.40238494740566366</v>
      </c>
      <c r="G38">
        <f t="shared" si="7"/>
        <v>0.21695188016797462</v>
      </c>
      <c r="I38">
        <f t="shared" si="8"/>
        <v>0.83265274435215397</v>
      </c>
      <c r="J38">
        <f t="shared" si="6"/>
        <v>0.44866043559723318</v>
      </c>
      <c r="K38">
        <f t="shared" si="9"/>
        <v>338.97961330675867</v>
      </c>
      <c r="L38">
        <f t="shared" si="10"/>
        <v>340.34040623614231</v>
      </c>
      <c r="M38">
        <f t="shared" si="11"/>
        <v>342.07228897191663</v>
      </c>
      <c r="N38">
        <v>9428</v>
      </c>
    </row>
    <row r="39" spans="1:14">
      <c r="A39">
        <v>10396</v>
      </c>
      <c r="B39">
        <v>262.19200000000001</v>
      </c>
      <c r="C39">
        <v>-39.542700000000004</v>
      </c>
      <c r="D39">
        <v>-47.325099999999999</v>
      </c>
      <c r="E39">
        <v>42.767000000000003</v>
      </c>
      <c r="F39">
        <f t="shared" si="5"/>
        <v>0.19877959117636756</v>
      </c>
      <c r="G39">
        <f t="shared" si="7"/>
        <v>8.501206775839712E-2</v>
      </c>
      <c r="I39">
        <f t="shared" si="8"/>
        <v>0.47192406551118737</v>
      </c>
      <c r="J39">
        <f t="shared" si="6"/>
        <v>0.20174016176704376</v>
      </c>
      <c r="K39">
        <f t="shared" si="9"/>
        <v>342.28501780293556</v>
      </c>
      <c r="L39">
        <f t="shared" si="10"/>
        <v>342.90206020752754</v>
      </c>
      <c r="M39">
        <f t="shared" si="11"/>
        <v>344.10494885673864</v>
      </c>
      <c r="N39">
        <v>10396</v>
      </c>
    </row>
    <row r="40" spans="1:14">
      <c r="A40">
        <v>11401</v>
      </c>
      <c r="B40">
        <v>226.23599999999999</v>
      </c>
      <c r="C40">
        <v>-46.622100000000003</v>
      </c>
      <c r="D40">
        <v>-56.729100000000003</v>
      </c>
      <c r="E40">
        <v>30.017800000000001</v>
      </c>
      <c r="F40">
        <f t="shared" si="5"/>
        <v>9.3095559532590494E-2</v>
      </c>
      <c r="G40">
        <f t="shared" si="7"/>
        <v>2.7945238869373949E-2</v>
      </c>
      <c r="I40">
        <f t="shared" si="8"/>
        <v>0.25605684234286918</v>
      </c>
      <c r="J40">
        <f t="shared" si="6"/>
        <v>7.6840493567328694E-2</v>
      </c>
      <c r="K40">
        <f t="shared" si="9"/>
        <v>346.19472147464484</v>
      </c>
      <c r="L40">
        <f t="shared" si="10"/>
        <v>346.43227375864609</v>
      </c>
      <c r="M40">
        <f t="shared" si="11"/>
        <v>347.22346925348643</v>
      </c>
      <c r="N40">
        <v>11401</v>
      </c>
    </row>
    <row r="41" spans="1:14">
      <c r="A41">
        <v>12401</v>
      </c>
      <c r="B41">
        <v>194.43199999999999</v>
      </c>
      <c r="C41">
        <v>-53.765999999999998</v>
      </c>
      <c r="D41">
        <v>-65.050200000000004</v>
      </c>
      <c r="E41">
        <v>23.148099999999999</v>
      </c>
      <c r="F41">
        <f t="shared" si="5"/>
        <v>4.0884915606335011E-2</v>
      </c>
      <c r="G41">
        <f t="shared" si="7"/>
        <v>9.4640811494700345E-3</v>
      </c>
      <c r="I41">
        <f t="shared" si="8"/>
        <v>0.13082088394883648</v>
      </c>
      <c r="J41">
        <f t="shared" si="6"/>
        <v>3.0277655042146849E-2</v>
      </c>
      <c r="K41">
        <f t="shared" si="9"/>
        <v>350.09584362317804</v>
      </c>
      <c r="L41">
        <f t="shared" si="10"/>
        <v>350.19047848802285</v>
      </c>
      <c r="M41">
        <f t="shared" si="11"/>
        <v>350.64428263433246</v>
      </c>
      <c r="N41">
        <v>12401</v>
      </c>
    </row>
    <row r="42" spans="1:14">
      <c r="A42">
        <v>13401</v>
      </c>
      <c r="B42">
        <v>166.261</v>
      </c>
      <c r="C42">
        <v>-60.899299999999997</v>
      </c>
      <c r="D42">
        <v>-71.700100000000006</v>
      </c>
      <c r="E42">
        <v>21.957599999999999</v>
      </c>
      <c r="F42">
        <f t="shared" si="5"/>
        <v>1.6858821158555613E-2</v>
      </c>
      <c r="G42">
        <f t="shared" si="7"/>
        <v>3.7017925147110071E-3</v>
      </c>
      <c r="I42">
        <f t="shared" si="8"/>
        <v>6.3077030482179844E-2</v>
      </c>
      <c r="J42">
        <f t="shared" si="6"/>
        <v>1.3849105987977506E-2</v>
      </c>
      <c r="K42">
        <f t="shared" si="9"/>
        <v>354.18802221239423</v>
      </c>
      <c r="L42">
        <f t="shared" si="10"/>
        <v>354.2318107013395</v>
      </c>
      <c r="M42">
        <f t="shared" si="11"/>
        <v>354.4644328128777</v>
      </c>
      <c r="N42">
        <v>13401</v>
      </c>
    </row>
    <row r="43" spans="1:14">
      <c r="A43">
        <v>14401</v>
      </c>
      <c r="B43">
        <v>141.46600000000001</v>
      </c>
      <c r="C43">
        <v>-67.078699999999998</v>
      </c>
      <c r="D43">
        <v>-77.337599999999995</v>
      </c>
      <c r="E43">
        <v>21.318200000000001</v>
      </c>
      <c r="F43">
        <f t="shared" si="5"/>
        <v>7.3856773545639652E-3</v>
      </c>
      <c r="G43">
        <f t="shared" si="7"/>
        <v>1.5744934698006551E-3</v>
      </c>
      <c r="I43">
        <f t="shared" si="8"/>
        <v>3.2475161279756519E-2</v>
      </c>
      <c r="J43">
        <f t="shared" si="6"/>
        <v>6.9228354387287283E-3</v>
      </c>
      <c r="K43">
        <f t="shared" si="9"/>
        <v>360.09788212989429</v>
      </c>
      <c r="L43">
        <f t="shared" si="10"/>
        <v>360.12013536019867</v>
      </c>
      <c r="M43">
        <f t="shared" si="11"/>
        <v>360.24687775371888</v>
      </c>
      <c r="N43">
        <v>14401</v>
      </c>
    </row>
    <row r="44" spans="1:14">
      <c r="A44">
        <v>15401</v>
      </c>
      <c r="B44">
        <v>119.857</v>
      </c>
      <c r="C44">
        <v>-71.719899999999996</v>
      </c>
      <c r="D44">
        <v>-81.528199999999998</v>
      </c>
      <c r="E44">
        <v>20.991099999999999</v>
      </c>
      <c r="F44">
        <f t="shared" si="5"/>
        <v>3.8213685334908417E-3</v>
      </c>
      <c r="G44">
        <f t="shared" si="7"/>
        <v>8.0214729023359607E-4</v>
      </c>
      <c r="I44">
        <f t="shared" si="8"/>
        <v>1.9831691198945553E-2</v>
      </c>
      <c r="J44">
        <f t="shared" si="6"/>
        <v>4.1627852665444501E-3</v>
      </c>
      <c r="K44">
        <f t="shared" si="9"/>
        <v>369.03990250469553</v>
      </c>
      <c r="L44">
        <f t="shared" si="10"/>
        <v>369.05361572654516</v>
      </c>
      <c r="M44">
        <f t="shared" si="11"/>
        <v>369.13529059167126</v>
      </c>
      <c r="N44">
        <v>15401</v>
      </c>
    </row>
    <row r="45" spans="1:14">
      <c r="A45">
        <v>16401</v>
      </c>
      <c r="B45">
        <v>101.14</v>
      </c>
      <c r="C45">
        <v>-76.720500000000001</v>
      </c>
      <c r="D45">
        <v>-85.367000000000004</v>
      </c>
      <c r="E45">
        <v>23.299499999999998</v>
      </c>
      <c r="F45">
        <f t="shared" si="5"/>
        <v>1.8032757114227126E-3</v>
      </c>
      <c r="G45">
        <f t="shared" si="7"/>
        <v>4.2015422438293487E-4</v>
      </c>
      <c r="I45">
        <f t="shared" si="8"/>
        <v>1.1090147232529837E-2</v>
      </c>
      <c r="J45">
        <f t="shared" si="6"/>
        <v>2.5839135179786983E-3</v>
      </c>
      <c r="K45">
        <f t="shared" si="9"/>
        <v>377.74731599775305</v>
      </c>
      <c r="L45">
        <f t="shared" si="10"/>
        <v>377.7560288010979</v>
      </c>
      <c r="M45">
        <f t="shared" si="11"/>
        <v>377.80330380750109</v>
      </c>
      <c r="N45">
        <v>16401</v>
      </c>
    </row>
    <row r="46" spans="1:14">
      <c r="A46">
        <v>17401</v>
      </c>
      <c r="B46">
        <v>85.145799999999994</v>
      </c>
      <c r="C46">
        <v>-77.274799999999999</v>
      </c>
      <c r="D46">
        <v>-86.000500000000002</v>
      </c>
      <c r="E46">
        <v>22.740200000000002</v>
      </c>
      <c r="F46">
        <f t="shared" si="5"/>
        <v>1.6546287204247615E-3</v>
      </c>
      <c r="G46">
        <f t="shared" si="7"/>
        <v>3.7626588028203165E-4</v>
      </c>
      <c r="I46">
        <f t="shared" si="8"/>
        <v>1.2087490685547002E-2</v>
      </c>
      <c r="J46">
        <f t="shared" si="6"/>
        <v>2.7486782879399727E-3</v>
      </c>
      <c r="K46">
        <f t="shared" si="9"/>
        <v>395.64941938597377</v>
      </c>
      <c r="L46">
        <f t="shared" si="10"/>
        <v>395.65912701949213</v>
      </c>
      <c r="M46">
        <f t="shared" si="11"/>
        <v>395.71351550232487</v>
      </c>
      <c r="N46">
        <v>17401</v>
      </c>
    </row>
    <row r="47" spans="1:14">
      <c r="A47">
        <v>18401</v>
      </c>
      <c r="B47">
        <v>71.665700000000001</v>
      </c>
      <c r="C47">
        <v>-77.249700000000004</v>
      </c>
      <c r="D47">
        <v>-86.499700000000004</v>
      </c>
      <c r="E47">
        <v>20.7134</v>
      </c>
      <c r="F47">
        <f t="shared" si="5"/>
        <v>1.6611075920064404E-3</v>
      </c>
      <c r="G47">
        <f t="shared" si="7"/>
        <v>3.44071859962662E-4</v>
      </c>
      <c r="I47">
        <f t="shared" si="8"/>
        <v>1.4417397319445007E-2</v>
      </c>
      <c r="J47">
        <f t="shared" si="6"/>
        <v>2.9862782947923903E-3</v>
      </c>
      <c r="K47">
        <f t="shared" si="9"/>
        <v>415.65104760334583</v>
      </c>
      <c r="L47">
        <f t="shared" si="10"/>
        <v>415.66212757448397</v>
      </c>
      <c r="M47">
        <f t="shared" si="11"/>
        <v>415.73135432629698</v>
      </c>
      <c r="N47">
        <v>18401</v>
      </c>
    </row>
    <row r="48" spans="1:14">
      <c r="A48">
        <v>19401</v>
      </c>
      <c r="B48">
        <v>60.4512</v>
      </c>
      <c r="C48">
        <v>-72.303600000000003</v>
      </c>
      <c r="D48">
        <v>-82.411900000000003</v>
      </c>
      <c r="E48">
        <v>19.739899999999999</v>
      </c>
      <c r="F48">
        <f t="shared" si="5"/>
        <v>3.5085703299978783E-3</v>
      </c>
      <c r="G48">
        <f t="shared" si="7"/>
        <v>6.925882745712511E-4</v>
      </c>
      <c r="I48">
        <f t="shared" si="8"/>
        <v>3.6102797206040371E-2</v>
      </c>
      <c r="J48">
        <f t="shared" si="6"/>
        <v>7.1263240827612803E-3</v>
      </c>
      <c r="K48">
        <f t="shared" si="9"/>
        <v>447.35286104970294</v>
      </c>
      <c r="L48">
        <f t="shared" si="10"/>
        <v>447.38131907370212</v>
      </c>
      <c r="M48">
        <f t="shared" si="11"/>
        <v>447.56399534961179</v>
      </c>
      <c r="N48">
        <v>19401</v>
      </c>
    </row>
    <row r="49" spans="1:14">
      <c r="A49">
        <v>20401</v>
      </c>
      <c r="B49">
        <v>51.192599999999999</v>
      </c>
      <c r="C49">
        <v>-67.795100000000005</v>
      </c>
      <c r="D49">
        <v>-78.716800000000006</v>
      </c>
      <c r="E49">
        <v>18.902799999999999</v>
      </c>
      <c r="F49">
        <f t="shared" si="5"/>
        <v>6.6865881889826041E-3</v>
      </c>
      <c r="G49">
        <f t="shared" si="7"/>
        <v>1.2639523921870036E-3</v>
      </c>
      <c r="I49">
        <f t="shared" si="8"/>
        <v>8.1253953994840464E-2</v>
      </c>
      <c r="J49">
        <f t="shared" si="6"/>
        <v>1.5357645426741205E-2</v>
      </c>
      <c r="K49">
        <f t="shared" si="9"/>
        <v>479.61799727479956</v>
      </c>
      <c r="L49">
        <f t="shared" si="10"/>
        <v>479.68375214308293</v>
      </c>
      <c r="M49">
        <f t="shared" si="11"/>
        <v>480.11641074610799</v>
      </c>
      <c r="N49">
        <v>20401</v>
      </c>
    </row>
    <row r="50" spans="1:14">
      <c r="A50">
        <v>21401</v>
      </c>
      <c r="B50">
        <v>43.503100000000003</v>
      </c>
      <c r="C50">
        <v>-63.745699999999999</v>
      </c>
      <c r="D50">
        <v>-75.358800000000002</v>
      </c>
      <c r="E50">
        <v>18.3811</v>
      </c>
      <c r="F50">
        <f t="shared" si="5"/>
        <v>1.160867899557352E-2</v>
      </c>
      <c r="G50">
        <f t="shared" si="7"/>
        <v>2.1338028948553645E-3</v>
      </c>
      <c r="I50">
        <f t="shared" si="8"/>
        <v>0.16602324077490316</v>
      </c>
      <c r="J50">
        <f t="shared" si="6"/>
        <v>3.0510251073190171E-2</v>
      </c>
      <c r="K50">
        <f t="shared" si="9"/>
        <v>512.32814960840994</v>
      </c>
      <c r="L50">
        <f t="shared" si="10"/>
        <v>512.46770175062591</v>
      </c>
      <c r="M50">
        <f t="shared" si="11"/>
        <v>513.39551427461868</v>
      </c>
      <c r="N50">
        <v>21401</v>
      </c>
    </row>
    <row r="51" spans="1:14">
      <c r="A51">
        <v>22401</v>
      </c>
      <c r="B51">
        <v>37.067100000000003</v>
      </c>
      <c r="C51">
        <v>-60.8765</v>
      </c>
      <c r="D51">
        <v>-72.920599999999993</v>
      </c>
      <c r="E51">
        <v>18.2226</v>
      </c>
      <c r="F51">
        <f t="shared" si="5"/>
        <v>1.6908489244433115E-2</v>
      </c>
      <c r="G51">
        <f t="shared" si="7"/>
        <v>3.0811663610560685E-3</v>
      </c>
      <c r="I51">
        <f t="shared" si="8"/>
        <v>0.28386034946632643</v>
      </c>
      <c r="K51">
        <f t="shared" si="9"/>
        <v>543.63377579987241</v>
      </c>
      <c r="L51">
        <f t="shared" si="10"/>
        <v>543.63377579987241</v>
      </c>
      <c r="M51">
        <f t="shared" si="11"/>
        <v>545.54542040747583</v>
      </c>
      <c r="N51">
        <v>22401</v>
      </c>
    </row>
  </sheetData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1"/>
  <sheetViews>
    <sheetView zoomScale="70" zoomScaleNormal="70" workbookViewId="0">
      <selection activeCell="A2" sqref="A2:E51"/>
    </sheetView>
  </sheetViews>
  <sheetFormatPr defaultRowHeight="12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  <c r="G1" t="s">
        <v>9</v>
      </c>
      <c r="H1" t="s">
        <v>12</v>
      </c>
      <c r="I1" t="s">
        <v>5</v>
      </c>
      <c r="J1" t="s">
        <v>10</v>
      </c>
      <c r="K1" t="s">
        <v>6</v>
      </c>
      <c r="L1" t="s">
        <v>7</v>
      </c>
      <c r="M1" t="s">
        <v>8</v>
      </c>
      <c r="N1" t="s">
        <v>0</v>
      </c>
    </row>
    <row r="2" spans="1:14">
      <c r="A2">
        <v>14.6</v>
      </c>
      <c r="B2">
        <v>975.13199999999995</v>
      </c>
      <c r="C2">
        <v>25.232600000000001</v>
      </c>
      <c r="D2">
        <v>21.918900000000001</v>
      </c>
      <c r="E2">
        <v>81.405600000000007</v>
      </c>
      <c r="F2">
        <f>6.112*EXP(17.67*C2/(C2+243.5))</f>
        <v>32.116681887153447</v>
      </c>
      <c r="G2">
        <f>F2*E2/100</f>
        <v>26.144777590328591</v>
      </c>
      <c r="H2">
        <f>1/((1/(C2+273.15-55))-(LOG(E2/100)/2840))+55</f>
        <v>296.53323840042844</v>
      </c>
      <c r="I2">
        <f t="shared" ref="I2:I51" si="0">622*F2/(B2-F2)</f>
        <v>21.183723901523027</v>
      </c>
      <c r="J2">
        <f>622*G2/($B2-G2)</f>
        <v>17.136217724714701</v>
      </c>
      <c r="K2">
        <f t="shared" ref="K2:K33" si="1">(C2+273.15)*(1000/B2)^0.2854*(1-0.00028*J2)</f>
        <v>299.09281189112585</v>
      </c>
      <c r="L2">
        <f t="shared" ref="L2:L33" si="2">((C2+273.15)*(1000/B2)^0.2854*(1-0.00028*J2))*EXP((3.376/$H$2-0.00254)*J2*(1+0.00081*J2))</f>
        <v>348.77457881029494</v>
      </c>
      <c r="M2">
        <f t="shared" ref="M2:M33" si="3">K2*EXP(2.625/(C2+273.15)*I2)</f>
        <v>360.36458620829433</v>
      </c>
      <c r="N2">
        <v>14.6</v>
      </c>
    </row>
    <row r="3" spans="1:14">
      <c r="A3">
        <v>46.1</v>
      </c>
      <c r="B3">
        <v>971.70100000000002</v>
      </c>
      <c r="C3">
        <v>24.646000000000001</v>
      </c>
      <c r="D3">
        <v>21.5167</v>
      </c>
      <c r="E3">
        <v>82.295000000000002</v>
      </c>
      <c r="F3">
        <f t="shared" ref="F3:F51" si="4">6.112*EXP(17.67*C3/(C3+243.5))</f>
        <v>31.01124730093423</v>
      </c>
      <c r="G3">
        <f t="shared" ref="G3:G51" si="5">F3*E3/100</f>
        <v>25.520705966303826</v>
      </c>
      <c r="I3">
        <f t="shared" si="0"/>
        <v>20.505162053521165</v>
      </c>
      <c r="J3">
        <f t="shared" ref="J3:J50" si="6">622*G3/($B3-G3)</f>
        <v>16.776801642495066</v>
      </c>
      <c r="K3">
        <f t="shared" si="1"/>
        <v>298.83546338702325</v>
      </c>
      <c r="L3">
        <f t="shared" si="2"/>
        <v>347.33810914739144</v>
      </c>
      <c r="M3">
        <f t="shared" si="3"/>
        <v>358.03874113027405</v>
      </c>
      <c r="N3">
        <v>46.1</v>
      </c>
    </row>
    <row r="4" spans="1:14">
      <c r="A4">
        <v>80.7</v>
      </c>
      <c r="B4">
        <v>967.93399999999997</v>
      </c>
      <c r="C4">
        <v>24.193200000000001</v>
      </c>
      <c r="D4">
        <v>21.279900000000001</v>
      </c>
      <c r="E4">
        <v>83.376900000000006</v>
      </c>
      <c r="F4">
        <f t="shared" si="4"/>
        <v>30.180876361818328</v>
      </c>
      <c r="G4">
        <f t="shared" si="5"/>
        <v>25.163879103316908</v>
      </c>
      <c r="I4">
        <f t="shared" si="0"/>
        <v>20.018600443813714</v>
      </c>
      <c r="J4">
        <f t="shared" si="6"/>
        <v>16.602067094973613</v>
      </c>
      <c r="K4">
        <f t="shared" si="1"/>
        <v>298.72672398243992</v>
      </c>
      <c r="L4">
        <f t="shared" si="2"/>
        <v>346.66103061819206</v>
      </c>
      <c r="M4">
        <f t="shared" si="3"/>
        <v>356.47248096424863</v>
      </c>
      <c r="N4">
        <v>80.7</v>
      </c>
    </row>
    <row r="5" spans="1:14">
      <c r="A5">
        <v>118.8</v>
      </c>
      <c r="B5">
        <v>963.79600000000005</v>
      </c>
      <c r="C5">
        <v>23.758800000000001</v>
      </c>
      <c r="D5">
        <v>21.0928</v>
      </c>
      <c r="E5">
        <v>84.645899999999997</v>
      </c>
      <c r="F5">
        <f t="shared" si="4"/>
        <v>29.402611885818349</v>
      </c>
      <c r="G5">
        <f t="shared" si="5"/>
        <v>24.888105454257911</v>
      </c>
      <c r="I5">
        <f t="shared" si="0"/>
        <v>19.572510706533585</v>
      </c>
      <c r="J5">
        <f t="shared" si="6"/>
        <v>16.487667941100945</v>
      </c>
      <c r="K5">
        <f t="shared" si="1"/>
        <v>298.66486386847686</v>
      </c>
      <c r="L5">
        <f t="shared" si="2"/>
        <v>346.22933587431123</v>
      </c>
      <c r="M5">
        <f t="shared" si="3"/>
        <v>355.08762383459884</v>
      </c>
      <c r="N5">
        <v>118.8</v>
      </c>
    </row>
    <row r="6" spans="1:14">
      <c r="A6">
        <v>160.69999999999999</v>
      </c>
      <c r="B6">
        <v>959.25599999999997</v>
      </c>
      <c r="C6">
        <v>23.313600000000001</v>
      </c>
      <c r="D6">
        <v>20.921900000000001</v>
      </c>
      <c r="E6">
        <v>86.084299999999999</v>
      </c>
      <c r="F6">
        <f t="shared" si="4"/>
        <v>28.623290690304444</v>
      </c>
      <c r="G6">
        <f t="shared" si="5"/>
        <v>24.640159427713748</v>
      </c>
      <c r="I6">
        <f t="shared" si="0"/>
        <v>19.130733995558135</v>
      </c>
      <c r="J6">
        <f t="shared" si="6"/>
        <v>16.398372998528881</v>
      </c>
      <c r="K6">
        <f t="shared" si="1"/>
        <v>298.62666922536175</v>
      </c>
      <c r="L6">
        <f t="shared" si="2"/>
        <v>345.90447049839878</v>
      </c>
      <c r="M6">
        <f t="shared" si="3"/>
        <v>353.74803542300828</v>
      </c>
      <c r="N6">
        <v>160.69999999999999</v>
      </c>
    </row>
    <row r="7" spans="1:14">
      <c r="A7">
        <v>206.7</v>
      </c>
      <c r="B7">
        <v>954.28099999999995</v>
      </c>
      <c r="C7">
        <v>22.844100000000001</v>
      </c>
      <c r="D7">
        <v>20.755500000000001</v>
      </c>
      <c r="E7">
        <v>87.710800000000006</v>
      </c>
      <c r="F7">
        <f t="shared" si="4"/>
        <v>27.821092712873071</v>
      </c>
      <c r="G7">
        <f t="shared" si="5"/>
        <v>24.402102987202674</v>
      </c>
      <c r="I7">
        <f t="shared" si="0"/>
        <v>18.678325452937276</v>
      </c>
      <c r="J7">
        <f t="shared" si="6"/>
        <v>16.32267180898415</v>
      </c>
      <c r="K7">
        <f t="shared" si="1"/>
        <v>298.60289802164147</v>
      </c>
      <c r="L7">
        <f t="shared" si="2"/>
        <v>345.63929102582154</v>
      </c>
      <c r="M7">
        <f t="shared" si="3"/>
        <v>352.39821390221232</v>
      </c>
      <c r="N7">
        <v>206.7</v>
      </c>
    </row>
    <row r="8" spans="1:14">
      <c r="A8">
        <v>257.39999999999998</v>
      </c>
      <c r="B8">
        <v>948.822</v>
      </c>
      <c r="C8">
        <v>22.340299999999999</v>
      </c>
      <c r="D8">
        <v>20.584800000000001</v>
      </c>
      <c r="E8">
        <v>89.542100000000005</v>
      </c>
      <c r="F8">
        <f t="shared" si="4"/>
        <v>26.982264500792539</v>
      </c>
      <c r="G8">
        <f t="shared" si="5"/>
        <v>24.160486261564156</v>
      </c>
      <c r="I8">
        <f t="shared" si="0"/>
        <v>18.205950419792234</v>
      </c>
      <c r="J8">
        <f t="shared" si="6"/>
        <v>16.252241746209314</v>
      </c>
      <c r="K8">
        <f t="shared" si="1"/>
        <v>298.58905172831999</v>
      </c>
      <c r="L8">
        <f t="shared" si="2"/>
        <v>345.40234848724361</v>
      </c>
      <c r="M8">
        <f t="shared" si="3"/>
        <v>351.00536704075404</v>
      </c>
      <c r="N8">
        <v>257.39999999999998</v>
      </c>
    </row>
    <row r="9" spans="1:14">
      <c r="A9">
        <v>313.10000000000002</v>
      </c>
      <c r="B9">
        <v>942.85199999999998</v>
      </c>
      <c r="C9">
        <v>21.798999999999999</v>
      </c>
      <c r="D9">
        <v>20.396799999999999</v>
      </c>
      <c r="E9">
        <v>91.534899999999993</v>
      </c>
      <c r="F9">
        <f t="shared" si="4"/>
        <v>26.105779725942682</v>
      </c>
      <c r="G9">
        <f t="shared" si="5"/>
        <v>23.895899366361906</v>
      </c>
      <c r="I9">
        <f t="shared" si="0"/>
        <v>17.712420984601529</v>
      </c>
      <c r="J9">
        <f t="shared" si="6"/>
        <v>16.174058146660769</v>
      </c>
      <c r="K9">
        <f t="shared" si="1"/>
        <v>298.58602235287384</v>
      </c>
      <c r="L9">
        <f t="shared" si="2"/>
        <v>345.15380538939786</v>
      </c>
      <c r="M9">
        <f t="shared" si="3"/>
        <v>349.56721184214439</v>
      </c>
      <c r="N9">
        <v>313.10000000000002</v>
      </c>
    </row>
    <row r="10" spans="1:14">
      <c r="A10">
        <v>374.5</v>
      </c>
      <c r="B10">
        <v>936.31200000000001</v>
      </c>
      <c r="C10">
        <v>21.214500000000001</v>
      </c>
      <c r="D10">
        <v>20.1477</v>
      </c>
      <c r="E10">
        <v>93.474199999999996</v>
      </c>
      <c r="F10">
        <f t="shared" si="4"/>
        <v>25.187467268352265</v>
      </c>
      <c r="G10">
        <f t="shared" si="5"/>
        <v>23.543783529354133</v>
      </c>
      <c r="I10">
        <f t="shared" si="0"/>
        <v>17.194800576760866</v>
      </c>
      <c r="J10">
        <f t="shared" si="6"/>
        <v>16.043759073779299</v>
      </c>
      <c r="K10">
        <f t="shared" si="1"/>
        <v>298.59782601044282</v>
      </c>
      <c r="L10">
        <f t="shared" si="2"/>
        <v>344.75951089750015</v>
      </c>
      <c r="M10">
        <f t="shared" si="3"/>
        <v>348.08005820704813</v>
      </c>
      <c r="N10">
        <v>374.5</v>
      </c>
    </row>
    <row r="11" spans="1:14">
      <c r="A11">
        <v>441.9</v>
      </c>
      <c r="B11">
        <v>929.15300000000002</v>
      </c>
      <c r="C11">
        <v>20.622</v>
      </c>
      <c r="D11">
        <v>19.634</v>
      </c>
      <c r="E11">
        <v>93.919899999999998</v>
      </c>
      <c r="F11">
        <f t="shared" si="4"/>
        <v>24.285621075934735</v>
      </c>
      <c r="G11">
        <f t="shared" si="5"/>
        <v>22.809031028896825</v>
      </c>
      <c r="I11">
        <f t="shared" si="0"/>
        <v>16.69377928862108</v>
      </c>
      <c r="J11">
        <f t="shared" si="6"/>
        <v>15.6532373863307</v>
      </c>
      <c r="K11">
        <f t="shared" si="1"/>
        <v>298.68309838284534</v>
      </c>
      <c r="L11">
        <f t="shared" si="2"/>
        <v>343.63836250023894</v>
      </c>
      <c r="M11">
        <f t="shared" si="3"/>
        <v>346.73140153809504</v>
      </c>
      <c r="N11">
        <v>441.9</v>
      </c>
    </row>
    <row r="12" spans="1:14">
      <c r="A12">
        <v>516.1</v>
      </c>
      <c r="B12">
        <v>921.33</v>
      </c>
      <c r="C12">
        <v>20.298200000000001</v>
      </c>
      <c r="D12">
        <v>18.058599999999998</v>
      </c>
      <c r="E12">
        <v>86.673699999999997</v>
      </c>
      <c r="F12">
        <f t="shared" si="4"/>
        <v>23.804836640701712</v>
      </c>
      <c r="G12">
        <f t="shared" si="5"/>
        <v>20.632532695451879</v>
      </c>
      <c r="I12">
        <f t="shared" si="0"/>
        <v>16.497151272168921</v>
      </c>
      <c r="J12">
        <f t="shared" si="6"/>
        <v>14.24833065754782</v>
      </c>
      <c r="K12">
        <f t="shared" si="1"/>
        <v>299.19287761859687</v>
      </c>
      <c r="L12">
        <f t="shared" si="2"/>
        <v>339.87160475623563</v>
      </c>
      <c r="M12">
        <f t="shared" si="3"/>
        <v>346.76988694678352</v>
      </c>
      <c r="N12">
        <v>516.1</v>
      </c>
    </row>
    <row r="13" spans="1:14">
      <c r="A13">
        <v>597.70000000000005</v>
      </c>
      <c r="B13">
        <v>912.78700000000003</v>
      </c>
      <c r="C13">
        <v>20.1952</v>
      </c>
      <c r="D13">
        <v>16.185199999999998</v>
      </c>
      <c r="E13">
        <v>77.282399999999996</v>
      </c>
      <c r="F13">
        <f t="shared" si="4"/>
        <v>23.65366121134478</v>
      </c>
      <c r="G13">
        <f t="shared" si="5"/>
        <v>18.280117071996315</v>
      </c>
      <c r="I13">
        <f t="shared" si="0"/>
        <v>16.547098878893344</v>
      </c>
      <c r="J13">
        <f t="shared" si="6"/>
        <v>12.711174207585012</v>
      </c>
      <c r="K13">
        <f t="shared" si="1"/>
        <v>300.01369450580182</v>
      </c>
      <c r="L13">
        <f t="shared" si="2"/>
        <v>336.10200738345929</v>
      </c>
      <c r="M13">
        <f t="shared" si="3"/>
        <v>347.89470537759604</v>
      </c>
      <c r="N13">
        <v>597.70000000000005</v>
      </c>
    </row>
    <row r="14" spans="1:14">
      <c r="A14">
        <v>687.5</v>
      </c>
      <c r="B14">
        <v>903.46199999999999</v>
      </c>
      <c r="C14">
        <v>19.8874</v>
      </c>
      <c r="D14">
        <v>15.078900000000001</v>
      </c>
      <c r="E14">
        <v>73.3078</v>
      </c>
      <c r="F14">
        <f t="shared" si="4"/>
        <v>23.206904297745144</v>
      </c>
      <c r="G14">
        <f t="shared" si="5"/>
        <v>17.012470988782415</v>
      </c>
      <c r="I14">
        <f t="shared" si="0"/>
        <v>16.398308335473693</v>
      </c>
      <c r="J14">
        <f t="shared" si="6"/>
        <v>11.93723568991682</v>
      </c>
      <c r="K14">
        <f t="shared" si="1"/>
        <v>300.64386159301534</v>
      </c>
      <c r="L14">
        <f t="shared" si="2"/>
        <v>334.46454837446998</v>
      </c>
      <c r="M14">
        <f t="shared" si="3"/>
        <v>348.21524258842521</v>
      </c>
      <c r="N14">
        <v>687.5</v>
      </c>
    </row>
    <row r="15" spans="1:14">
      <c r="A15">
        <v>786.2</v>
      </c>
      <c r="B15">
        <v>893.303</v>
      </c>
      <c r="C15">
        <v>19.424700000000001</v>
      </c>
      <c r="D15">
        <v>14.1631</v>
      </c>
      <c r="E15">
        <v>71.080100000000002</v>
      </c>
      <c r="F15">
        <f t="shared" si="4"/>
        <v>22.549249132550173</v>
      </c>
      <c r="G15">
        <f t="shared" si="5"/>
        <v>16.028028832665797</v>
      </c>
      <c r="I15">
        <f t="shared" si="0"/>
        <v>16.10746200802901</v>
      </c>
      <c r="J15">
        <f t="shared" si="6"/>
        <v>11.364092515545533</v>
      </c>
      <c r="K15">
        <f t="shared" si="1"/>
        <v>301.18796088873052</v>
      </c>
      <c r="L15">
        <f t="shared" si="2"/>
        <v>333.34365765551439</v>
      </c>
      <c r="M15">
        <f t="shared" si="3"/>
        <v>348.01715111889297</v>
      </c>
      <c r="N15">
        <v>786.2</v>
      </c>
    </row>
    <row r="16" spans="1:14">
      <c r="A16">
        <v>895</v>
      </c>
      <c r="B16">
        <v>882.23099999999999</v>
      </c>
      <c r="C16">
        <v>18.908300000000001</v>
      </c>
      <c r="D16">
        <v>13.1661</v>
      </c>
      <c r="E16">
        <v>68.7637</v>
      </c>
      <c r="F16">
        <f t="shared" si="4"/>
        <v>21.834636666272754</v>
      </c>
      <c r="G16">
        <f t="shared" si="5"/>
        <v>15.014304053285798</v>
      </c>
      <c r="I16">
        <f t="shared" si="0"/>
        <v>15.784752917596714</v>
      </c>
      <c r="J16">
        <f t="shared" si="6"/>
        <v>10.76881610420193</v>
      </c>
      <c r="K16">
        <f t="shared" si="1"/>
        <v>301.77889766087299</v>
      </c>
      <c r="L16">
        <f t="shared" si="2"/>
        <v>332.21239579091281</v>
      </c>
      <c r="M16">
        <f t="shared" si="3"/>
        <v>347.77888870711979</v>
      </c>
      <c r="N16">
        <v>895</v>
      </c>
    </row>
    <row r="17" spans="1:14">
      <c r="A17">
        <v>1014</v>
      </c>
      <c r="B17">
        <v>870.18700000000001</v>
      </c>
      <c r="C17">
        <v>18.387599999999999</v>
      </c>
      <c r="D17">
        <v>12.0077</v>
      </c>
      <c r="E17">
        <v>65.801699999999997</v>
      </c>
      <c r="F17">
        <f t="shared" si="4"/>
        <v>21.134284333806285</v>
      </c>
      <c r="G17">
        <f t="shared" si="5"/>
        <v>13.90671837447821</v>
      </c>
      <c r="I17">
        <f t="shared" si="0"/>
        <v>15.48257795196275</v>
      </c>
      <c r="J17">
        <f t="shared" si="6"/>
        <v>10.101807801184838</v>
      </c>
      <c r="K17">
        <f t="shared" si="1"/>
        <v>302.48162369485624</v>
      </c>
      <c r="L17">
        <f t="shared" si="2"/>
        <v>330.99426958145227</v>
      </c>
      <c r="M17">
        <f t="shared" si="3"/>
        <v>347.72968744782884</v>
      </c>
      <c r="N17">
        <v>1014</v>
      </c>
    </row>
    <row r="18" spans="1:14">
      <c r="A18">
        <v>1146</v>
      </c>
      <c r="B18">
        <v>857.10199999999998</v>
      </c>
      <c r="C18">
        <v>17.811199999999999</v>
      </c>
      <c r="D18">
        <v>10.6762</v>
      </c>
      <c r="E18">
        <v>62.424700000000001</v>
      </c>
      <c r="F18">
        <f t="shared" si="4"/>
        <v>20.382092780098979</v>
      </c>
      <c r="G18">
        <f t="shared" si="5"/>
        <v>12.723460271698448</v>
      </c>
      <c r="I18">
        <f t="shared" si="0"/>
        <v>15.151619556112355</v>
      </c>
      <c r="J18">
        <f t="shared" si="6"/>
        <v>9.3725644561536878</v>
      </c>
      <c r="K18">
        <f t="shared" si="1"/>
        <v>303.25388706252244</v>
      </c>
      <c r="L18">
        <f t="shared" si="2"/>
        <v>329.67228146038741</v>
      </c>
      <c r="M18">
        <f t="shared" si="3"/>
        <v>347.67410889276175</v>
      </c>
      <c r="N18">
        <v>1146</v>
      </c>
    </row>
    <row r="19" spans="1:14">
      <c r="A19">
        <v>1290</v>
      </c>
      <c r="B19">
        <v>842.89800000000002</v>
      </c>
      <c r="C19">
        <v>17.194199999999999</v>
      </c>
      <c r="D19">
        <v>9.4069800000000008</v>
      </c>
      <c r="E19">
        <v>59.585799999999999</v>
      </c>
      <c r="F19">
        <f t="shared" si="4"/>
        <v>19.603078720782015</v>
      </c>
      <c r="G19">
        <f t="shared" si="5"/>
        <v>11.68065128040773</v>
      </c>
      <c r="I19">
        <f t="shared" si="0"/>
        <v>14.810142330747059</v>
      </c>
      <c r="J19">
        <f t="shared" si="6"/>
        <v>8.7406321675133221</v>
      </c>
      <c r="K19">
        <f t="shared" si="1"/>
        <v>304.11145432351162</v>
      </c>
      <c r="L19">
        <f t="shared" si="2"/>
        <v>328.73487942366779</v>
      </c>
      <c r="M19">
        <f t="shared" si="3"/>
        <v>347.68352655156559</v>
      </c>
      <c r="N19">
        <v>1290</v>
      </c>
    </row>
    <row r="20" spans="1:14">
      <c r="A20">
        <v>1449</v>
      </c>
      <c r="B20">
        <v>827.51400000000001</v>
      </c>
      <c r="C20">
        <v>16.494199999999999</v>
      </c>
      <c r="D20">
        <v>8.1859999999999999</v>
      </c>
      <c r="E20">
        <v>57.3367</v>
      </c>
      <c r="F20">
        <f t="shared" si="4"/>
        <v>18.751059667044075</v>
      </c>
      <c r="G20">
        <f t="shared" si="5"/>
        <v>10.75123882811406</v>
      </c>
      <c r="I20">
        <f t="shared" si="0"/>
        <v>14.420986090312027</v>
      </c>
      <c r="J20">
        <f t="shared" si="6"/>
        <v>8.1875311522431478</v>
      </c>
      <c r="K20">
        <f t="shared" si="1"/>
        <v>305.02468311061574</v>
      </c>
      <c r="L20">
        <f t="shared" si="2"/>
        <v>328.09094094037556</v>
      </c>
      <c r="M20">
        <f t="shared" si="3"/>
        <v>347.61232106474665</v>
      </c>
      <c r="N20">
        <v>1449</v>
      </c>
    </row>
    <row r="21" spans="1:14">
      <c r="A21">
        <v>1624</v>
      </c>
      <c r="B21">
        <v>810.85699999999997</v>
      </c>
      <c r="C21">
        <v>15.7239</v>
      </c>
      <c r="D21">
        <v>6.8504899999999997</v>
      </c>
      <c r="E21">
        <v>54.956099999999999</v>
      </c>
      <c r="F21">
        <f t="shared" si="4"/>
        <v>17.851255977450148</v>
      </c>
      <c r="G21">
        <f t="shared" si="5"/>
        <v>9.8103540862234802</v>
      </c>
      <c r="I21">
        <f t="shared" si="0"/>
        <v>14.001766445790402</v>
      </c>
      <c r="J21">
        <f t="shared" si="6"/>
        <v>7.6175841603708792</v>
      </c>
      <c r="K21">
        <f t="shared" si="1"/>
        <v>306.03303111425038</v>
      </c>
      <c r="L21">
        <f t="shared" si="2"/>
        <v>327.49916629933961</v>
      </c>
      <c r="M21">
        <f t="shared" si="3"/>
        <v>347.55649654674249</v>
      </c>
      <c r="N21">
        <v>1624</v>
      </c>
    </row>
    <row r="22" spans="1:14">
      <c r="A22">
        <v>1817</v>
      </c>
      <c r="B22">
        <v>792.87099999999998</v>
      </c>
      <c r="C22">
        <v>14.874499999999999</v>
      </c>
      <c r="D22">
        <v>5.3581500000000002</v>
      </c>
      <c r="E22">
        <v>52.3322</v>
      </c>
      <c r="F22">
        <f t="shared" si="4"/>
        <v>16.903281041715161</v>
      </c>
      <c r="G22">
        <f t="shared" si="5"/>
        <v>8.8458588413124613</v>
      </c>
      <c r="I22">
        <f t="shared" si="0"/>
        <v>13.549327570045529</v>
      </c>
      <c r="J22">
        <f t="shared" si="6"/>
        <v>7.0177905151930764</v>
      </c>
      <c r="K22">
        <f t="shared" si="1"/>
        <v>307.14454624051706</v>
      </c>
      <c r="L22">
        <f t="shared" si="2"/>
        <v>326.92897236028756</v>
      </c>
      <c r="M22">
        <f t="shared" si="3"/>
        <v>347.51382271258728</v>
      </c>
      <c r="N22">
        <v>1817</v>
      </c>
    </row>
    <row r="23" spans="1:14">
      <c r="A23">
        <v>2028</v>
      </c>
      <c r="B23">
        <v>773.47400000000005</v>
      </c>
      <c r="C23">
        <v>13.9519</v>
      </c>
      <c r="D23">
        <v>3.7151800000000001</v>
      </c>
      <c r="E23">
        <v>49.497599999999998</v>
      </c>
      <c r="F23">
        <f t="shared" si="4"/>
        <v>15.924061469600243</v>
      </c>
      <c r="G23">
        <f t="shared" si="5"/>
        <v>7.8820282499768499</v>
      </c>
      <c r="I23">
        <f t="shared" si="0"/>
        <v>13.07473703094213</v>
      </c>
      <c r="J23">
        <f t="shared" si="6"/>
        <v>6.4037003422057532</v>
      </c>
      <c r="K23">
        <f t="shared" si="1"/>
        <v>308.38571575114008</v>
      </c>
      <c r="L23">
        <f t="shared" si="2"/>
        <v>326.45273545724899</v>
      </c>
      <c r="M23">
        <f t="shared" si="3"/>
        <v>347.54525562966967</v>
      </c>
      <c r="N23">
        <v>2028</v>
      </c>
    </row>
    <row r="24" spans="1:14">
      <c r="A24">
        <v>2261</v>
      </c>
      <c r="B24">
        <v>752.61099999999999</v>
      </c>
      <c r="C24">
        <v>12.818899999999999</v>
      </c>
      <c r="D24">
        <v>1.9529399999999999</v>
      </c>
      <c r="E24">
        <v>47.019199999999998</v>
      </c>
      <c r="F24">
        <f t="shared" si="4"/>
        <v>14.790095922875238</v>
      </c>
      <c r="G24">
        <f t="shared" si="5"/>
        <v>6.9541847821685545</v>
      </c>
      <c r="I24">
        <f t="shared" si="0"/>
        <v>12.468391195198199</v>
      </c>
      <c r="J24">
        <f t="shared" si="6"/>
        <v>5.8009299267857104</v>
      </c>
      <c r="K24">
        <f t="shared" si="1"/>
        <v>309.62754244591332</v>
      </c>
      <c r="L24">
        <f t="shared" si="2"/>
        <v>326.00731052527402</v>
      </c>
      <c r="M24">
        <f t="shared" si="3"/>
        <v>347.1723872910909</v>
      </c>
      <c r="N24">
        <v>2261</v>
      </c>
    </row>
    <row r="25" spans="1:14">
      <c r="A25">
        <v>2517</v>
      </c>
      <c r="B25">
        <v>730.21100000000001</v>
      </c>
      <c r="C25">
        <v>11.563800000000001</v>
      </c>
      <c r="D25">
        <v>4.6081499999999997E-2</v>
      </c>
      <c r="E25">
        <v>44.506900000000002</v>
      </c>
      <c r="F25">
        <f t="shared" si="4"/>
        <v>13.617516428643656</v>
      </c>
      <c r="G25">
        <f t="shared" si="5"/>
        <v>6.0607344193800028</v>
      </c>
      <c r="I25">
        <f t="shared" si="0"/>
        <v>11.819944519175809</v>
      </c>
      <c r="J25">
        <f t="shared" si="6"/>
        <v>5.2057935873734351</v>
      </c>
      <c r="K25">
        <f t="shared" si="1"/>
        <v>310.99030740212243</v>
      </c>
      <c r="L25">
        <f t="shared" si="2"/>
        <v>325.7077815028224</v>
      </c>
      <c r="M25">
        <f t="shared" si="3"/>
        <v>346.79682579604565</v>
      </c>
      <c r="N25">
        <v>2517</v>
      </c>
    </row>
    <row r="26" spans="1:14">
      <c r="A26">
        <v>2799</v>
      </c>
      <c r="B26">
        <v>706.21400000000006</v>
      </c>
      <c r="C26">
        <v>10.1111</v>
      </c>
      <c r="D26">
        <v>-1.91937</v>
      </c>
      <c r="E26">
        <v>42.454500000000003</v>
      </c>
      <c r="F26">
        <f t="shared" si="4"/>
        <v>12.36328081763695</v>
      </c>
      <c r="G26">
        <f t="shared" si="5"/>
        <v>5.2487690547236783</v>
      </c>
      <c r="I26">
        <f t="shared" si="0"/>
        <v>11.083018949136592</v>
      </c>
      <c r="J26">
        <f t="shared" si="6"/>
        <v>4.6574840062117175</v>
      </c>
      <c r="K26">
        <f t="shared" si="1"/>
        <v>312.41636836999152</v>
      </c>
      <c r="L26">
        <f t="shared" si="2"/>
        <v>325.60571399264029</v>
      </c>
      <c r="M26">
        <f t="shared" si="3"/>
        <v>346.2094391059598</v>
      </c>
      <c r="N26">
        <v>2799</v>
      </c>
    </row>
    <row r="27" spans="1:14">
      <c r="A27">
        <v>3109</v>
      </c>
      <c r="B27">
        <v>680.59199999999998</v>
      </c>
      <c r="C27">
        <v>8.4657599999999995</v>
      </c>
      <c r="D27">
        <v>-3.5543800000000001</v>
      </c>
      <c r="E27">
        <v>42.022199999999998</v>
      </c>
      <c r="F27">
        <f t="shared" si="4"/>
        <v>11.066756969512848</v>
      </c>
      <c r="G27">
        <f t="shared" si="5"/>
        <v>4.6504947472426279</v>
      </c>
      <c r="I27">
        <f t="shared" si="0"/>
        <v>10.281199860187419</v>
      </c>
      <c r="J27">
        <f t="shared" si="6"/>
        <v>4.2793758192186626</v>
      </c>
      <c r="K27">
        <f t="shared" si="1"/>
        <v>313.92821941504974</v>
      </c>
      <c r="L27">
        <f t="shared" si="2"/>
        <v>326.08112285987039</v>
      </c>
      <c r="M27">
        <f t="shared" si="3"/>
        <v>345.50171096626138</v>
      </c>
      <c r="N27">
        <v>3109</v>
      </c>
    </row>
    <row r="28" spans="1:14">
      <c r="A28">
        <v>3450</v>
      </c>
      <c r="B28">
        <v>653.30499999999995</v>
      </c>
      <c r="C28">
        <v>6.6342499999999998</v>
      </c>
      <c r="D28">
        <v>-5.4040499999999998</v>
      </c>
      <c r="E28">
        <v>41.439599999999999</v>
      </c>
      <c r="F28">
        <f t="shared" si="4"/>
        <v>9.7660410890734344</v>
      </c>
      <c r="G28">
        <f t="shared" si="5"/>
        <v>4.0470083631476745</v>
      </c>
      <c r="I28">
        <f t="shared" si="0"/>
        <v>9.4391760953892074</v>
      </c>
      <c r="J28">
        <f t="shared" si="6"/>
        <v>3.8771016056831451</v>
      </c>
      <c r="K28">
        <f t="shared" si="1"/>
        <v>315.58579048423155</v>
      </c>
      <c r="L28">
        <f t="shared" si="2"/>
        <v>326.63090997078848</v>
      </c>
      <c r="M28">
        <f t="shared" si="3"/>
        <v>344.80915121283039</v>
      </c>
      <c r="N28">
        <v>3450</v>
      </c>
    </row>
    <row r="29" spans="1:14">
      <c r="A29">
        <v>3825</v>
      </c>
      <c r="B29">
        <v>624.35299999999995</v>
      </c>
      <c r="C29">
        <v>4.7503700000000002</v>
      </c>
      <c r="D29">
        <v>-7.4888000000000003</v>
      </c>
      <c r="E29">
        <v>40.255099999999999</v>
      </c>
      <c r="F29">
        <f t="shared" si="4"/>
        <v>8.5709327066633616</v>
      </c>
      <c r="G29">
        <f t="shared" si="5"/>
        <v>3.4502375320000427</v>
      </c>
      <c r="I29">
        <f t="shared" si="0"/>
        <v>8.6574787196669956</v>
      </c>
      <c r="J29">
        <f t="shared" si="6"/>
        <v>3.4563346704623972</v>
      </c>
      <c r="K29">
        <f t="shared" si="1"/>
        <v>317.57977949030368</v>
      </c>
      <c r="L29">
        <f t="shared" si="2"/>
        <v>327.46643714486612</v>
      </c>
      <c r="M29">
        <f t="shared" si="3"/>
        <v>344.64198163163815</v>
      </c>
      <c r="N29">
        <v>3825</v>
      </c>
    </row>
    <row r="30" spans="1:14">
      <c r="A30">
        <v>4237</v>
      </c>
      <c r="B30">
        <v>593.76099999999997</v>
      </c>
      <c r="C30">
        <v>2.5427599999999999</v>
      </c>
      <c r="D30">
        <v>-9.6758699999999997</v>
      </c>
      <c r="E30">
        <v>39.665799999999997</v>
      </c>
      <c r="F30">
        <f t="shared" si="4"/>
        <v>7.3365367594023034</v>
      </c>
      <c r="G30">
        <f t="shared" si="5"/>
        <v>2.9100959979109984</v>
      </c>
      <c r="I30">
        <f t="shared" si="0"/>
        <v>7.781608971650277</v>
      </c>
      <c r="J30">
        <f t="shared" si="6"/>
        <v>3.0635134827419024</v>
      </c>
      <c r="K30">
        <f t="shared" si="1"/>
        <v>319.6420449072379</v>
      </c>
      <c r="L30">
        <f t="shared" si="2"/>
        <v>328.44370577552678</v>
      </c>
      <c r="M30">
        <f t="shared" si="3"/>
        <v>344.22451580170917</v>
      </c>
      <c r="N30">
        <v>4237</v>
      </c>
    </row>
    <row r="31" spans="1:14">
      <c r="A31">
        <v>4691</v>
      </c>
      <c r="B31">
        <v>561.55799999999999</v>
      </c>
      <c r="C31">
        <v>-9.2742900000000003E-2</v>
      </c>
      <c r="D31">
        <v>-11.8611</v>
      </c>
      <c r="E31">
        <v>40.319000000000003</v>
      </c>
      <c r="F31">
        <f t="shared" si="4"/>
        <v>6.0709884771209071</v>
      </c>
      <c r="G31">
        <f t="shared" si="5"/>
        <v>2.4477618440903788</v>
      </c>
      <c r="I31">
        <f t="shared" si="0"/>
        <v>6.7979174209974733</v>
      </c>
      <c r="J31">
        <f t="shared" si="6"/>
        <v>2.7230906592693431</v>
      </c>
      <c r="K31">
        <f t="shared" si="1"/>
        <v>321.69568705486205</v>
      </c>
      <c r="L31">
        <f t="shared" si="2"/>
        <v>329.55544363094413</v>
      </c>
      <c r="M31">
        <f t="shared" si="3"/>
        <v>343.42093543985004</v>
      </c>
      <c r="N31">
        <v>4691</v>
      </c>
    </row>
    <row r="32" spans="1:14">
      <c r="A32">
        <v>5190</v>
      </c>
      <c r="B32">
        <v>527.81200000000001</v>
      </c>
      <c r="C32">
        <v>-3.0533800000000002</v>
      </c>
      <c r="D32">
        <v>-14.027100000000001</v>
      </c>
      <c r="E32">
        <v>42.095399999999998</v>
      </c>
      <c r="F32">
        <f t="shared" si="4"/>
        <v>4.8835211942618901</v>
      </c>
      <c r="G32">
        <f t="shared" si="5"/>
        <v>2.0557377808093196</v>
      </c>
      <c r="I32">
        <f t="shared" si="0"/>
        <v>5.8087296942940272</v>
      </c>
      <c r="J32">
        <f t="shared" si="6"/>
        <v>2.4320564328919256</v>
      </c>
      <c r="K32">
        <f t="shared" si="1"/>
        <v>323.91251182917574</v>
      </c>
      <c r="L32">
        <f t="shared" si="2"/>
        <v>330.96979457956508</v>
      </c>
      <c r="M32">
        <f t="shared" si="3"/>
        <v>342.7245327614574</v>
      </c>
      <c r="N32">
        <v>5190</v>
      </c>
    </row>
    <row r="33" spans="1:14">
      <c r="A33">
        <v>5739</v>
      </c>
      <c r="B33">
        <v>492.61599999999999</v>
      </c>
      <c r="C33">
        <v>-6.5337800000000001</v>
      </c>
      <c r="D33">
        <v>-16.690999999999999</v>
      </c>
      <c r="E33">
        <v>43.958599999999997</v>
      </c>
      <c r="F33">
        <f t="shared" si="4"/>
        <v>3.7548405537524143</v>
      </c>
      <c r="G33">
        <f t="shared" si="5"/>
        <v>1.6505753396618088</v>
      </c>
      <c r="I33">
        <f t="shared" si="0"/>
        <v>4.7774522056109499</v>
      </c>
      <c r="J33">
        <f t="shared" si="6"/>
        <v>2.091100125797885</v>
      </c>
      <c r="K33">
        <f t="shared" si="1"/>
        <v>326.12964649782629</v>
      </c>
      <c r="L33">
        <f t="shared" si="2"/>
        <v>332.22813320580411</v>
      </c>
      <c r="M33">
        <f t="shared" si="3"/>
        <v>341.836288656482</v>
      </c>
      <c r="N33">
        <v>5739</v>
      </c>
    </row>
    <row r="34" spans="1:14">
      <c r="A34">
        <v>6343</v>
      </c>
      <c r="B34">
        <v>456.1</v>
      </c>
      <c r="C34">
        <v>-10.607900000000001</v>
      </c>
      <c r="D34">
        <v>-20.411899999999999</v>
      </c>
      <c r="E34">
        <v>44.019799999999996</v>
      </c>
      <c r="F34">
        <f t="shared" si="4"/>
        <v>2.7330302649003788</v>
      </c>
      <c r="G34">
        <f t="shared" si="5"/>
        <v>1.2030744565486169</v>
      </c>
      <c r="I34">
        <f t="shared" si="0"/>
        <v>3.7496000773089095</v>
      </c>
      <c r="J34">
        <f t="shared" si="6"/>
        <v>1.6450151011226422</v>
      </c>
      <c r="K34">
        <f t="shared" ref="K34:K51" si="7">(C34+273.15)*(1000/B34)^0.2854*(1-0.00028*J34)</f>
        <v>328.3243749494606</v>
      </c>
      <c r="L34">
        <f t="shared" ref="L34:L51" si="8">((C34+273.15)*(1000/B34)^0.2854*(1-0.00028*J34))*EXP((3.376/$H$2-0.00254)*J34*(1+0.00081*J34))</f>
        <v>333.1428716853946</v>
      </c>
      <c r="M34">
        <f t="shared" ref="M34:M51" si="9">K34*EXP(2.625/(C34+273.15)*I34)</f>
        <v>340.86689226224473</v>
      </c>
      <c r="N34">
        <v>6343</v>
      </c>
    </row>
    <row r="35" spans="1:14">
      <c r="A35">
        <v>7008</v>
      </c>
      <c r="B35">
        <v>418.45600000000002</v>
      </c>
      <c r="C35">
        <v>-15.1134</v>
      </c>
      <c r="D35">
        <v>-23.964400000000001</v>
      </c>
      <c r="E35">
        <v>46.409300000000002</v>
      </c>
      <c r="F35">
        <f t="shared" si="4"/>
        <v>1.8982800573059242</v>
      </c>
      <c r="G35">
        <f t="shared" si="5"/>
        <v>0.88097848663527822</v>
      </c>
      <c r="I35">
        <f t="shared" si="0"/>
        <v>2.8344936106494867</v>
      </c>
      <c r="J35">
        <f t="shared" si="6"/>
        <v>1.3122638818318422</v>
      </c>
      <c r="K35">
        <f t="shared" si="7"/>
        <v>330.75228580425284</v>
      </c>
      <c r="L35">
        <f t="shared" si="8"/>
        <v>334.61776769716516</v>
      </c>
      <c r="M35">
        <f t="shared" si="9"/>
        <v>340.42844201392933</v>
      </c>
      <c r="N35">
        <v>7008</v>
      </c>
    </row>
    <row r="36" spans="1:14">
      <c r="A36">
        <v>7738</v>
      </c>
      <c r="B36">
        <v>379.94900000000001</v>
      </c>
      <c r="C36">
        <v>-20.154699999999998</v>
      </c>
      <c r="D36">
        <v>-28.082899999999999</v>
      </c>
      <c r="E36">
        <v>48.828499999999998</v>
      </c>
      <c r="F36">
        <f t="shared" si="4"/>
        <v>1.2407445704263396</v>
      </c>
      <c r="G36">
        <f t="shared" si="5"/>
        <v>0.60583696257062525</v>
      </c>
      <c r="I36">
        <f t="shared" si="0"/>
        <v>2.0378302076615284</v>
      </c>
      <c r="J36">
        <f t="shared" si="6"/>
        <v>0.99337651877423561</v>
      </c>
      <c r="K36">
        <f t="shared" si="7"/>
        <v>333.37884457358609</v>
      </c>
      <c r="L36">
        <f t="shared" si="8"/>
        <v>336.32329882111725</v>
      </c>
      <c r="M36">
        <f t="shared" si="9"/>
        <v>340.50281838278124</v>
      </c>
      <c r="N36">
        <v>7738</v>
      </c>
    </row>
    <row r="37" spans="1:14">
      <c r="A37">
        <v>8542</v>
      </c>
      <c r="B37">
        <v>340.86900000000003</v>
      </c>
      <c r="C37">
        <v>-26.049099999999999</v>
      </c>
      <c r="D37">
        <v>-33.4589</v>
      </c>
      <c r="E37">
        <v>49.347099999999998</v>
      </c>
      <c r="F37">
        <f t="shared" si="4"/>
        <v>0.73602690110830427</v>
      </c>
      <c r="G37">
        <f t="shared" si="5"/>
        <v>0.36320793091681602</v>
      </c>
      <c r="I37">
        <f t="shared" si="0"/>
        <v>1.3459698667798958</v>
      </c>
      <c r="J37">
        <f t="shared" si="6"/>
        <v>0.66346986833171095</v>
      </c>
      <c r="K37">
        <f t="shared" si="7"/>
        <v>335.88697705284699</v>
      </c>
      <c r="L37">
        <f t="shared" si="8"/>
        <v>337.86493028047101</v>
      </c>
      <c r="M37">
        <f t="shared" si="9"/>
        <v>340.72415497160915</v>
      </c>
      <c r="N37">
        <v>8542</v>
      </c>
    </row>
    <row r="38" spans="1:14">
      <c r="A38">
        <v>9428</v>
      </c>
      <c r="B38">
        <v>301.52699999999999</v>
      </c>
      <c r="C38">
        <v>-32.724800000000002</v>
      </c>
      <c r="D38">
        <v>-38.462800000000001</v>
      </c>
      <c r="E38">
        <v>56.063400000000001</v>
      </c>
      <c r="F38">
        <f t="shared" si="4"/>
        <v>0.39330222589834424</v>
      </c>
      <c r="G38">
        <f t="shared" si="5"/>
        <v>0.22049860011429231</v>
      </c>
      <c r="I38">
        <f t="shared" si="0"/>
        <v>0.81237664969758605</v>
      </c>
      <c r="J38">
        <f t="shared" si="6"/>
        <v>0.45518476579125633</v>
      </c>
      <c r="K38">
        <f t="shared" si="7"/>
        <v>338.47370200601279</v>
      </c>
      <c r="L38">
        <f t="shared" si="8"/>
        <v>339.83966938002732</v>
      </c>
      <c r="M38">
        <f t="shared" si="9"/>
        <v>341.4892005973947</v>
      </c>
      <c r="N38">
        <v>9428</v>
      </c>
    </row>
    <row r="39" spans="1:14">
      <c r="A39">
        <v>10396</v>
      </c>
      <c r="B39">
        <v>262.60399999999998</v>
      </c>
      <c r="C39">
        <v>-40.078600000000002</v>
      </c>
      <c r="D39">
        <v>-47.779200000000003</v>
      </c>
      <c r="E39">
        <v>42.966200000000001</v>
      </c>
      <c r="F39">
        <f t="shared" si="4"/>
        <v>0.18803368622346031</v>
      </c>
      <c r="G39">
        <f t="shared" si="5"/>
        <v>8.0790929690144411E-2</v>
      </c>
      <c r="I39">
        <f t="shared" si="0"/>
        <v>0.44569297544625885</v>
      </c>
      <c r="J39">
        <f t="shared" si="6"/>
        <v>0.19141910707716198</v>
      </c>
      <c r="K39">
        <f t="shared" si="7"/>
        <v>341.34779802032165</v>
      </c>
      <c r="L39">
        <f t="shared" si="8"/>
        <v>341.92630712468423</v>
      </c>
      <c r="M39">
        <f t="shared" si="9"/>
        <v>343.06556275908963</v>
      </c>
      <c r="N39">
        <v>10396</v>
      </c>
    </row>
    <row r="40" spans="1:14">
      <c r="A40">
        <v>11401</v>
      </c>
      <c r="B40">
        <v>226.535</v>
      </c>
      <c r="C40">
        <v>-46.877899999999997</v>
      </c>
      <c r="D40">
        <v>-59.381300000000003</v>
      </c>
      <c r="E40">
        <v>22.027200000000001</v>
      </c>
      <c r="F40">
        <f t="shared" si="4"/>
        <v>9.0485944592313183E-2</v>
      </c>
      <c r="G40">
        <f t="shared" si="5"/>
        <v>1.9931519987238012E-2</v>
      </c>
      <c r="I40">
        <f t="shared" si="0"/>
        <v>0.24854767522717439</v>
      </c>
      <c r="J40">
        <f t="shared" si="6"/>
        <v>5.4731040699643199E-2</v>
      </c>
      <c r="K40">
        <f t="shared" si="7"/>
        <v>345.67560717398987</v>
      </c>
      <c r="L40">
        <f t="shared" si="8"/>
        <v>345.84299333104684</v>
      </c>
      <c r="M40">
        <f t="shared" si="9"/>
        <v>346.67377373615579</v>
      </c>
      <c r="N40">
        <v>11401</v>
      </c>
    </row>
    <row r="41" spans="1:14">
      <c r="A41">
        <v>12401</v>
      </c>
      <c r="B41">
        <v>194.65799999999999</v>
      </c>
      <c r="C41">
        <v>-53.942300000000003</v>
      </c>
      <c r="D41">
        <v>-64.3215</v>
      </c>
      <c r="E41">
        <v>26.144400000000001</v>
      </c>
      <c r="F41">
        <f t="shared" si="4"/>
        <v>4.0031633783586124E-2</v>
      </c>
      <c r="G41">
        <f t="shared" si="5"/>
        <v>1.0466030462915893E-2</v>
      </c>
      <c r="I41">
        <f t="shared" si="0"/>
        <v>0.12794130173292309</v>
      </c>
      <c r="J41">
        <f t="shared" si="6"/>
        <v>3.3444404946596958E-2</v>
      </c>
      <c r="K41">
        <f t="shared" si="7"/>
        <v>349.69823171249971</v>
      </c>
      <c r="L41">
        <f t="shared" si="8"/>
        <v>349.801694846641</v>
      </c>
      <c r="M41">
        <f t="shared" si="9"/>
        <v>350.23441149644304</v>
      </c>
      <c r="N41">
        <v>12401</v>
      </c>
    </row>
    <row r="42" spans="1:14">
      <c r="A42">
        <v>13401</v>
      </c>
      <c r="B42">
        <v>166.476</v>
      </c>
      <c r="C42">
        <v>-60.433</v>
      </c>
      <c r="D42">
        <v>-70.410899999999998</v>
      </c>
      <c r="E42">
        <v>25.006900000000002</v>
      </c>
      <c r="F42">
        <f t="shared" si="4"/>
        <v>1.7901651756065187E-2</v>
      </c>
      <c r="G42">
        <f t="shared" si="5"/>
        <v>4.4766481529874662E-3</v>
      </c>
      <c r="I42">
        <f t="shared" si="0"/>
        <v>6.6892674509458697E-2</v>
      </c>
      <c r="J42">
        <f t="shared" si="6"/>
        <v>1.672643521903177E-2</v>
      </c>
      <c r="K42">
        <f t="shared" si="7"/>
        <v>354.83496618345993</v>
      </c>
      <c r="L42">
        <f t="shared" si="8"/>
        <v>354.88746633177539</v>
      </c>
      <c r="M42">
        <f t="shared" si="9"/>
        <v>355.1279956813155</v>
      </c>
      <c r="N42">
        <v>13401</v>
      </c>
    </row>
    <row r="43" spans="1:14">
      <c r="A43">
        <v>14401</v>
      </c>
      <c r="B43">
        <v>141.72399999999999</v>
      </c>
      <c r="C43">
        <v>-66.184700000000007</v>
      </c>
      <c r="D43">
        <v>-75.790599999999998</v>
      </c>
      <c r="E43">
        <v>24.034600000000001</v>
      </c>
      <c r="F43">
        <f t="shared" si="4"/>
        <v>8.3520416300240687E-3</v>
      </c>
      <c r="G43">
        <f t="shared" si="5"/>
        <v>2.0073797976097648E-3</v>
      </c>
      <c r="I43">
        <f t="shared" si="0"/>
        <v>3.6657701310451138E-2</v>
      </c>
      <c r="J43">
        <f t="shared" si="6"/>
        <v>8.8101374460585174E-3</v>
      </c>
      <c r="K43">
        <f t="shared" si="7"/>
        <v>361.47188117500554</v>
      </c>
      <c r="L43">
        <f t="shared" si="8"/>
        <v>361.50005007845607</v>
      </c>
      <c r="M43">
        <f t="shared" si="9"/>
        <v>361.63998302086407</v>
      </c>
      <c r="N43">
        <v>14401</v>
      </c>
    </row>
    <row r="44" spans="1:14">
      <c r="A44">
        <v>15401</v>
      </c>
      <c r="B44">
        <v>120.167</v>
      </c>
      <c r="C44">
        <v>-70.725700000000003</v>
      </c>
      <c r="D44">
        <v>-80.959199999999996</v>
      </c>
      <c r="E44">
        <v>19.9331</v>
      </c>
      <c r="F44">
        <f t="shared" si="4"/>
        <v>4.4138157894285318E-3</v>
      </c>
      <c r="G44">
        <f t="shared" si="5"/>
        <v>8.7981031512257861E-4</v>
      </c>
      <c r="I44">
        <f t="shared" si="0"/>
        <v>2.284732301629917E-2</v>
      </c>
      <c r="J44">
        <f t="shared" si="6"/>
        <v>4.5540458087721418E-3</v>
      </c>
      <c r="K44">
        <f t="shared" si="7"/>
        <v>370.58803284893474</v>
      </c>
      <c r="L44">
        <f t="shared" si="8"/>
        <v>370.60296051296297</v>
      </c>
      <c r="M44">
        <f t="shared" si="9"/>
        <v>370.69784684920455</v>
      </c>
      <c r="N44">
        <v>15401</v>
      </c>
    </row>
    <row r="45" spans="1:14">
      <c r="A45">
        <v>16401</v>
      </c>
      <c r="B45">
        <v>101.491</v>
      </c>
      <c r="C45">
        <v>-75.653300000000002</v>
      </c>
      <c r="D45">
        <v>-84.799199999999999</v>
      </c>
      <c r="E45">
        <v>21.775099999999998</v>
      </c>
      <c r="F45">
        <f t="shared" si="4"/>
        <v>2.1247110616909783E-3</v>
      </c>
      <c r="G45">
        <f t="shared" si="5"/>
        <v>4.626579583942722E-4</v>
      </c>
      <c r="I45">
        <f t="shared" si="0"/>
        <v>1.3021824082780352E-2</v>
      </c>
      <c r="J45">
        <f t="shared" si="6"/>
        <v>2.8354687802212442E-3</v>
      </c>
      <c r="K45">
        <f t="shared" si="7"/>
        <v>379.42424707884123</v>
      </c>
      <c r="L45">
        <f t="shared" si="8"/>
        <v>379.43376296223971</v>
      </c>
      <c r="M45">
        <f t="shared" si="9"/>
        <v>379.48992266435124</v>
      </c>
      <c r="N45">
        <v>16401</v>
      </c>
    </row>
    <row r="46" spans="1:14">
      <c r="A46">
        <v>17401</v>
      </c>
      <c r="B46">
        <v>85.473500000000001</v>
      </c>
      <c r="C46">
        <v>-77.484499999999997</v>
      </c>
      <c r="D46">
        <v>-86.084999999999994</v>
      </c>
      <c r="E46">
        <v>23.162400000000002</v>
      </c>
      <c r="F46">
        <f t="shared" si="4"/>
        <v>1.6014045867918476E-3</v>
      </c>
      <c r="G46">
        <f t="shared" si="5"/>
        <v>3.7092373601107495E-4</v>
      </c>
      <c r="I46">
        <f t="shared" si="0"/>
        <v>1.1653814520951601E-2</v>
      </c>
      <c r="J46">
        <f t="shared" si="6"/>
        <v>2.6992642751271214E-3</v>
      </c>
      <c r="K46">
        <f t="shared" si="7"/>
        <v>394.79279860408911</v>
      </c>
      <c r="L46">
        <f t="shared" si="8"/>
        <v>394.80222430121182</v>
      </c>
      <c r="M46">
        <f t="shared" si="9"/>
        <v>394.85452718951728</v>
      </c>
      <c r="N46">
        <v>17401</v>
      </c>
    </row>
    <row r="47" spans="1:14">
      <c r="A47">
        <v>18401</v>
      </c>
      <c r="B47">
        <v>71.901600000000002</v>
      </c>
      <c r="C47">
        <v>-78.328599999999994</v>
      </c>
      <c r="D47">
        <v>-87.043700000000001</v>
      </c>
      <c r="E47">
        <v>22.3264</v>
      </c>
      <c r="F47">
        <f t="shared" si="4"/>
        <v>1.4027476935324188E-3</v>
      </c>
      <c r="G47">
        <f t="shared" si="5"/>
        <v>3.1318306104882189E-4</v>
      </c>
      <c r="I47">
        <f t="shared" si="0"/>
        <v>1.2135002388316472E-2</v>
      </c>
      <c r="J47">
        <f t="shared" si="6"/>
        <v>2.7092681173888958E-3</v>
      </c>
      <c r="K47">
        <f t="shared" si="7"/>
        <v>412.97441526783564</v>
      </c>
      <c r="L47">
        <f t="shared" si="8"/>
        <v>412.98431159415901</v>
      </c>
      <c r="M47">
        <f t="shared" si="9"/>
        <v>413.04194439963771</v>
      </c>
      <c r="N47">
        <v>18401</v>
      </c>
    </row>
    <row r="48" spans="1:14">
      <c r="A48">
        <v>19401</v>
      </c>
      <c r="B48">
        <v>60.570099999999996</v>
      </c>
      <c r="C48">
        <v>-74.271900000000002</v>
      </c>
      <c r="D48">
        <v>-83.575400000000002</v>
      </c>
      <c r="E48">
        <v>21.8003</v>
      </c>
      <c r="F48">
        <f t="shared" si="4"/>
        <v>2.6192495692460762E-3</v>
      </c>
      <c r="G48">
        <f t="shared" si="5"/>
        <v>5.7100426384435236E-4</v>
      </c>
      <c r="I48">
        <f t="shared" si="0"/>
        <v>2.6898481031167421E-2</v>
      </c>
      <c r="J48">
        <f t="shared" si="6"/>
        <v>5.8637512623911821E-3</v>
      </c>
      <c r="K48">
        <f t="shared" si="7"/>
        <v>442.72060271367286</v>
      </c>
      <c r="L48">
        <f t="shared" si="8"/>
        <v>442.74356479839827</v>
      </c>
      <c r="M48">
        <f t="shared" si="9"/>
        <v>442.87781154216952</v>
      </c>
      <c r="N48">
        <v>19401</v>
      </c>
    </row>
    <row r="49" spans="1:14">
      <c r="A49">
        <v>20401</v>
      </c>
      <c r="B49">
        <v>51.218400000000003</v>
      </c>
      <c r="C49">
        <v>-69.409599999999998</v>
      </c>
      <c r="D49">
        <v>-79.601200000000006</v>
      </c>
      <c r="E49">
        <v>20.630800000000001</v>
      </c>
      <c r="F49">
        <f t="shared" si="4"/>
        <v>5.3281545626397211E-3</v>
      </c>
      <c r="G49">
        <f t="shared" si="5"/>
        <v>1.0992409115090757E-3</v>
      </c>
      <c r="I49">
        <f t="shared" si="0"/>
        <v>6.4712231048432309E-2</v>
      </c>
      <c r="J49">
        <f t="shared" si="6"/>
        <v>1.3349548625662741E-2</v>
      </c>
      <c r="K49">
        <f t="shared" si="7"/>
        <v>475.77908699089653</v>
      </c>
      <c r="L49">
        <f t="shared" si="8"/>
        <v>475.83526870482905</v>
      </c>
      <c r="M49">
        <f t="shared" si="9"/>
        <v>476.17593566631609</v>
      </c>
      <c r="N49">
        <v>20401</v>
      </c>
    </row>
    <row r="50" spans="1:14">
      <c r="A50">
        <v>21401</v>
      </c>
      <c r="B50">
        <v>43.487000000000002</v>
      </c>
      <c r="C50">
        <v>-64.292299999999997</v>
      </c>
      <c r="D50">
        <v>-75.685000000000002</v>
      </c>
      <c r="E50">
        <v>18.8185</v>
      </c>
      <c r="F50">
        <f t="shared" si="4"/>
        <v>1.0791353590210787E-2</v>
      </c>
      <c r="G50">
        <f t="shared" si="5"/>
        <v>2.0307708753738167E-3</v>
      </c>
      <c r="I50">
        <f t="shared" si="0"/>
        <v>0.15438839176850339</v>
      </c>
      <c r="J50">
        <f t="shared" si="6"/>
        <v>2.9047726303471997E-2</v>
      </c>
      <c r="K50">
        <f t="shared" si="7"/>
        <v>511.04503376728502</v>
      </c>
      <c r="L50">
        <f t="shared" si="8"/>
        <v>511.17635351653723</v>
      </c>
      <c r="M50">
        <f t="shared" si="9"/>
        <v>512.03763327375088</v>
      </c>
      <c r="N50">
        <v>21401</v>
      </c>
    </row>
    <row r="51" spans="1:14">
      <c r="A51">
        <v>22401</v>
      </c>
      <c r="B51">
        <v>37.042900000000003</v>
      </c>
      <c r="C51">
        <v>-61.023299999999999</v>
      </c>
      <c r="D51">
        <v>-73.002499999999998</v>
      </c>
      <c r="E51">
        <v>18.349</v>
      </c>
      <c r="F51">
        <f t="shared" si="4"/>
        <v>1.6591026314499636E-2</v>
      </c>
      <c r="G51">
        <f t="shared" si="5"/>
        <v>3.0442874184475385E-3</v>
      </c>
      <c r="I51">
        <f t="shared" si="0"/>
        <v>0.27871042654975142</v>
      </c>
      <c r="K51">
        <f t="shared" si="7"/>
        <v>543.35908731632048</v>
      </c>
      <c r="L51">
        <f t="shared" si="8"/>
        <v>543.35908731632048</v>
      </c>
      <c r="M51">
        <f t="shared" si="9"/>
        <v>545.23634231042058</v>
      </c>
      <c r="N51">
        <v>22401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1"/>
  <sheetViews>
    <sheetView tabSelected="1" zoomScale="70" zoomScaleNormal="70" workbookViewId="0">
      <selection activeCell="B2" sqref="B2:E51"/>
    </sheetView>
  </sheetViews>
  <sheetFormatPr defaultRowHeight="12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  <c r="G1" t="s">
        <v>9</v>
      </c>
      <c r="H1" t="s">
        <v>12</v>
      </c>
      <c r="I1" t="s">
        <v>5</v>
      </c>
      <c r="J1" t="s">
        <v>10</v>
      </c>
      <c r="K1" t="s">
        <v>6</v>
      </c>
      <c r="L1" t="s">
        <v>7</v>
      </c>
      <c r="M1" t="s">
        <v>8</v>
      </c>
      <c r="N1" t="s">
        <v>0</v>
      </c>
    </row>
    <row r="2" spans="1:14">
      <c r="A2">
        <v>14.6</v>
      </c>
      <c r="B2">
        <v>975.91</v>
      </c>
      <c r="C2">
        <v>26.2697</v>
      </c>
      <c r="D2">
        <v>21.851700000000001</v>
      </c>
      <c r="E2">
        <v>76.070599999999999</v>
      </c>
      <c r="F2">
        <f>6.112*EXP(17.67*C2/(C2+243.5))</f>
        <v>34.155637227201751</v>
      </c>
      <c r="G2">
        <f t="shared" ref="G2:G33" si="0">F2*E2/100</f>
        <v>25.982398172555737</v>
      </c>
      <c r="H2">
        <f>1/((1/(C2+273.15-55))-(LOG(E2/100)/2840))+55</f>
        <v>296.94631486314074</v>
      </c>
      <c r="I2">
        <f>622*F2/($B2-F2)</f>
        <v>22.558755441035188</v>
      </c>
      <c r="J2">
        <f>622*G2/($B2-G2)</f>
        <v>17.012929861433111</v>
      </c>
      <c r="K2">
        <f t="shared" ref="K2:K33" si="1">(C2+273.15)*(1000/B2)^0.2854*(1-0.00028*J2)</f>
        <v>300.07448249299125</v>
      </c>
      <c r="L2">
        <f t="shared" ref="L2:L33" si="2">((C2+273.15)*(1000/B2)^0.2854*(1-0.00028*J2))*EXP((3.376/$H$2-0.00254)*J2*(1+0.00081*J2))</f>
        <v>349.43194084463244</v>
      </c>
      <c r="M2">
        <f t="shared" ref="M2:M33" si="3">K2*EXP(2.625/(C2+273.15)*I2)</f>
        <v>365.69599929979722</v>
      </c>
      <c r="N2">
        <v>14.6</v>
      </c>
    </row>
    <row r="3" spans="1:14">
      <c r="A3">
        <v>46.1</v>
      </c>
      <c r="B3">
        <v>972.49300000000005</v>
      </c>
      <c r="C3">
        <v>25.814699999999998</v>
      </c>
      <c r="D3">
        <v>21.238099999999999</v>
      </c>
      <c r="E3">
        <v>75.258799999999994</v>
      </c>
      <c r="F3">
        <f t="shared" ref="F3:F51" si="4">6.112*EXP(17.67*C3/(C3+243.5))</f>
        <v>33.247570059564303</v>
      </c>
      <c r="G3">
        <f t="shared" si="0"/>
        <v>25.021722255987378</v>
      </c>
      <c r="I3">
        <f t="shared" ref="I3:I34" si="5">622*F3/(B3-F3)</f>
        <v>22.017662176285981</v>
      </c>
      <c r="J3">
        <f t="shared" ref="J3:J51" si="6">622*G3/($B3-G3)</f>
        <v>16.426367330397419</v>
      </c>
      <c r="K3">
        <f t="shared" si="1"/>
        <v>299.96806081494839</v>
      </c>
      <c r="L3">
        <f t="shared" si="2"/>
        <v>347.45495447778001</v>
      </c>
      <c r="M3">
        <f t="shared" si="3"/>
        <v>363.94316024043616</v>
      </c>
      <c r="N3">
        <v>46.1</v>
      </c>
    </row>
    <row r="4" spans="1:14">
      <c r="A4">
        <v>80.7</v>
      </c>
      <c r="B4">
        <v>968.73099999999999</v>
      </c>
      <c r="C4">
        <v>25.412199999999999</v>
      </c>
      <c r="D4">
        <v>20.909500000000001</v>
      </c>
      <c r="E4">
        <v>75.557199999999995</v>
      </c>
      <c r="F4">
        <f t="shared" si="4"/>
        <v>32.461957371732069</v>
      </c>
      <c r="G4">
        <f t="shared" si="0"/>
        <v>24.527346055274343</v>
      </c>
      <c r="I4">
        <f t="shared" si="5"/>
        <v>21.565742928482177</v>
      </c>
      <c r="J4">
        <f t="shared" si="6"/>
        <v>16.157540995148214</v>
      </c>
      <c r="K4">
        <f t="shared" si="1"/>
        <v>299.91844454146513</v>
      </c>
      <c r="L4">
        <f t="shared" si="2"/>
        <v>346.55220936150045</v>
      </c>
      <c r="M4">
        <f t="shared" si="3"/>
        <v>362.53447363199206</v>
      </c>
      <c r="N4">
        <v>80.7</v>
      </c>
    </row>
    <row r="5" spans="1:14">
      <c r="A5">
        <v>118.8</v>
      </c>
      <c r="B5">
        <v>964.60599999999999</v>
      </c>
      <c r="C5">
        <v>25.0153</v>
      </c>
      <c r="D5">
        <v>20.694700000000001</v>
      </c>
      <c r="E5">
        <v>76.379599999999996</v>
      </c>
      <c r="F5">
        <f t="shared" si="4"/>
        <v>31.703229053456258</v>
      </c>
      <c r="G5">
        <f t="shared" si="0"/>
        <v>24.214799538113674</v>
      </c>
      <c r="I5">
        <f t="shared" si="5"/>
        <v>21.137688819641994</v>
      </c>
      <c r="J5">
        <f t="shared" si="6"/>
        <v>16.016318852525401</v>
      </c>
      <c r="K5">
        <f t="shared" si="1"/>
        <v>299.89665197370681</v>
      </c>
      <c r="L5">
        <f t="shared" si="2"/>
        <v>346.08398148154157</v>
      </c>
      <c r="M5">
        <f t="shared" si="3"/>
        <v>361.23574590679095</v>
      </c>
      <c r="N5">
        <v>118.8</v>
      </c>
    </row>
    <row r="6" spans="1:14">
      <c r="A6">
        <v>160.69999999999999</v>
      </c>
      <c r="B6">
        <v>960.07799999999997</v>
      </c>
      <c r="C6">
        <v>24.593699999999998</v>
      </c>
      <c r="D6">
        <v>20.5184</v>
      </c>
      <c r="E6">
        <v>77.519499999999994</v>
      </c>
      <c r="F6">
        <f t="shared" si="4"/>
        <v>30.914326061646204</v>
      </c>
      <c r="G6">
        <f t="shared" si="0"/>
        <v>23.964630991357826</v>
      </c>
      <c r="I6">
        <f t="shared" si="5"/>
        <v>20.694643311701061</v>
      </c>
      <c r="J6">
        <f t="shared" si="6"/>
        <v>15.923285544367603</v>
      </c>
      <c r="K6">
        <f t="shared" si="1"/>
        <v>299.88287146076948</v>
      </c>
      <c r="L6">
        <f t="shared" si="2"/>
        <v>345.77658824654748</v>
      </c>
      <c r="M6">
        <f t="shared" si="3"/>
        <v>359.90579185947797</v>
      </c>
      <c r="N6">
        <v>160.69999999999999</v>
      </c>
    </row>
    <row r="7" spans="1:14">
      <c r="A7">
        <v>206.7</v>
      </c>
      <c r="B7">
        <v>955.11500000000001</v>
      </c>
      <c r="C7">
        <v>24.138999999999999</v>
      </c>
      <c r="D7">
        <v>20.354600000000001</v>
      </c>
      <c r="E7">
        <v>78.9041</v>
      </c>
      <c r="F7">
        <f t="shared" si="4"/>
        <v>30.082797979917661</v>
      </c>
      <c r="G7">
        <f t="shared" si="0"/>
        <v>23.736561000872211</v>
      </c>
      <c r="I7">
        <f t="shared" si="5"/>
        <v>20.227944824673855</v>
      </c>
      <c r="J7">
        <f t="shared" si="6"/>
        <v>15.851924764769375</v>
      </c>
      <c r="K7">
        <f t="shared" si="1"/>
        <v>299.87414973004923</v>
      </c>
      <c r="L7">
        <f t="shared" si="2"/>
        <v>345.54314726353158</v>
      </c>
      <c r="M7">
        <f t="shared" si="3"/>
        <v>358.51533293735343</v>
      </c>
      <c r="N7">
        <v>206.7</v>
      </c>
    </row>
    <row r="8" spans="1:14">
      <c r="A8">
        <v>257.39999999999998</v>
      </c>
      <c r="B8">
        <v>949.68600000000004</v>
      </c>
      <c r="C8">
        <v>23.6463</v>
      </c>
      <c r="D8">
        <v>20.194199999999999</v>
      </c>
      <c r="E8">
        <v>80.526300000000006</v>
      </c>
      <c r="F8">
        <f t="shared" si="4"/>
        <v>29.203946858186683</v>
      </c>
      <c r="G8">
        <f t="shared" si="0"/>
        <v>23.516857858863986</v>
      </c>
      <c r="I8">
        <f t="shared" si="5"/>
        <v>19.73406747452746</v>
      </c>
      <c r="J8">
        <f t="shared" si="6"/>
        <v>15.793535891724153</v>
      </c>
      <c r="K8">
        <f t="shared" si="1"/>
        <v>299.86953660186742</v>
      </c>
      <c r="L8">
        <f t="shared" si="2"/>
        <v>345.35518262990445</v>
      </c>
      <c r="M8">
        <f t="shared" si="3"/>
        <v>357.05308663661128</v>
      </c>
      <c r="N8">
        <v>257.39999999999998</v>
      </c>
    </row>
    <row r="9" spans="1:14">
      <c r="A9">
        <v>313.10000000000002</v>
      </c>
      <c r="B9">
        <v>943.73400000000004</v>
      </c>
      <c r="C9">
        <v>23.1099</v>
      </c>
      <c r="D9">
        <v>20.034800000000001</v>
      </c>
      <c r="E9">
        <v>82.417299999999997</v>
      </c>
      <c r="F9">
        <f t="shared" si="4"/>
        <v>28.272789764926355</v>
      </c>
      <c r="G9">
        <f t="shared" si="0"/>
        <v>23.301669958928645</v>
      </c>
      <c r="I9">
        <f t="shared" si="5"/>
        <v>19.209634484970163</v>
      </c>
      <c r="J9">
        <f t="shared" si="6"/>
        <v>15.746555440753459</v>
      </c>
      <c r="K9">
        <f t="shared" si="1"/>
        <v>299.86911786522131</v>
      </c>
      <c r="L9">
        <f t="shared" si="2"/>
        <v>345.20782116218237</v>
      </c>
      <c r="M9">
        <f t="shared" si="3"/>
        <v>355.50964117069981</v>
      </c>
      <c r="N9">
        <v>313.10000000000002</v>
      </c>
    </row>
    <row r="10" spans="1:14">
      <c r="A10">
        <v>374.5</v>
      </c>
      <c r="B10">
        <v>937.21400000000006</v>
      </c>
      <c r="C10">
        <v>22.521599999999999</v>
      </c>
      <c r="D10">
        <v>19.8766</v>
      </c>
      <c r="E10">
        <v>84.642499999999998</v>
      </c>
      <c r="F10">
        <f t="shared" si="4"/>
        <v>27.28154019122854</v>
      </c>
      <c r="G10">
        <f t="shared" si="0"/>
        <v>23.09177765636062</v>
      </c>
      <c r="I10">
        <f t="shared" si="5"/>
        <v>18.648766527694072</v>
      </c>
      <c r="J10">
        <f t="shared" si="6"/>
        <v>15.712434673595423</v>
      </c>
      <c r="K10">
        <f t="shared" si="1"/>
        <v>299.86925539002056</v>
      </c>
      <c r="L10">
        <f t="shared" si="2"/>
        <v>345.10135059430041</v>
      </c>
      <c r="M10">
        <f t="shared" si="3"/>
        <v>353.86378475047081</v>
      </c>
      <c r="N10">
        <v>374.5</v>
      </c>
    </row>
    <row r="11" spans="1:14">
      <c r="A11">
        <v>441.9</v>
      </c>
      <c r="B11">
        <v>930.08</v>
      </c>
      <c r="C11">
        <v>21.8764</v>
      </c>
      <c r="D11">
        <v>19.7182</v>
      </c>
      <c r="E11">
        <v>87.247699999999995</v>
      </c>
      <c r="F11">
        <f t="shared" si="4"/>
        <v>26.229557533592033</v>
      </c>
      <c r="G11">
        <f t="shared" si="0"/>
        <v>22.884685668235775</v>
      </c>
      <c r="I11">
        <f t="shared" si="5"/>
        <v>18.050314542497542</v>
      </c>
      <c r="J11">
        <f t="shared" si="6"/>
        <v>15.690418877579356</v>
      </c>
      <c r="K11">
        <f t="shared" si="1"/>
        <v>299.86997794291779</v>
      </c>
      <c r="L11">
        <f t="shared" si="2"/>
        <v>345.03340217984379</v>
      </c>
      <c r="M11">
        <f t="shared" si="3"/>
        <v>352.11288032561782</v>
      </c>
      <c r="N11">
        <v>441.9</v>
      </c>
    </row>
    <row r="12" spans="1:14">
      <c r="A12">
        <v>516.1</v>
      </c>
      <c r="B12">
        <v>922.27300000000002</v>
      </c>
      <c r="C12">
        <v>21.169799999999999</v>
      </c>
      <c r="D12">
        <v>19.545999999999999</v>
      </c>
      <c r="E12">
        <v>90.217500000000001</v>
      </c>
      <c r="F12">
        <f t="shared" si="4"/>
        <v>25.118419529835464</v>
      </c>
      <c r="G12">
        <f t="shared" si="0"/>
        <v>22.661210139329309</v>
      </c>
      <c r="I12">
        <f t="shared" si="5"/>
        <v>17.41467667630911</v>
      </c>
      <c r="J12">
        <f t="shared" si="6"/>
        <v>15.668172500102367</v>
      </c>
      <c r="K12">
        <f t="shared" si="1"/>
        <v>299.8741984293834</v>
      </c>
      <c r="L12">
        <f t="shared" si="2"/>
        <v>344.96877336868863</v>
      </c>
      <c r="M12">
        <f t="shared" si="3"/>
        <v>350.2622933752063</v>
      </c>
      <c r="N12">
        <v>516.1</v>
      </c>
    </row>
    <row r="13" spans="1:14">
      <c r="A13">
        <v>597.70000000000005</v>
      </c>
      <c r="B13">
        <v>913.745</v>
      </c>
      <c r="C13">
        <v>20.3995</v>
      </c>
      <c r="D13">
        <v>19.332899999999999</v>
      </c>
      <c r="E13">
        <v>93.439499999999995</v>
      </c>
      <c r="F13">
        <f t="shared" si="4"/>
        <v>23.954343118549058</v>
      </c>
      <c r="G13">
        <f t="shared" si="0"/>
        <v>22.382818438256646</v>
      </c>
      <c r="I13">
        <f t="shared" si="5"/>
        <v>16.745063914199569</v>
      </c>
      <c r="J13">
        <f t="shared" si="6"/>
        <v>15.618918276522448</v>
      </c>
      <c r="K13">
        <f t="shared" si="1"/>
        <v>299.88754027664413</v>
      </c>
      <c r="L13">
        <f t="shared" si="2"/>
        <v>344.83033117398088</v>
      </c>
      <c r="M13">
        <f t="shared" si="3"/>
        <v>348.32866885298745</v>
      </c>
      <c r="N13">
        <v>597.70000000000005</v>
      </c>
    </row>
    <row r="14" spans="1:14">
      <c r="A14">
        <v>687.5</v>
      </c>
      <c r="B14">
        <v>904.43299999999999</v>
      </c>
      <c r="C14">
        <v>19.5839</v>
      </c>
      <c r="D14">
        <v>19.017700000000001</v>
      </c>
      <c r="E14">
        <v>96.447199999999995</v>
      </c>
      <c r="F14">
        <f t="shared" si="4"/>
        <v>22.773656504652578</v>
      </c>
      <c r="G14">
        <f t="shared" si="0"/>
        <v>21.964554036355281</v>
      </c>
      <c r="I14">
        <f t="shared" si="5"/>
        <v>16.066539134872396</v>
      </c>
      <c r="J14">
        <f t="shared" si="6"/>
        <v>15.481519677107888</v>
      </c>
      <c r="K14">
        <f t="shared" si="1"/>
        <v>299.94146695653819</v>
      </c>
      <c r="L14">
        <f t="shared" si="2"/>
        <v>344.46367743959951</v>
      </c>
      <c r="M14">
        <f t="shared" si="3"/>
        <v>346.42246489607919</v>
      </c>
      <c r="N14">
        <v>687.5</v>
      </c>
    </row>
    <row r="15" spans="1:14">
      <c r="A15">
        <v>786.2</v>
      </c>
      <c r="B15">
        <v>894.26900000000001</v>
      </c>
      <c r="C15">
        <v>18.7332</v>
      </c>
      <c r="D15">
        <v>18.4633</v>
      </c>
      <c r="E15">
        <v>98.280199999999994</v>
      </c>
      <c r="F15">
        <f t="shared" si="4"/>
        <v>21.596883061091294</v>
      </c>
      <c r="G15">
        <f t="shared" si="0"/>
        <v>21.225459866206641</v>
      </c>
      <c r="I15">
        <f t="shared" si="5"/>
        <v>15.393251375005464</v>
      </c>
      <c r="J15">
        <f t="shared" si="6"/>
        <v>15.122082038150463</v>
      </c>
      <c r="K15">
        <f t="shared" si="1"/>
        <v>300.06634963467047</v>
      </c>
      <c r="L15">
        <f t="shared" si="2"/>
        <v>343.48819904767572</v>
      </c>
      <c r="M15">
        <f t="shared" si="3"/>
        <v>344.61922187086481</v>
      </c>
      <c r="N15">
        <v>786.2</v>
      </c>
    </row>
    <row r="16" spans="1:14">
      <c r="A16">
        <v>895</v>
      </c>
      <c r="B16">
        <v>883.18100000000004</v>
      </c>
      <c r="C16">
        <v>17.870200000000001</v>
      </c>
      <c r="D16">
        <v>17.8613</v>
      </c>
      <c r="E16">
        <v>99.938199999999995</v>
      </c>
      <c r="F16">
        <f t="shared" si="4"/>
        <v>20.457990644697542</v>
      </c>
      <c r="G16">
        <f t="shared" si="0"/>
        <v>20.445347606479118</v>
      </c>
      <c r="I16">
        <f t="shared" si="5"/>
        <v>14.749658978622746</v>
      </c>
      <c r="J16">
        <f t="shared" si="6"/>
        <v>14.740327672733505</v>
      </c>
      <c r="K16">
        <f t="shared" si="1"/>
        <v>300.27859575959116</v>
      </c>
      <c r="L16">
        <f t="shared" si="2"/>
        <v>342.54662395665321</v>
      </c>
      <c r="M16">
        <f t="shared" si="3"/>
        <v>343.00756713474419</v>
      </c>
      <c r="N16">
        <v>895</v>
      </c>
    </row>
    <row r="17" spans="1:14">
      <c r="A17">
        <v>1014</v>
      </c>
      <c r="B17">
        <v>871.10400000000004</v>
      </c>
      <c r="C17">
        <v>16.997</v>
      </c>
      <c r="D17">
        <v>16.997699999999998</v>
      </c>
      <c r="E17">
        <v>100</v>
      </c>
      <c r="F17">
        <f t="shared" si="4"/>
        <v>19.359677720312106</v>
      </c>
      <c r="G17">
        <f t="shared" si="0"/>
        <v>19.359677720312106</v>
      </c>
      <c r="I17">
        <f t="shared" si="5"/>
        <v>14.137716245415701</v>
      </c>
      <c r="J17">
        <f t="shared" si="6"/>
        <v>14.137716245415701</v>
      </c>
      <c r="K17">
        <f t="shared" si="1"/>
        <v>300.60729211738476</v>
      </c>
      <c r="L17">
        <f t="shared" si="2"/>
        <v>341.05947372592425</v>
      </c>
      <c r="M17">
        <f t="shared" si="3"/>
        <v>341.62396271379652</v>
      </c>
      <c r="N17">
        <v>1014</v>
      </c>
    </row>
    <row r="18" spans="1:14">
      <c r="A18">
        <v>1146</v>
      </c>
      <c r="B18">
        <v>857.98500000000001</v>
      </c>
      <c r="C18">
        <v>17.145900000000001</v>
      </c>
      <c r="D18">
        <v>13.8134</v>
      </c>
      <c r="E18">
        <v>80.392499999999998</v>
      </c>
      <c r="F18">
        <f t="shared" si="4"/>
        <v>19.543215414455705</v>
      </c>
      <c r="G18">
        <f t="shared" si="0"/>
        <v>15.711279452066304</v>
      </c>
      <c r="I18">
        <f t="shared" si="5"/>
        <v>14.498180089867899</v>
      </c>
      <c r="J18">
        <f t="shared" si="6"/>
        <v>11.602422800070126</v>
      </c>
      <c r="K18">
        <f t="shared" si="1"/>
        <v>302.28222988034338</v>
      </c>
      <c r="L18">
        <f t="shared" si="2"/>
        <v>335.21170871926824</v>
      </c>
      <c r="M18">
        <f t="shared" si="3"/>
        <v>344.62638104107498</v>
      </c>
      <c r="N18">
        <v>1146</v>
      </c>
    </row>
    <row r="19" spans="1:14">
      <c r="A19">
        <v>1290</v>
      </c>
      <c r="B19">
        <v>843.75300000000004</v>
      </c>
      <c r="C19">
        <v>16.701000000000001</v>
      </c>
      <c r="D19">
        <v>12.1295</v>
      </c>
      <c r="E19">
        <v>73.961600000000004</v>
      </c>
      <c r="F19">
        <f t="shared" si="4"/>
        <v>18.999314914637182</v>
      </c>
      <c r="G19">
        <f t="shared" si="0"/>
        <v>14.052197299904295</v>
      </c>
      <c r="I19">
        <f t="shared" si="5"/>
        <v>14.328609972420065</v>
      </c>
      <c r="J19">
        <f t="shared" si="6"/>
        <v>10.53448025131031</v>
      </c>
      <c r="K19">
        <f t="shared" si="1"/>
        <v>303.35421675355997</v>
      </c>
      <c r="L19">
        <f t="shared" si="2"/>
        <v>333.18714870806872</v>
      </c>
      <c r="M19">
        <f t="shared" si="3"/>
        <v>345.38731937808598</v>
      </c>
      <c r="N19">
        <v>1290</v>
      </c>
    </row>
    <row r="20" spans="1:14">
      <c r="A20">
        <v>1449</v>
      </c>
      <c r="B20">
        <v>828.34</v>
      </c>
      <c r="C20">
        <v>16.162299999999998</v>
      </c>
      <c r="D20">
        <v>10.439299999999999</v>
      </c>
      <c r="E20">
        <v>68.346999999999994</v>
      </c>
      <c r="F20">
        <f t="shared" si="4"/>
        <v>18.358585728396108</v>
      </c>
      <c r="G20">
        <f t="shared" si="0"/>
        <v>12.547542587786886</v>
      </c>
      <c r="I20">
        <f t="shared" si="5"/>
        <v>14.097904127011651</v>
      </c>
      <c r="J20">
        <f t="shared" si="6"/>
        <v>9.5668590935008595</v>
      </c>
      <c r="K20">
        <f t="shared" si="1"/>
        <v>304.4705132785179</v>
      </c>
      <c r="L20">
        <f t="shared" si="2"/>
        <v>331.52232299172408</v>
      </c>
      <c r="M20">
        <f t="shared" si="3"/>
        <v>346.01700347814494</v>
      </c>
      <c r="N20">
        <v>1449</v>
      </c>
    </row>
    <row r="21" spans="1:14">
      <c r="A21">
        <v>1624</v>
      </c>
      <c r="B21">
        <v>811.66899999999998</v>
      </c>
      <c r="C21">
        <v>15.5839</v>
      </c>
      <c r="D21">
        <v>8.4945400000000006</v>
      </c>
      <c r="E21">
        <v>62.143700000000003</v>
      </c>
      <c r="F21">
        <f t="shared" si="4"/>
        <v>17.691862441120328</v>
      </c>
      <c r="G21">
        <f t="shared" si="0"/>
        <v>10.994377919822494</v>
      </c>
      <c r="I21">
        <f t="shared" si="5"/>
        <v>13.859767388529857</v>
      </c>
      <c r="J21">
        <f t="shared" si="6"/>
        <v>8.5409264606925444</v>
      </c>
      <c r="K21">
        <f t="shared" si="1"/>
        <v>305.71812020570468</v>
      </c>
      <c r="L21">
        <f t="shared" si="2"/>
        <v>329.83532886814334</v>
      </c>
      <c r="M21">
        <f t="shared" si="3"/>
        <v>346.77231529226827</v>
      </c>
      <c r="N21">
        <v>1624</v>
      </c>
    </row>
    <row r="22" spans="1:14">
      <c r="A22">
        <v>1817</v>
      </c>
      <c r="B22">
        <v>793.66700000000003</v>
      </c>
      <c r="C22">
        <v>14.9514</v>
      </c>
      <c r="D22">
        <v>6.2033699999999996</v>
      </c>
      <c r="E22">
        <v>55.2502</v>
      </c>
      <c r="F22">
        <f t="shared" si="4"/>
        <v>16.987242642895403</v>
      </c>
      <c r="G22">
        <f t="shared" si="0"/>
        <v>9.3854855346849959</v>
      </c>
      <c r="I22">
        <f t="shared" si="5"/>
        <v>13.604146141049529</v>
      </c>
      <c r="J22">
        <f t="shared" si="6"/>
        <v>7.4434649993682136</v>
      </c>
      <c r="K22">
        <f t="shared" si="1"/>
        <v>307.10189982019961</v>
      </c>
      <c r="L22">
        <f t="shared" si="2"/>
        <v>328.09218909133057</v>
      </c>
      <c r="M22">
        <f t="shared" si="3"/>
        <v>347.62770567192257</v>
      </c>
      <c r="N22">
        <v>1817</v>
      </c>
    </row>
    <row r="23" spans="1:14">
      <c r="A23">
        <v>2028</v>
      </c>
      <c r="B23">
        <v>774.26800000000003</v>
      </c>
      <c r="C23">
        <v>14.271699999999999</v>
      </c>
      <c r="D23">
        <v>3.48773</v>
      </c>
      <c r="E23">
        <v>47.681199999999997</v>
      </c>
      <c r="F23">
        <f t="shared" si="4"/>
        <v>16.257677252433211</v>
      </c>
      <c r="G23">
        <f t="shared" si="0"/>
        <v>7.751855606087183</v>
      </c>
      <c r="I23">
        <f t="shared" si="5"/>
        <v>13.340550844161863</v>
      </c>
      <c r="J23">
        <f t="shared" si="6"/>
        <v>6.2903491625720775</v>
      </c>
      <c r="K23">
        <f t="shared" si="1"/>
        <v>308.64864692321504</v>
      </c>
      <c r="L23">
        <f t="shared" si="2"/>
        <v>326.36761543104097</v>
      </c>
      <c r="M23">
        <f t="shared" si="3"/>
        <v>348.64066436832024</v>
      </c>
      <c r="N23">
        <v>2028</v>
      </c>
    </row>
    <row r="24" spans="1:14">
      <c r="A24">
        <v>2261</v>
      </c>
      <c r="B24">
        <v>753.41399999999999</v>
      </c>
      <c r="C24">
        <v>13.4748</v>
      </c>
      <c r="D24">
        <v>0.36340299999999998</v>
      </c>
      <c r="E24">
        <v>40.095399999999998</v>
      </c>
      <c r="F24">
        <f t="shared" si="4"/>
        <v>15.437551386140662</v>
      </c>
      <c r="G24">
        <f t="shared" si="0"/>
        <v>6.1897479784786427</v>
      </c>
      <c r="I24">
        <f t="shared" si="5"/>
        <v>13.011468022069289</v>
      </c>
      <c r="J24">
        <f t="shared" si="6"/>
        <v>5.1524334658544095</v>
      </c>
      <c r="K24">
        <f t="shared" si="1"/>
        <v>310.29969574794126</v>
      </c>
      <c r="L24">
        <f t="shared" si="2"/>
        <v>324.80323978307808</v>
      </c>
      <c r="M24">
        <f t="shared" si="3"/>
        <v>349.56925773958483</v>
      </c>
      <c r="N24">
        <v>2261</v>
      </c>
    </row>
    <row r="25" spans="1:14">
      <c r="A25">
        <v>2517</v>
      </c>
      <c r="B25">
        <v>731.03599999999994</v>
      </c>
      <c r="C25">
        <v>12.485200000000001</v>
      </c>
      <c r="D25">
        <v>-2.9795799999999999</v>
      </c>
      <c r="E25">
        <v>33.417900000000003</v>
      </c>
      <c r="F25">
        <f t="shared" si="4"/>
        <v>14.469967545803092</v>
      </c>
      <c r="G25">
        <f t="shared" si="0"/>
        <v>4.8355592844889319</v>
      </c>
      <c r="I25">
        <f t="shared" si="5"/>
        <v>12.560349508424162</v>
      </c>
      <c r="J25">
        <f t="shared" si="6"/>
        <v>4.1417186031843638</v>
      </c>
      <c r="K25">
        <f t="shared" si="1"/>
        <v>311.98927689711405</v>
      </c>
      <c r="L25">
        <f t="shared" si="2"/>
        <v>323.64879766623727</v>
      </c>
      <c r="M25">
        <f t="shared" si="3"/>
        <v>350.1630770775223</v>
      </c>
      <c r="N25">
        <v>2517</v>
      </c>
    </row>
    <row r="26" spans="1:14">
      <c r="A26">
        <v>2799</v>
      </c>
      <c r="B26">
        <v>707.09199999999998</v>
      </c>
      <c r="C26">
        <v>11.361000000000001</v>
      </c>
      <c r="D26">
        <v>-6.1253399999999996</v>
      </c>
      <c r="E26">
        <v>28.356200000000001</v>
      </c>
      <c r="F26">
        <f t="shared" si="4"/>
        <v>13.435949123810076</v>
      </c>
      <c r="G26">
        <f t="shared" si="0"/>
        <v>3.8099246054458331</v>
      </c>
      <c r="I26">
        <f t="shared" si="5"/>
        <v>12.047988833159518</v>
      </c>
      <c r="J26">
        <f t="shared" si="6"/>
        <v>3.3695912173757909</v>
      </c>
      <c r="K26">
        <f t="shared" si="1"/>
        <v>313.79692935640105</v>
      </c>
      <c r="L26">
        <f t="shared" si="2"/>
        <v>323.29899371539875</v>
      </c>
      <c r="M26">
        <f t="shared" si="3"/>
        <v>350.69086139250794</v>
      </c>
      <c r="N26">
        <v>2799</v>
      </c>
    </row>
    <row r="27" spans="1:14">
      <c r="A27">
        <v>3109</v>
      </c>
      <c r="B27">
        <v>681.54499999999996</v>
      </c>
      <c r="C27">
        <v>10.0909</v>
      </c>
      <c r="D27">
        <v>-7.8215599999999998</v>
      </c>
      <c r="E27">
        <v>27.081099999999999</v>
      </c>
      <c r="F27">
        <f t="shared" si="4"/>
        <v>12.346584324043798</v>
      </c>
      <c r="G27">
        <f t="shared" si="0"/>
        <v>3.3435908473786249</v>
      </c>
      <c r="I27">
        <f t="shared" si="5"/>
        <v>11.475782472972709</v>
      </c>
      <c r="J27">
        <f t="shared" si="6"/>
        <v>3.0665131021594347</v>
      </c>
      <c r="K27">
        <f t="shared" si="1"/>
        <v>315.72107248164349</v>
      </c>
      <c r="L27">
        <f t="shared" si="2"/>
        <v>324.40762100577422</v>
      </c>
      <c r="M27">
        <f t="shared" si="3"/>
        <v>351.15003691447379</v>
      </c>
      <c r="N27">
        <v>3109</v>
      </c>
    </row>
    <row r="28" spans="1:14">
      <c r="A28">
        <v>3450</v>
      </c>
      <c r="B28">
        <v>654.36500000000001</v>
      </c>
      <c r="C28">
        <v>8.4476899999999997</v>
      </c>
      <c r="D28">
        <v>-9.6875</v>
      </c>
      <c r="E28">
        <v>26.1525</v>
      </c>
      <c r="F28">
        <f t="shared" si="4"/>
        <v>11.053211433002431</v>
      </c>
      <c r="G28">
        <f t="shared" si="0"/>
        <v>2.8906911200159606</v>
      </c>
      <c r="I28">
        <f t="shared" si="5"/>
        <v>10.687037970564885</v>
      </c>
      <c r="J28">
        <f t="shared" si="6"/>
        <v>2.7599091048441644</v>
      </c>
      <c r="K28">
        <f t="shared" si="1"/>
        <v>317.58377058825153</v>
      </c>
      <c r="L28">
        <f t="shared" si="2"/>
        <v>325.43524461282055</v>
      </c>
      <c r="M28">
        <f t="shared" si="3"/>
        <v>350.85188668651352</v>
      </c>
      <c r="N28">
        <v>3450</v>
      </c>
    </row>
    <row r="29" spans="1:14">
      <c r="A29">
        <v>3825</v>
      </c>
      <c r="B29">
        <v>625.52800000000002</v>
      </c>
      <c r="C29">
        <v>6.3981300000000001</v>
      </c>
      <c r="D29">
        <v>-11.445499999999999</v>
      </c>
      <c r="E29">
        <v>26.185400000000001</v>
      </c>
      <c r="F29">
        <f t="shared" si="4"/>
        <v>9.6085970706182948</v>
      </c>
      <c r="G29">
        <f t="shared" si="0"/>
        <v>2.5160495773296829</v>
      </c>
      <c r="I29">
        <f t="shared" si="5"/>
        <v>9.7034568963072942</v>
      </c>
      <c r="J29">
        <f t="shared" si="6"/>
        <v>2.5119627898587349</v>
      </c>
      <c r="K29">
        <f t="shared" si="1"/>
        <v>319.37594272460149</v>
      </c>
      <c r="L29">
        <f t="shared" si="2"/>
        <v>326.55301357651888</v>
      </c>
      <c r="M29">
        <f t="shared" si="3"/>
        <v>349.84348460767268</v>
      </c>
      <c r="N29">
        <v>3825</v>
      </c>
    </row>
    <row r="30" spans="1:14">
      <c r="A30">
        <v>4237</v>
      </c>
      <c r="B30">
        <v>595.03700000000003</v>
      </c>
      <c r="C30">
        <v>4.0312200000000002</v>
      </c>
      <c r="D30">
        <v>-13.1045</v>
      </c>
      <c r="E30">
        <v>27.037600000000001</v>
      </c>
      <c r="F30">
        <f t="shared" si="4"/>
        <v>8.1500366870229985</v>
      </c>
      <c r="G30">
        <f t="shared" si="0"/>
        <v>2.2035743192905302</v>
      </c>
      <c r="I30">
        <f t="shared" si="5"/>
        <v>8.6376476838265006</v>
      </c>
      <c r="J30">
        <f t="shared" si="6"/>
        <v>2.3119870898387993</v>
      </c>
      <c r="K30">
        <f t="shared" si="1"/>
        <v>321.23859529747193</v>
      </c>
      <c r="L30">
        <f t="shared" si="2"/>
        <v>327.87584999911229</v>
      </c>
      <c r="M30">
        <f t="shared" si="3"/>
        <v>348.62107334316102</v>
      </c>
      <c r="N30">
        <v>4237</v>
      </c>
    </row>
    <row r="31" spans="1:14">
      <c r="A31">
        <v>4691</v>
      </c>
      <c r="B31">
        <v>562.91899999999998</v>
      </c>
      <c r="C31">
        <v>1.40768</v>
      </c>
      <c r="D31">
        <v>-14.8543</v>
      </c>
      <c r="E31">
        <v>28.260100000000001</v>
      </c>
      <c r="F31">
        <f t="shared" si="4"/>
        <v>6.7653747240231628</v>
      </c>
      <c r="G31">
        <f t="shared" si="0"/>
        <v>1.91190166238367</v>
      </c>
      <c r="I31">
        <f t="shared" si="5"/>
        <v>7.5663681527820046</v>
      </c>
      <c r="J31">
        <f t="shared" si="6"/>
        <v>2.1197643265593329</v>
      </c>
      <c r="K31">
        <f t="shared" si="1"/>
        <v>323.29462881352646</v>
      </c>
      <c r="L31">
        <f t="shared" si="2"/>
        <v>329.41281753617415</v>
      </c>
      <c r="M31">
        <f t="shared" si="3"/>
        <v>347.54871762384062</v>
      </c>
      <c r="N31">
        <v>4691</v>
      </c>
    </row>
    <row r="32" spans="1:14">
      <c r="A32">
        <v>5190</v>
      </c>
      <c r="B32">
        <v>529.25900000000001</v>
      </c>
      <c r="C32">
        <v>-1.59775</v>
      </c>
      <c r="D32">
        <v>-16.8947</v>
      </c>
      <c r="E32">
        <v>29.702300000000001</v>
      </c>
      <c r="F32">
        <f t="shared" si="4"/>
        <v>5.4387255030757649</v>
      </c>
      <c r="G32">
        <f t="shared" si="0"/>
        <v>1.615426565100073</v>
      </c>
      <c r="I32">
        <f t="shared" si="5"/>
        <v>6.4581067736678239</v>
      </c>
      <c r="J32">
        <f t="shared" si="6"/>
        <v>1.904306949009426</v>
      </c>
      <c r="K32">
        <f t="shared" si="1"/>
        <v>325.45193373396438</v>
      </c>
      <c r="L32">
        <f t="shared" si="2"/>
        <v>330.9786769614401</v>
      </c>
      <c r="M32">
        <f t="shared" si="3"/>
        <v>346.41692192241368</v>
      </c>
      <c r="N32">
        <v>5190</v>
      </c>
    </row>
    <row r="33" spans="1:14">
      <c r="A33">
        <v>5739</v>
      </c>
      <c r="B33">
        <v>494.14699999999999</v>
      </c>
      <c r="C33">
        <v>-5.0031400000000001</v>
      </c>
      <c r="D33">
        <v>-18.850300000000001</v>
      </c>
      <c r="E33">
        <v>32.496400000000001</v>
      </c>
      <c r="F33">
        <f t="shared" si="4"/>
        <v>4.2189078178384793</v>
      </c>
      <c r="G33">
        <f t="shared" si="0"/>
        <v>1.3709931601160636</v>
      </c>
      <c r="I33">
        <f t="shared" si="5"/>
        <v>5.3562159520337076</v>
      </c>
      <c r="J33">
        <f t="shared" si="6"/>
        <v>1.7305179914517943</v>
      </c>
      <c r="K33">
        <f t="shared" si="1"/>
        <v>327.74470239471719</v>
      </c>
      <c r="L33">
        <f t="shared" si="2"/>
        <v>332.79784050173066</v>
      </c>
      <c r="M33">
        <f t="shared" si="3"/>
        <v>345.38825528092366</v>
      </c>
      <c r="N33">
        <v>5739</v>
      </c>
    </row>
    <row r="34" spans="1:14">
      <c r="A34">
        <v>6343</v>
      </c>
      <c r="B34">
        <v>457.73</v>
      </c>
      <c r="C34">
        <v>-8.8614499999999996</v>
      </c>
      <c r="D34">
        <v>-20.764600000000002</v>
      </c>
      <c r="E34">
        <v>37.140500000000003</v>
      </c>
      <c r="F34">
        <f t="shared" si="4"/>
        <v>3.1359181906824047</v>
      </c>
      <c r="G34">
        <f t="shared" ref="G34:G51" si="7">F34*E34/100</f>
        <v>1.1646956956103987</v>
      </c>
      <c r="I34">
        <f t="shared" si="5"/>
        <v>4.2907314297651205</v>
      </c>
      <c r="J34">
        <f t="shared" si="6"/>
        <v>1.5867187362679824</v>
      </c>
      <c r="K34">
        <f t="shared" ref="K34:K51" si="8">(C34+273.15)*(1000/B34)^0.2854*(1-0.00028*J34)</f>
        <v>330.1774736100964</v>
      </c>
      <c r="L34">
        <f t="shared" ref="L34:L51" si="9">((C34+273.15)*(1000/B34)^0.2854*(1-0.00028*J34))*EXP((3.376/$H$2-0.00254)*J34*(1+0.00081*J34))</f>
        <v>334.84158734402502</v>
      </c>
      <c r="M34">
        <f t="shared" ref="M34:M51" si="10">K34*EXP(2.625/(C34+273.15)*I34)</f>
        <v>344.55276800777744</v>
      </c>
      <c r="N34">
        <v>6343</v>
      </c>
    </row>
    <row r="35" spans="1:14">
      <c r="A35">
        <v>7008</v>
      </c>
      <c r="B35">
        <v>420.20600000000002</v>
      </c>
      <c r="C35">
        <v>-13.194000000000001</v>
      </c>
      <c r="D35">
        <v>-23.3797</v>
      </c>
      <c r="E35">
        <v>41.736899999999999</v>
      </c>
      <c r="F35">
        <f t="shared" si="4"/>
        <v>2.2209998006655911</v>
      </c>
      <c r="G35">
        <f t="shared" si="7"/>
        <v>0.92697646580399706</v>
      </c>
      <c r="I35">
        <f t="shared" ref="I35:I51" si="11">622*F35/(B35-F35)</f>
        <v>3.3050513184807762</v>
      </c>
      <c r="J35">
        <f t="shared" si="6"/>
        <v>1.3751686332170177</v>
      </c>
      <c r="K35">
        <f t="shared" si="8"/>
        <v>332.81007402408699</v>
      </c>
      <c r="L35">
        <f t="shared" si="9"/>
        <v>336.88005508874386</v>
      </c>
      <c r="M35">
        <f t="shared" si="10"/>
        <v>344.10468690493087</v>
      </c>
      <c r="N35">
        <v>7008</v>
      </c>
    </row>
    <row r="36" spans="1:14">
      <c r="A36">
        <v>7738</v>
      </c>
      <c r="B36">
        <v>381.80200000000002</v>
      </c>
      <c r="C36">
        <v>-18.429200000000002</v>
      </c>
      <c r="D36">
        <v>-25.229600000000001</v>
      </c>
      <c r="E36">
        <v>54.764600000000002</v>
      </c>
      <c r="F36">
        <f t="shared" si="4"/>
        <v>1.4382150858842351</v>
      </c>
      <c r="G36">
        <f t="shared" si="7"/>
        <v>0.78763273892415786</v>
      </c>
      <c r="I36">
        <f t="shared" si="11"/>
        <v>2.3518794872177002</v>
      </c>
      <c r="J36">
        <f t="shared" si="6"/>
        <v>1.2857981370427833</v>
      </c>
      <c r="K36">
        <f t="shared" si="8"/>
        <v>335.15939953671108</v>
      </c>
      <c r="L36">
        <f t="shared" si="9"/>
        <v>338.98994579040078</v>
      </c>
      <c r="M36">
        <f t="shared" si="10"/>
        <v>343.38192082552405</v>
      </c>
      <c r="N36">
        <v>7738</v>
      </c>
    </row>
    <row r="37" spans="1:14">
      <c r="A37">
        <v>8542</v>
      </c>
      <c r="B37">
        <v>342.78199999999998</v>
      </c>
      <c r="C37">
        <v>-24.493300000000001</v>
      </c>
      <c r="D37">
        <v>-28.265999999999998</v>
      </c>
      <c r="E37">
        <v>70.587400000000002</v>
      </c>
      <c r="F37">
        <f t="shared" si="4"/>
        <v>0.84710915296505274</v>
      </c>
      <c r="G37">
        <f t="shared" si="7"/>
        <v>0.59795232624005368</v>
      </c>
      <c r="I37">
        <f t="shared" si="11"/>
        <v>1.540942171297673</v>
      </c>
      <c r="J37">
        <f t="shared" si="6"/>
        <v>1.0869190117124043</v>
      </c>
      <c r="K37">
        <f t="shared" si="8"/>
        <v>337.42234082699503</v>
      </c>
      <c r="L37">
        <f t="shared" si="9"/>
        <v>340.67886980694635</v>
      </c>
      <c r="M37">
        <f t="shared" si="10"/>
        <v>342.95617963499973</v>
      </c>
      <c r="N37">
        <v>8542</v>
      </c>
    </row>
    <row r="38" spans="1:14">
      <c r="A38">
        <v>9428</v>
      </c>
      <c r="B38">
        <v>303.428</v>
      </c>
      <c r="C38">
        <v>-31.574400000000001</v>
      </c>
      <c r="D38">
        <v>-35.192399999999999</v>
      </c>
      <c r="E38">
        <v>69.972099999999998</v>
      </c>
      <c r="F38">
        <f t="shared" si="4"/>
        <v>0.4393906924368115</v>
      </c>
      <c r="G38">
        <f t="shared" si="7"/>
        <v>0.30745089470257819</v>
      </c>
      <c r="I38">
        <f t="shared" si="11"/>
        <v>0.90201744323090827</v>
      </c>
      <c r="J38">
        <f t="shared" si="6"/>
        <v>0.63088582106841262</v>
      </c>
      <c r="K38">
        <f t="shared" si="8"/>
        <v>339.46707554999892</v>
      </c>
      <c r="L38">
        <f t="shared" si="9"/>
        <v>341.3641982017453</v>
      </c>
      <c r="M38">
        <f t="shared" si="10"/>
        <v>342.81071111739891</v>
      </c>
      <c r="N38">
        <v>9428</v>
      </c>
    </row>
    <row r="39" spans="1:14">
      <c r="A39">
        <v>10396</v>
      </c>
      <c r="B39">
        <v>264.43299999999999</v>
      </c>
      <c r="C39">
        <v>-39.006300000000003</v>
      </c>
      <c r="D39">
        <v>-46.4253</v>
      </c>
      <c r="E39">
        <v>44.763500000000001</v>
      </c>
      <c r="F39">
        <f t="shared" si="4"/>
        <v>0.21008921823971682</v>
      </c>
      <c r="G39">
        <f t="shared" si="7"/>
        <v>9.4043287206735646E-2</v>
      </c>
      <c r="I39">
        <f t="shared" si="11"/>
        <v>0.49456534014583492</v>
      </c>
      <c r="J39">
        <f t="shared" si="6"/>
        <v>0.22128756718270948</v>
      </c>
      <c r="K39">
        <f t="shared" si="8"/>
        <v>342.23677901113768</v>
      </c>
      <c r="L39">
        <f t="shared" si="9"/>
        <v>342.90620153443666</v>
      </c>
      <c r="M39">
        <f t="shared" si="10"/>
        <v>344.13961667690239</v>
      </c>
      <c r="N39">
        <v>10396</v>
      </c>
    </row>
    <row r="40" spans="1:14">
      <c r="A40">
        <v>11401</v>
      </c>
      <c r="B40">
        <v>228.20099999999999</v>
      </c>
      <c r="C40">
        <v>-46.709600000000002</v>
      </c>
      <c r="D40">
        <v>-59.553899999999999</v>
      </c>
      <c r="E40">
        <v>21.134499999999999</v>
      </c>
      <c r="F40">
        <f t="shared" si="4"/>
        <v>9.2195309189048516E-2</v>
      </c>
      <c r="G40">
        <f t="shared" si="7"/>
        <v>1.9485017620559458E-2</v>
      </c>
      <c r="I40">
        <f t="shared" si="11"/>
        <v>0.2513953040669204</v>
      </c>
      <c r="J40">
        <f t="shared" si="6"/>
        <v>5.3114210241455732E-2</v>
      </c>
      <c r="K40">
        <f t="shared" si="8"/>
        <v>345.21020656381825</v>
      </c>
      <c r="L40">
        <f t="shared" si="9"/>
        <v>345.37213729224499</v>
      </c>
      <c r="M40">
        <f t="shared" si="10"/>
        <v>346.21771610235157</v>
      </c>
      <c r="N40">
        <v>11401</v>
      </c>
    </row>
    <row r="41" spans="1:14">
      <c r="A41">
        <v>12401</v>
      </c>
      <c r="B41">
        <v>196.08600000000001</v>
      </c>
      <c r="C41">
        <v>-54.163800000000002</v>
      </c>
      <c r="D41">
        <v>-66.310699999999997</v>
      </c>
      <c r="E41">
        <v>20.388100000000001</v>
      </c>
      <c r="F41">
        <f t="shared" si="4"/>
        <v>3.898261310423843E-2</v>
      </c>
      <c r="G41">
        <f t="shared" si="7"/>
        <v>7.9478141423052363E-3</v>
      </c>
      <c r="I41">
        <f t="shared" si="11"/>
        <v>0.12368046029991295</v>
      </c>
      <c r="J41">
        <f t="shared" si="6"/>
        <v>2.5212104778703091E-2</v>
      </c>
      <c r="K41">
        <f t="shared" si="8"/>
        <v>348.61769379676156</v>
      </c>
      <c r="L41">
        <f t="shared" si="9"/>
        <v>348.69530602047331</v>
      </c>
      <c r="M41">
        <f t="shared" si="10"/>
        <v>349.13492540071871</v>
      </c>
      <c r="N41">
        <v>12401</v>
      </c>
    </row>
    <row r="42" spans="1:14">
      <c r="A42">
        <v>13401</v>
      </c>
      <c r="B42">
        <v>167.62200000000001</v>
      </c>
      <c r="C42">
        <v>-61.396999999999998</v>
      </c>
      <c r="D42">
        <v>-72.886899999999997</v>
      </c>
      <c r="E42">
        <v>19.610399999999998</v>
      </c>
      <c r="F42">
        <f t="shared" si="4"/>
        <v>1.5807339608761569E-2</v>
      </c>
      <c r="G42">
        <f t="shared" si="7"/>
        <v>3.0998825266365785E-3</v>
      </c>
      <c r="I42">
        <f t="shared" si="11"/>
        <v>5.866230286951226E-2</v>
      </c>
      <c r="J42">
        <f t="shared" si="6"/>
        <v>1.1503040111924438E-2</v>
      </c>
      <c r="K42">
        <f t="shared" si="8"/>
        <v>352.53650974370402</v>
      </c>
      <c r="L42">
        <f t="shared" si="9"/>
        <v>352.57231586063153</v>
      </c>
      <c r="M42">
        <f t="shared" si="10"/>
        <v>352.79297046832158</v>
      </c>
      <c r="N42">
        <v>13401</v>
      </c>
    </row>
    <row r="43" spans="1:14">
      <c r="A43">
        <v>14401</v>
      </c>
      <c r="B43">
        <v>142.571</v>
      </c>
      <c r="C43">
        <v>-67.556899999999999</v>
      </c>
      <c r="D43">
        <v>-78.042000000000002</v>
      </c>
      <c r="E43">
        <v>20.3659</v>
      </c>
      <c r="F43">
        <f t="shared" si="4"/>
        <v>6.9119833977079933E-3</v>
      </c>
      <c r="G43">
        <f t="shared" si="7"/>
        <v>1.4076876267938121E-3</v>
      </c>
      <c r="I43">
        <f t="shared" si="11"/>
        <v>3.0156638555943364E-2</v>
      </c>
      <c r="J43">
        <f t="shared" si="6"/>
        <v>6.1414337353741721E-3</v>
      </c>
      <c r="K43">
        <f t="shared" si="8"/>
        <v>358.46543476793323</v>
      </c>
      <c r="L43">
        <f t="shared" si="9"/>
        <v>358.48487249055364</v>
      </c>
      <c r="M43">
        <f t="shared" si="10"/>
        <v>358.6034841926143</v>
      </c>
      <c r="N43">
        <v>14401</v>
      </c>
    </row>
    <row r="44" spans="1:14">
      <c r="A44">
        <v>15401</v>
      </c>
      <c r="B44">
        <v>120.749</v>
      </c>
      <c r="C44">
        <v>-72.123999999999995</v>
      </c>
      <c r="D44">
        <v>-81.878799999999998</v>
      </c>
      <c r="E44">
        <v>21.012499999999999</v>
      </c>
      <c r="F44">
        <f t="shared" si="4"/>
        <v>3.6022098915429301E-3</v>
      </c>
      <c r="G44">
        <f t="shared" si="7"/>
        <v>7.5691435346045819E-4</v>
      </c>
      <c r="I44">
        <f t="shared" si="11"/>
        <v>1.8556190078850791E-2</v>
      </c>
      <c r="J44">
        <f t="shared" si="6"/>
        <v>3.8990275619866935E-3</v>
      </c>
      <c r="K44">
        <f t="shared" si="8"/>
        <v>367.52102911695516</v>
      </c>
      <c r="L44">
        <f t="shared" si="9"/>
        <v>367.53368119133097</v>
      </c>
      <c r="M44">
        <f t="shared" si="10"/>
        <v>367.61009281022649</v>
      </c>
      <c r="N44">
        <v>15401</v>
      </c>
    </row>
    <row r="45" spans="1:14">
      <c r="A45">
        <v>16401</v>
      </c>
      <c r="B45">
        <v>101.84699999999999</v>
      </c>
      <c r="C45">
        <v>-77.406700000000001</v>
      </c>
      <c r="D45">
        <v>-86.218599999999995</v>
      </c>
      <c r="E45">
        <v>22.312799999999999</v>
      </c>
      <c r="F45">
        <f t="shared" si="4"/>
        <v>1.620963928616574E-3</v>
      </c>
      <c r="G45">
        <f t="shared" si="7"/>
        <v>3.6168243946435889E-4</v>
      </c>
      <c r="I45">
        <f t="shared" si="11"/>
        <v>9.8997084908723533E-3</v>
      </c>
      <c r="J45">
        <f t="shared" si="6"/>
        <v>2.2088748442082081E-3</v>
      </c>
      <c r="K45">
        <f t="shared" si="8"/>
        <v>375.68011585076908</v>
      </c>
      <c r="L45">
        <f t="shared" si="9"/>
        <v>375.68744255602172</v>
      </c>
      <c r="M45">
        <f t="shared" si="10"/>
        <v>375.72999417410881</v>
      </c>
      <c r="N45">
        <v>16401</v>
      </c>
    </row>
    <row r="46" spans="1:14">
      <c r="A46">
        <v>17401</v>
      </c>
      <c r="B46">
        <v>85.6327</v>
      </c>
      <c r="C46">
        <v>-79.508899999999997</v>
      </c>
      <c r="D46">
        <v>-87.372500000000002</v>
      </c>
      <c r="E46">
        <v>25.474399999999999</v>
      </c>
      <c r="F46">
        <f t="shared" si="4"/>
        <v>1.1629329814212999E-3</v>
      </c>
      <c r="G46">
        <f t="shared" si="7"/>
        <v>2.9625019941918762E-4</v>
      </c>
      <c r="I46">
        <f t="shared" si="11"/>
        <v>8.4471719090821774E-3</v>
      </c>
      <c r="J46">
        <f t="shared" si="6"/>
        <v>2.1518445818375599E-3</v>
      </c>
      <c r="K46">
        <f t="shared" si="8"/>
        <v>390.50079898973883</v>
      </c>
      <c r="L46">
        <f t="shared" si="9"/>
        <v>390.50821810469824</v>
      </c>
      <c r="M46">
        <f t="shared" si="10"/>
        <v>390.54551776408698</v>
      </c>
      <c r="N46">
        <v>17401</v>
      </c>
    </row>
    <row r="47" spans="1:14">
      <c r="A47">
        <v>18401</v>
      </c>
      <c r="B47">
        <v>71.9208</v>
      </c>
      <c r="C47">
        <v>-79.970699999999994</v>
      </c>
      <c r="D47">
        <v>-87.946299999999994</v>
      </c>
      <c r="E47">
        <v>24.7605</v>
      </c>
      <c r="F47">
        <f t="shared" si="4"/>
        <v>1.0798831698206187E-3</v>
      </c>
      <c r="G47">
        <f t="shared" si="7"/>
        <v>2.6738447226343432E-4</v>
      </c>
      <c r="I47">
        <f t="shared" si="11"/>
        <v>9.3394041375202876E-3</v>
      </c>
      <c r="J47">
        <f t="shared" si="6"/>
        <v>2.3124570369484295E-3</v>
      </c>
      <c r="K47">
        <f t="shared" si="8"/>
        <v>409.46240202900083</v>
      </c>
      <c r="L47">
        <f t="shared" si="9"/>
        <v>409.47076204944983</v>
      </c>
      <c r="M47">
        <f t="shared" si="10"/>
        <v>409.5143692479765</v>
      </c>
      <c r="N47">
        <v>18401</v>
      </c>
    </row>
    <row r="48" spans="1:14">
      <c r="A48">
        <v>19401</v>
      </c>
      <c r="B48">
        <v>60.515099999999997</v>
      </c>
      <c r="C48">
        <v>-75.414500000000004</v>
      </c>
      <c r="D48">
        <v>-84.241299999999995</v>
      </c>
      <c r="E48">
        <v>23.176400000000001</v>
      </c>
      <c r="F48">
        <f t="shared" si="4"/>
        <v>2.2035169960173137E-3</v>
      </c>
      <c r="G48">
        <f t="shared" si="7"/>
        <v>5.1069591306495679E-4</v>
      </c>
      <c r="I48">
        <f t="shared" si="11"/>
        <v>2.2649511941767994E-2</v>
      </c>
      <c r="J48">
        <f t="shared" si="6"/>
        <v>5.249194641810946E-3</v>
      </c>
      <c r="K48">
        <f t="shared" si="8"/>
        <v>440.29128812484032</v>
      </c>
      <c r="L48">
        <f t="shared" si="9"/>
        <v>440.31169418063791</v>
      </c>
      <c r="M48">
        <f t="shared" si="10"/>
        <v>440.423694499671</v>
      </c>
      <c r="N48">
        <v>19401</v>
      </c>
    </row>
    <row r="49" spans="1:14">
      <c r="A49">
        <v>20401</v>
      </c>
      <c r="B49">
        <v>51.133099999999999</v>
      </c>
      <c r="C49">
        <v>-70.087500000000006</v>
      </c>
      <c r="D49">
        <v>-80.137900000000002</v>
      </c>
      <c r="E49">
        <v>20.841100000000001</v>
      </c>
      <c r="F49">
        <f t="shared" si="4"/>
        <v>4.8374592663014398E-3</v>
      </c>
      <c r="G49">
        <f t="shared" si="7"/>
        <v>1.0081797231491494E-3</v>
      </c>
      <c r="I49">
        <f t="shared" si="11"/>
        <v>5.885002763867276E-2</v>
      </c>
      <c r="J49">
        <f t="shared" si="6"/>
        <v>1.2264074585544222E-2</v>
      </c>
      <c r="K49">
        <f t="shared" si="8"/>
        <v>474.4218158115267</v>
      </c>
      <c r="L49">
        <f t="shared" si="9"/>
        <v>474.47318960697112</v>
      </c>
      <c r="M49">
        <f t="shared" si="10"/>
        <v>474.78287309350162</v>
      </c>
      <c r="N49">
        <v>20401</v>
      </c>
    </row>
    <row r="50" spans="1:14">
      <c r="A50">
        <v>21401</v>
      </c>
      <c r="B50">
        <v>43.376899999999999</v>
      </c>
      <c r="C50">
        <v>-65.752799999999993</v>
      </c>
      <c r="D50">
        <v>-76.900999999999996</v>
      </c>
      <c r="E50">
        <v>18.996200000000002</v>
      </c>
      <c r="F50">
        <f t="shared" si="4"/>
        <v>8.8592993440463584E-3</v>
      </c>
      <c r="G50">
        <f t="shared" si="7"/>
        <v>1.6829302219937344E-3</v>
      </c>
      <c r="I50">
        <f t="shared" si="11"/>
        <v>0.12706324987177683</v>
      </c>
      <c r="J50">
        <f t="shared" si="6"/>
        <v>2.4133195607900629E-2</v>
      </c>
      <c r="K50">
        <f t="shared" si="8"/>
        <v>507.83938022681383</v>
      </c>
      <c r="L50">
        <f t="shared" si="9"/>
        <v>507.94760093156532</v>
      </c>
      <c r="M50">
        <f t="shared" si="10"/>
        <v>508.65675648909007</v>
      </c>
      <c r="N50">
        <v>21401</v>
      </c>
    </row>
    <row r="51" spans="1:14">
      <c r="A51">
        <v>22401</v>
      </c>
      <c r="B51">
        <v>36.8977</v>
      </c>
      <c r="C51">
        <v>-63.177599999999998</v>
      </c>
      <c r="D51">
        <v>-74.882000000000005</v>
      </c>
      <c r="E51">
        <v>18.3309</v>
      </c>
      <c r="F51">
        <f t="shared" si="4"/>
        <v>1.2517947615224416E-2</v>
      </c>
      <c r="G51">
        <f t="shared" si="7"/>
        <v>2.2946524593991722E-3</v>
      </c>
      <c r="I51">
        <f t="shared" si="11"/>
        <v>0.21109190692380436</v>
      </c>
      <c r="J51">
        <f t="shared" si="6"/>
        <v>3.8684324411181054E-2</v>
      </c>
      <c r="K51">
        <f t="shared" si="8"/>
        <v>538.43825638889348</v>
      </c>
      <c r="L51">
        <f t="shared" si="9"/>
        <v>538.62219508115777</v>
      </c>
      <c r="M51">
        <f t="shared" si="10"/>
        <v>539.8610691919622</v>
      </c>
      <c r="N51">
        <v>22401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0"/>
  <sheetViews>
    <sheetView topLeftCell="A21" workbookViewId="0">
      <selection activeCell="G1" sqref="G1:J50"/>
    </sheetView>
  </sheetViews>
  <sheetFormatPr defaultRowHeight="12.75"/>
  <sheetData>
    <row r="1" spans="1:11">
      <c r="A1">
        <v>14.6</v>
      </c>
      <c r="B1">
        <v>978.78099999999995</v>
      </c>
      <c r="C1">
        <v>18.252500000000001</v>
      </c>
      <c r="D1">
        <v>18.2501</v>
      </c>
      <c r="E1">
        <v>99.980500000000006</v>
      </c>
      <c r="F1">
        <v>13.6137</v>
      </c>
      <c r="G1">
        <v>976.39200000000005</v>
      </c>
      <c r="H1">
        <v>21.280899999999999</v>
      </c>
      <c r="I1">
        <v>21.275200000000002</v>
      </c>
      <c r="J1">
        <v>99.9602</v>
      </c>
      <c r="K1">
        <v>16.538900000000002</v>
      </c>
    </row>
    <row r="2" spans="1:11">
      <c r="A2">
        <v>46.1</v>
      </c>
      <c r="B2">
        <v>975.25699999999995</v>
      </c>
      <c r="C2">
        <v>19.0838</v>
      </c>
      <c r="D2">
        <v>18.070799999999998</v>
      </c>
      <c r="E2">
        <v>93.719200000000001</v>
      </c>
      <c r="F2">
        <v>13.5076</v>
      </c>
      <c r="G2">
        <v>972.91300000000001</v>
      </c>
      <c r="H2">
        <v>21.221800000000002</v>
      </c>
      <c r="I2">
        <v>20.9497</v>
      </c>
      <c r="J2">
        <v>98.296000000000006</v>
      </c>
      <c r="K2">
        <v>16.262699999999999</v>
      </c>
    </row>
    <row r="3" spans="1:11">
      <c r="A3">
        <v>80.7</v>
      </c>
      <c r="B3">
        <v>971.39599999999996</v>
      </c>
      <c r="C3">
        <v>19.368400000000001</v>
      </c>
      <c r="D3">
        <v>17.859500000000001</v>
      </c>
      <c r="E3">
        <v>90.792699999999996</v>
      </c>
      <c r="F3">
        <v>13.3796</v>
      </c>
      <c r="G3">
        <v>969.09799999999996</v>
      </c>
      <c r="H3">
        <v>21.163699999999999</v>
      </c>
      <c r="I3">
        <v>20.6691</v>
      </c>
      <c r="J3">
        <v>96.924499999999995</v>
      </c>
      <c r="K3">
        <v>16.041799999999999</v>
      </c>
    </row>
    <row r="4" spans="1:11">
      <c r="A4">
        <v>118.8</v>
      </c>
      <c r="B4">
        <v>967.173</v>
      </c>
      <c r="C4">
        <v>19.734999999999999</v>
      </c>
      <c r="D4">
        <v>17.653700000000001</v>
      </c>
      <c r="E4">
        <v>87.532399999999996</v>
      </c>
      <c r="F4">
        <v>13.2624</v>
      </c>
      <c r="G4">
        <v>964.91300000000001</v>
      </c>
      <c r="H4">
        <v>21.1694</v>
      </c>
      <c r="I4">
        <v>20.463200000000001</v>
      </c>
      <c r="J4">
        <v>95.636600000000001</v>
      </c>
      <c r="K4">
        <v>15.9048</v>
      </c>
    </row>
    <row r="5" spans="1:11">
      <c r="A5">
        <v>160.69999999999999</v>
      </c>
      <c r="B5">
        <v>962.54700000000003</v>
      </c>
      <c r="C5">
        <v>19.676400000000001</v>
      </c>
      <c r="D5">
        <v>17.357299999999999</v>
      </c>
      <c r="E5">
        <v>86.194900000000004</v>
      </c>
      <c r="F5">
        <v>13.0754</v>
      </c>
      <c r="G5">
        <v>960.32500000000005</v>
      </c>
      <c r="H5">
        <v>21.1187</v>
      </c>
      <c r="I5">
        <v>20.2684</v>
      </c>
      <c r="J5">
        <v>94.766599999999997</v>
      </c>
      <c r="K5">
        <v>15.786899999999999</v>
      </c>
    </row>
    <row r="6" spans="1:11">
      <c r="A6">
        <v>206.7</v>
      </c>
      <c r="B6">
        <v>957.49400000000003</v>
      </c>
      <c r="C6">
        <v>19.654499999999999</v>
      </c>
      <c r="D6">
        <v>17.235800000000001</v>
      </c>
      <c r="E6">
        <v>85.639200000000002</v>
      </c>
      <c r="F6">
        <v>13.043100000000001</v>
      </c>
      <c r="G6">
        <v>955.31200000000001</v>
      </c>
      <c r="H6">
        <v>21.055900000000001</v>
      </c>
      <c r="I6">
        <v>20.241399999999999</v>
      </c>
      <c r="J6">
        <v>94.978700000000003</v>
      </c>
      <c r="K6">
        <v>15.8447</v>
      </c>
    </row>
    <row r="7" spans="1:11">
      <c r="A7">
        <v>257.39999999999998</v>
      </c>
      <c r="B7">
        <v>951.94799999999998</v>
      </c>
      <c r="C7">
        <v>19.462399999999999</v>
      </c>
      <c r="D7">
        <v>16.9437</v>
      </c>
      <c r="E7">
        <v>85.069199999999995</v>
      </c>
      <c r="F7">
        <v>12.875299999999999</v>
      </c>
      <c r="G7">
        <v>949.82500000000005</v>
      </c>
      <c r="H7">
        <v>20.950199999999999</v>
      </c>
      <c r="I7">
        <v>20.059000000000001</v>
      </c>
      <c r="J7">
        <v>94.514200000000002</v>
      </c>
      <c r="K7">
        <v>15.7553</v>
      </c>
    </row>
    <row r="8" spans="1:11">
      <c r="A8">
        <v>313.10000000000002</v>
      </c>
      <c r="B8">
        <v>945.89800000000002</v>
      </c>
      <c r="C8">
        <v>19.390599999999999</v>
      </c>
      <c r="D8">
        <v>16.6982</v>
      </c>
      <c r="E8">
        <v>84.109300000000005</v>
      </c>
      <c r="F8">
        <v>12.755000000000001</v>
      </c>
      <c r="G8">
        <v>943.81500000000005</v>
      </c>
      <c r="H8">
        <v>20.7271</v>
      </c>
      <c r="I8">
        <v>19.7058</v>
      </c>
      <c r="J8">
        <v>93.727000000000004</v>
      </c>
      <c r="K8">
        <v>15.5063</v>
      </c>
    </row>
    <row r="9" spans="1:11">
      <c r="A9">
        <v>374.5</v>
      </c>
      <c r="B9">
        <v>939.26900000000001</v>
      </c>
      <c r="C9">
        <v>19.1539</v>
      </c>
      <c r="D9">
        <v>16.5489</v>
      </c>
      <c r="E9">
        <v>84.562700000000007</v>
      </c>
      <c r="F9">
        <v>12.723000000000001</v>
      </c>
      <c r="G9">
        <v>937.24699999999996</v>
      </c>
      <c r="H9">
        <v>20.677</v>
      </c>
      <c r="I9">
        <v>19.029800000000002</v>
      </c>
      <c r="J9">
        <v>90.058400000000006</v>
      </c>
      <c r="K9">
        <v>14.959199999999999</v>
      </c>
    </row>
    <row r="10" spans="1:11">
      <c r="A10">
        <v>441.9</v>
      </c>
      <c r="B10">
        <v>932.03700000000003</v>
      </c>
      <c r="C10">
        <v>18.943200000000001</v>
      </c>
      <c r="D10">
        <v>16.322099999999999</v>
      </c>
      <c r="E10">
        <v>84.453199999999995</v>
      </c>
      <c r="F10">
        <v>12.6363</v>
      </c>
      <c r="G10">
        <v>930.07500000000005</v>
      </c>
      <c r="H10">
        <v>20.4863</v>
      </c>
      <c r="I10">
        <v>18.834900000000001</v>
      </c>
      <c r="J10">
        <v>90.021500000000003</v>
      </c>
      <c r="K10">
        <v>14.890700000000001</v>
      </c>
    </row>
    <row r="11" spans="1:11">
      <c r="A11">
        <v>516.1</v>
      </c>
      <c r="B11">
        <v>924.13099999999997</v>
      </c>
      <c r="C11">
        <v>18.725899999999999</v>
      </c>
      <c r="D11">
        <v>16.2121</v>
      </c>
      <c r="E11">
        <v>85.021900000000002</v>
      </c>
      <c r="F11">
        <v>12.6556</v>
      </c>
      <c r="G11">
        <v>922.23199999999997</v>
      </c>
      <c r="H11">
        <v>20.190999999999999</v>
      </c>
      <c r="I11">
        <v>18.306999999999999</v>
      </c>
      <c r="J11">
        <v>88.6691</v>
      </c>
      <c r="K11">
        <v>14.520799999999999</v>
      </c>
    </row>
    <row r="12" spans="1:11">
      <c r="A12">
        <v>597.70000000000005</v>
      </c>
      <c r="B12">
        <v>915.505</v>
      </c>
      <c r="C12">
        <v>18.444900000000001</v>
      </c>
      <c r="D12">
        <v>16.0228</v>
      </c>
      <c r="E12">
        <v>85.503500000000003</v>
      </c>
      <c r="F12">
        <v>12.620799999999999</v>
      </c>
      <c r="G12">
        <v>913.67700000000002</v>
      </c>
      <c r="H12">
        <v>19.8294</v>
      </c>
      <c r="I12">
        <v>17.917100000000001</v>
      </c>
      <c r="J12">
        <v>88.481399999999994</v>
      </c>
      <c r="K12">
        <v>14.2971</v>
      </c>
    </row>
    <row r="13" spans="1:11">
      <c r="A13">
        <v>687.5</v>
      </c>
      <c r="B13">
        <v>906.10299999999995</v>
      </c>
      <c r="C13">
        <v>18.166699999999999</v>
      </c>
      <c r="D13">
        <v>15.812799999999999</v>
      </c>
      <c r="E13">
        <v>85.857399999999998</v>
      </c>
      <c r="F13">
        <v>12.581</v>
      </c>
      <c r="G13">
        <v>904.34</v>
      </c>
      <c r="H13">
        <v>19.4239</v>
      </c>
      <c r="I13">
        <v>17.469899999999999</v>
      </c>
      <c r="J13">
        <v>88.213300000000004</v>
      </c>
      <c r="K13">
        <v>14.0375</v>
      </c>
    </row>
    <row r="14" spans="1:11">
      <c r="A14">
        <v>786.2</v>
      </c>
      <c r="B14">
        <v>895.85799999999995</v>
      </c>
      <c r="C14">
        <v>17.797000000000001</v>
      </c>
      <c r="D14">
        <v>15.763199999999999</v>
      </c>
      <c r="E14">
        <v>87.637699999999995</v>
      </c>
      <c r="F14">
        <v>12.6867</v>
      </c>
      <c r="G14">
        <v>894.16899999999998</v>
      </c>
      <c r="H14">
        <v>18.948599999999999</v>
      </c>
      <c r="I14">
        <v>16.967300000000002</v>
      </c>
      <c r="J14">
        <v>88.0214</v>
      </c>
      <c r="K14">
        <v>13.746600000000001</v>
      </c>
    </row>
    <row r="15" spans="1:11">
      <c r="A15">
        <v>895</v>
      </c>
      <c r="B15">
        <v>884.71500000000003</v>
      </c>
      <c r="C15">
        <v>17.431999999999999</v>
      </c>
      <c r="D15">
        <v>15.3164</v>
      </c>
      <c r="E15">
        <v>87.138599999999997</v>
      </c>
      <c r="F15">
        <v>12.479699999999999</v>
      </c>
      <c r="G15">
        <v>883.09299999999996</v>
      </c>
      <c r="H15">
        <v>18.428100000000001</v>
      </c>
      <c r="I15">
        <v>16.421900000000001</v>
      </c>
      <c r="J15">
        <v>87.8386</v>
      </c>
      <c r="K15">
        <v>13.438599999999999</v>
      </c>
    </row>
    <row r="16" spans="1:11">
      <c r="A16">
        <v>1014</v>
      </c>
      <c r="B16">
        <v>872.58199999999999</v>
      </c>
      <c r="C16">
        <v>16.722200000000001</v>
      </c>
      <c r="D16">
        <v>15.096299999999999</v>
      </c>
      <c r="E16">
        <v>89.927800000000005</v>
      </c>
      <c r="F16">
        <v>12.4754</v>
      </c>
      <c r="G16">
        <v>871.03599999999994</v>
      </c>
      <c r="H16">
        <v>17.8568</v>
      </c>
      <c r="I16">
        <v>15.8071</v>
      </c>
      <c r="J16">
        <v>87.544200000000004</v>
      </c>
      <c r="K16">
        <v>13.093299999999999</v>
      </c>
    </row>
    <row r="17" spans="1:11">
      <c r="A17">
        <v>1146</v>
      </c>
      <c r="B17">
        <v>859.40700000000004</v>
      </c>
      <c r="C17">
        <v>16.120699999999999</v>
      </c>
      <c r="D17">
        <v>15.439500000000001</v>
      </c>
      <c r="E17">
        <v>95.641999999999996</v>
      </c>
      <c r="F17">
        <v>12.9589</v>
      </c>
      <c r="G17">
        <v>857.93799999999999</v>
      </c>
      <c r="H17">
        <v>17.1874</v>
      </c>
      <c r="I17">
        <v>15.152100000000001</v>
      </c>
      <c r="J17">
        <v>87.571899999999999</v>
      </c>
      <c r="K17">
        <v>12.7392</v>
      </c>
    </row>
    <row r="18" spans="1:11">
      <c r="A18">
        <v>1290</v>
      </c>
      <c r="B18">
        <v>845.13599999999997</v>
      </c>
      <c r="C18">
        <v>15.9795</v>
      </c>
      <c r="D18">
        <v>15.975</v>
      </c>
      <c r="E18">
        <v>99.9666</v>
      </c>
      <c r="F18">
        <v>13.652200000000001</v>
      </c>
      <c r="G18">
        <v>843.71199999999999</v>
      </c>
      <c r="H18">
        <v>16.438800000000001</v>
      </c>
      <c r="I18">
        <v>14.3423</v>
      </c>
      <c r="J18">
        <v>87.158299999999997</v>
      </c>
      <c r="K18">
        <v>12.286</v>
      </c>
    </row>
    <row r="19" spans="1:11">
      <c r="A19">
        <v>1449</v>
      </c>
      <c r="B19">
        <v>829.69</v>
      </c>
      <c r="C19">
        <v>15.6585</v>
      </c>
      <c r="D19">
        <v>15.3704</v>
      </c>
      <c r="E19">
        <v>98.126400000000004</v>
      </c>
      <c r="F19">
        <v>13.372299999999999</v>
      </c>
      <c r="G19">
        <v>828.298</v>
      </c>
      <c r="H19">
        <v>15.605700000000001</v>
      </c>
      <c r="I19">
        <v>13.343999999999999</v>
      </c>
      <c r="J19">
        <v>86.137299999999996</v>
      </c>
      <c r="K19">
        <v>11.7182</v>
      </c>
    </row>
    <row r="20" spans="1:11">
      <c r="A20">
        <v>1624</v>
      </c>
      <c r="B20">
        <v>812.99300000000005</v>
      </c>
      <c r="C20">
        <v>14.8443</v>
      </c>
      <c r="D20">
        <v>14.3681</v>
      </c>
      <c r="E20">
        <v>96.905299999999997</v>
      </c>
      <c r="F20">
        <v>12.7814</v>
      </c>
      <c r="G20">
        <v>811.60199999999998</v>
      </c>
      <c r="H20">
        <v>14.684799999999999</v>
      </c>
      <c r="I20">
        <v>12.2402</v>
      </c>
      <c r="J20">
        <v>85.006</v>
      </c>
      <c r="K20">
        <v>11.1142</v>
      </c>
    </row>
    <row r="21" spans="1:11">
      <c r="A21">
        <v>1817</v>
      </c>
      <c r="B21">
        <v>794.94899999999996</v>
      </c>
      <c r="C21">
        <v>13.7133</v>
      </c>
      <c r="D21">
        <v>13.366099999999999</v>
      </c>
      <c r="E21">
        <v>97.715900000000005</v>
      </c>
      <c r="F21">
        <v>12.237399999999999</v>
      </c>
      <c r="G21">
        <v>793.57100000000003</v>
      </c>
      <c r="H21">
        <v>13.659800000000001</v>
      </c>
      <c r="I21">
        <v>11.0032</v>
      </c>
      <c r="J21">
        <v>83.697299999999998</v>
      </c>
      <c r="K21">
        <v>10.463100000000001</v>
      </c>
    </row>
    <row r="22" spans="1:11">
      <c r="A22">
        <v>2028</v>
      </c>
      <c r="B22">
        <v>775.476</v>
      </c>
      <c r="C22">
        <v>12.430999999999999</v>
      </c>
      <c r="D22">
        <v>12.224500000000001</v>
      </c>
      <c r="E22">
        <v>98.621200000000002</v>
      </c>
      <c r="F22">
        <v>11.6294</v>
      </c>
      <c r="G22">
        <v>774.10699999999997</v>
      </c>
      <c r="H22">
        <v>12.5428</v>
      </c>
      <c r="I22">
        <v>9.6111799999999992</v>
      </c>
      <c r="J22">
        <v>82.023499999999999</v>
      </c>
      <c r="K22">
        <v>9.7623700000000007</v>
      </c>
    </row>
    <row r="23" spans="1:11">
      <c r="A23">
        <v>2261</v>
      </c>
      <c r="B23">
        <v>754.51</v>
      </c>
      <c r="C23">
        <v>11.4641</v>
      </c>
      <c r="D23">
        <v>10.4405</v>
      </c>
      <c r="E23">
        <v>93.304100000000005</v>
      </c>
      <c r="F23">
        <v>10.6022</v>
      </c>
      <c r="G23">
        <v>753.16200000000003</v>
      </c>
      <c r="H23">
        <v>11.269600000000001</v>
      </c>
      <c r="I23">
        <v>7.9930099999999999</v>
      </c>
      <c r="J23">
        <v>79.945300000000003</v>
      </c>
      <c r="K23">
        <v>8.98217</v>
      </c>
    </row>
    <row r="24" spans="1:11">
      <c r="A24">
        <v>2517</v>
      </c>
      <c r="B24">
        <v>732.01400000000001</v>
      </c>
      <c r="C24">
        <v>10.4057</v>
      </c>
      <c r="D24">
        <v>8.4894999999999996</v>
      </c>
      <c r="E24">
        <v>87.709400000000002</v>
      </c>
      <c r="F24">
        <v>9.5677199999999996</v>
      </c>
      <c r="G24">
        <v>730.66</v>
      </c>
      <c r="H24">
        <v>9.9284700000000008</v>
      </c>
      <c r="I24">
        <v>6.1567100000000003</v>
      </c>
      <c r="J24">
        <v>77.052499999999995</v>
      </c>
      <c r="K24">
        <v>8.1518700000000006</v>
      </c>
    </row>
    <row r="25" spans="1:11">
      <c r="A25">
        <v>2799</v>
      </c>
      <c r="B25">
        <v>707.92700000000002</v>
      </c>
      <c r="C25">
        <v>8.9276400000000002</v>
      </c>
      <c r="D25">
        <v>6.6710799999999999</v>
      </c>
      <c r="E25">
        <v>85.528899999999993</v>
      </c>
      <c r="F25">
        <v>8.7255199999999995</v>
      </c>
      <c r="G25">
        <v>706.55200000000002</v>
      </c>
      <c r="H25">
        <v>8.4367999999999999</v>
      </c>
      <c r="I25">
        <v>3.9912700000000001</v>
      </c>
      <c r="J25">
        <v>73.236500000000007</v>
      </c>
      <c r="K25">
        <v>7.23759</v>
      </c>
    </row>
    <row r="26" spans="1:11">
      <c r="A26">
        <v>3109</v>
      </c>
      <c r="B26">
        <v>682.178</v>
      </c>
      <c r="C26">
        <v>7.1672700000000003</v>
      </c>
      <c r="D26">
        <v>4.7622099999999996</v>
      </c>
      <c r="E26">
        <v>84.459199999999996</v>
      </c>
      <c r="F26">
        <v>7.92143</v>
      </c>
      <c r="G26">
        <v>680.80200000000002</v>
      </c>
      <c r="H26">
        <v>6.9759500000000001</v>
      </c>
      <c r="I26">
        <v>1.3400300000000001</v>
      </c>
      <c r="J26">
        <v>66.958200000000005</v>
      </c>
      <c r="K26">
        <v>6.2095900000000004</v>
      </c>
    </row>
    <row r="27" spans="1:11">
      <c r="A27">
        <v>3450</v>
      </c>
      <c r="B27">
        <v>654.72900000000004</v>
      </c>
      <c r="C27">
        <v>4.7000700000000002</v>
      </c>
      <c r="D27">
        <v>3.2524700000000002</v>
      </c>
      <c r="E27">
        <v>90.1922</v>
      </c>
      <c r="F27">
        <v>7.4156000000000004</v>
      </c>
      <c r="G27">
        <v>653.40099999999995</v>
      </c>
      <c r="H27">
        <v>5.3493000000000004</v>
      </c>
      <c r="I27">
        <v>-1.68893</v>
      </c>
      <c r="J27">
        <v>60.0486</v>
      </c>
      <c r="K27">
        <v>5.1798500000000001</v>
      </c>
    </row>
    <row r="28" spans="1:11">
      <c r="A28">
        <v>3825</v>
      </c>
      <c r="B28">
        <v>625.61800000000005</v>
      </c>
      <c r="C28">
        <v>3.7462200000000001</v>
      </c>
      <c r="D28">
        <v>0.13671900000000001</v>
      </c>
      <c r="E28">
        <v>76.9953</v>
      </c>
      <c r="F28">
        <v>6.1939799999999998</v>
      </c>
      <c r="G28">
        <v>624.33600000000001</v>
      </c>
      <c r="H28">
        <v>3.5866400000000001</v>
      </c>
      <c r="I28">
        <v>-5.1338499999999998</v>
      </c>
      <c r="J28">
        <v>52.462800000000001</v>
      </c>
      <c r="K28">
        <v>4.1812399999999998</v>
      </c>
    </row>
    <row r="29" spans="1:11">
      <c r="A29">
        <v>4237</v>
      </c>
      <c r="B29">
        <v>594.83799999999997</v>
      </c>
      <c r="C29">
        <v>0.29821799999999998</v>
      </c>
      <c r="D29">
        <v>-0.60064700000000004</v>
      </c>
      <c r="E29">
        <v>93.593299999999999</v>
      </c>
      <c r="F29">
        <v>6.1732800000000001</v>
      </c>
      <c r="G29">
        <v>593.64499999999998</v>
      </c>
      <c r="H29">
        <v>1.60327</v>
      </c>
      <c r="I29">
        <v>-8.1206099999999992</v>
      </c>
      <c r="J29">
        <v>48.005299999999998</v>
      </c>
      <c r="K29">
        <v>3.4899200000000001</v>
      </c>
    </row>
    <row r="30" spans="1:11">
      <c r="A30">
        <v>4691</v>
      </c>
      <c r="B30">
        <v>562.38</v>
      </c>
      <c r="C30">
        <v>-2.11029</v>
      </c>
      <c r="D30">
        <v>-2.8123800000000001</v>
      </c>
      <c r="E30">
        <v>94.867400000000004</v>
      </c>
      <c r="F30">
        <v>5.5402199999999997</v>
      </c>
      <c r="G30">
        <v>561.35199999999998</v>
      </c>
      <c r="H30">
        <v>-0.99426300000000001</v>
      </c>
      <c r="I30">
        <v>-9.6271100000000001</v>
      </c>
      <c r="J30">
        <v>51.555399999999999</v>
      </c>
      <c r="K30">
        <v>3.2777400000000001</v>
      </c>
    </row>
    <row r="31" spans="1:11">
      <c r="A31">
        <v>5190</v>
      </c>
      <c r="B31">
        <v>528.40499999999997</v>
      </c>
      <c r="C31">
        <v>-4.5716200000000002</v>
      </c>
      <c r="D31">
        <v>-5.5216399999999997</v>
      </c>
      <c r="E31">
        <v>92.979100000000003</v>
      </c>
      <c r="F31">
        <v>4.8013199999999996</v>
      </c>
      <c r="G31">
        <v>527.51400000000001</v>
      </c>
      <c r="H31">
        <v>-3.98868</v>
      </c>
      <c r="I31">
        <v>-11.18</v>
      </c>
      <c r="J31">
        <v>56.9863</v>
      </c>
      <c r="K31">
        <v>3.0814499999999998</v>
      </c>
    </row>
    <row r="32" spans="1:11">
      <c r="A32">
        <v>5739</v>
      </c>
      <c r="B32">
        <v>493.05700000000002</v>
      </c>
      <c r="C32">
        <v>-7.1006799999999997</v>
      </c>
      <c r="D32">
        <v>-8.2414199999999997</v>
      </c>
      <c r="E32">
        <v>91.455299999999994</v>
      </c>
      <c r="F32">
        <v>4.1669499999999999</v>
      </c>
      <c r="G32">
        <v>492.23099999999999</v>
      </c>
      <c r="H32">
        <v>-7.4765600000000001</v>
      </c>
      <c r="I32">
        <v>-13.501300000000001</v>
      </c>
      <c r="J32">
        <v>61.7072</v>
      </c>
      <c r="K32">
        <v>2.7349100000000002</v>
      </c>
    </row>
    <row r="33" spans="1:11">
      <c r="A33">
        <v>6343</v>
      </c>
      <c r="B33">
        <v>456.52199999999999</v>
      </c>
      <c r="C33">
        <v>-9.9114400000000007</v>
      </c>
      <c r="D33">
        <v>-11.2354</v>
      </c>
      <c r="E33">
        <v>89.922399999999996</v>
      </c>
      <c r="F33">
        <v>3.5475099999999999</v>
      </c>
      <c r="G33">
        <v>455.63600000000002</v>
      </c>
      <c r="H33">
        <v>-11.4491</v>
      </c>
      <c r="I33">
        <v>-17.3659</v>
      </c>
      <c r="J33">
        <v>61.241500000000002</v>
      </c>
      <c r="K33">
        <v>2.1396600000000001</v>
      </c>
    </row>
    <row r="34" spans="1:11">
      <c r="A34">
        <v>7008</v>
      </c>
      <c r="B34">
        <v>418.98</v>
      </c>
      <c r="C34">
        <v>-13.603199999999999</v>
      </c>
      <c r="D34">
        <v>-15.208</v>
      </c>
      <c r="E34">
        <v>87.541700000000006</v>
      </c>
      <c r="F34">
        <v>2.79155</v>
      </c>
      <c r="G34">
        <v>417.92700000000002</v>
      </c>
      <c r="H34">
        <v>-15.946899999999999</v>
      </c>
      <c r="I34">
        <v>-21.755500000000001</v>
      </c>
      <c r="J34">
        <v>60.616300000000003</v>
      </c>
      <c r="K34">
        <v>1.59473</v>
      </c>
    </row>
    <row r="35" spans="1:11">
      <c r="A35">
        <v>7738</v>
      </c>
      <c r="B35">
        <v>380.66699999999997</v>
      </c>
      <c r="C35">
        <v>-17.985499999999998</v>
      </c>
      <c r="D35">
        <v>-19.7224</v>
      </c>
      <c r="E35">
        <v>86.092399999999998</v>
      </c>
      <c r="F35">
        <v>2.0928800000000001</v>
      </c>
      <c r="G35">
        <v>379.36399999999998</v>
      </c>
      <c r="H35">
        <v>-20.8566</v>
      </c>
      <c r="I35">
        <v>-26.366299999999999</v>
      </c>
      <c r="J35">
        <v>60.909300000000002</v>
      </c>
      <c r="K35">
        <v>1.15862</v>
      </c>
    </row>
    <row r="36" spans="1:11">
      <c r="A36">
        <v>8542</v>
      </c>
      <c r="B36">
        <v>341.85300000000001</v>
      </c>
      <c r="C36">
        <v>-23.5504</v>
      </c>
      <c r="D36">
        <v>-25.276</v>
      </c>
      <c r="E36">
        <v>85.516300000000001</v>
      </c>
      <c r="F36">
        <v>1.4214500000000001</v>
      </c>
      <c r="G36">
        <v>340.267</v>
      </c>
      <c r="H36">
        <v>-26.404699999999998</v>
      </c>
      <c r="I36">
        <v>-31.9834</v>
      </c>
      <c r="J36">
        <v>58.927</v>
      </c>
      <c r="K36">
        <v>0.75869200000000003</v>
      </c>
    </row>
    <row r="37" spans="1:11">
      <c r="A37">
        <v>9428</v>
      </c>
      <c r="B37">
        <v>302.69200000000001</v>
      </c>
      <c r="C37">
        <v>-31.213799999999999</v>
      </c>
      <c r="D37">
        <v>-32.441000000000003</v>
      </c>
      <c r="E37">
        <v>88.750100000000003</v>
      </c>
      <c r="F37">
        <v>0.81576099999999996</v>
      </c>
      <c r="G37">
        <v>300.988</v>
      </c>
      <c r="H37">
        <v>-32.488799999999998</v>
      </c>
      <c r="I37">
        <v>-38.616300000000003</v>
      </c>
      <c r="J37">
        <v>53.916499999999999</v>
      </c>
      <c r="K37">
        <v>0.44028600000000001</v>
      </c>
    </row>
    <row r="38" spans="1:11">
      <c r="A38">
        <v>10396</v>
      </c>
      <c r="B38">
        <v>263.85700000000003</v>
      </c>
      <c r="C38">
        <v>-38.504100000000001</v>
      </c>
      <c r="D38">
        <v>-43.097000000000001</v>
      </c>
      <c r="E38">
        <v>61.390999999999998</v>
      </c>
      <c r="F38">
        <v>0.311996</v>
      </c>
      <c r="G38">
        <v>262.19200000000001</v>
      </c>
      <c r="H38">
        <v>-39.542700000000004</v>
      </c>
      <c r="I38">
        <v>-47.325099999999999</v>
      </c>
      <c r="J38">
        <v>42.767000000000003</v>
      </c>
      <c r="K38">
        <v>0.196268</v>
      </c>
    </row>
    <row r="39" spans="1:11">
      <c r="A39">
        <v>11401</v>
      </c>
      <c r="B39">
        <v>227.78800000000001</v>
      </c>
      <c r="C39">
        <v>-46.059800000000003</v>
      </c>
      <c r="D39">
        <v>-55.515599999999999</v>
      </c>
      <c r="E39">
        <v>32.789299999999997</v>
      </c>
      <c r="F39">
        <v>8.5456099999999993E-2</v>
      </c>
      <c r="G39">
        <v>226.23599999999999</v>
      </c>
      <c r="H39">
        <v>-46.622100000000003</v>
      </c>
      <c r="I39">
        <v>-56.729100000000003</v>
      </c>
      <c r="J39">
        <v>30.017800000000001</v>
      </c>
      <c r="K39">
        <v>7.3943900000000007E-2</v>
      </c>
    </row>
    <row r="40" spans="1:11">
      <c r="A40">
        <v>12401</v>
      </c>
      <c r="B40">
        <v>195.8</v>
      </c>
      <c r="C40">
        <v>-53.741399999999999</v>
      </c>
      <c r="D40">
        <v>-65.806799999999996</v>
      </c>
      <c r="E40">
        <v>20.778500000000001</v>
      </c>
      <c r="F40">
        <v>2.5692E-2</v>
      </c>
      <c r="G40">
        <v>194.43199999999999</v>
      </c>
      <c r="H40">
        <v>-53.765999999999998</v>
      </c>
      <c r="I40">
        <v>-65.050200000000004</v>
      </c>
      <c r="J40">
        <v>23.148099999999999</v>
      </c>
      <c r="K40">
        <v>2.8737200000000001E-2</v>
      </c>
    </row>
    <row r="41" spans="1:11">
      <c r="A41">
        <v>13401</v>
      </c>
      <c r="B41">
        <v>167.42099999999999</v>
      </c>
      <c r="C41">
        <v>-61.115900000000003</v>
      </c>
      <c r="D41">
        <v>-73.034800000000004</v>
      </c>
      <c r="E41">
        <v>18.475100000000001</v>
      </c>
      <c r="F41">
        <v>1.04931E-2</v>
      </c>
      <c r="G41">
        <v>166.261</v>
      </c>
      <c r="H41">
        <v>-60.899299999999997</v>
      </c>
      <c r="I41">
        <v>-71.700100000000006</v>
      </c>
      <c r="J41">
        <v>21.957599999999999</v>
      </c>
      <c r="K41">
        <v>1.29219E-2</v>
      </c>
    </row>
    <row r="42" spans="1:11">
      <c r="A42">
        <v>14401</v>
      </c>
      <c r="B42">
        <v>142.40700000000001</v>
      </c>
      <c r="C42">
        <v>-67.705299999999994</v>
      </c>
      <c r="D42">
        <v>-78.777799999999999</v>
      </c>
      <c r="E42">
        <v>18.454899999999999</v>
      </c>
      <c r="F42">
        <v>4.9912000000000003E-3</v>
      </c>
      <c r="G42">
        <v>141.46600000000001</v>
      </c>
      <c r="H42">
        <v>-67.078699999999998</v>
      </c>
      <c r="I42">
        <v>-77.337599999999995</v>
      </c>
      <c r="J42">
        <v>21.318200000000001</v>
      </c>
      <c r="K42">
        <v>6.34382E-3</v>
      </c>
    </row>
    <row r="43" spans="1:11">
      <c r="A43">
        <v>15401</v>
      </c>
      <c r="B43">
        <v>120.59</v>
      </c>
      <c r="C43">
        <v>-72.4328</v>
      </c>
      <c r="D43">
        <v>-82.680499999999995</v>
      </c>
      <c r="E43">
        <v>19.191500000000001</v>
      </c>
      <c r="F43">
        <v>3.0655399999999998E-3</v>
      </c>
      <c r="G43">
        <v>119.857</v>
      </c>
      <c r="H43">
        <v>-71.719899999999996</v>
      </c>
      <c r="I43">
        <v>-81.528199999999998</v>
      </c>
      <c r="J43">
        <v>20.991099999999999</v>
      </c>
      <c r="K43">
        <v>3.75458E-3</v>
      </c>
    </row>
    <row r="44" spans="1:11">
      <c r="A44">
        <v>16401</v>
      </c>
      <c r="B44">
        <v>101.703</v>
      </c>
      <c r="C44">
        <v>-77.304599999999994</v>
      </c>
      <c r="D44">
        <v>-86.789199999999994</v>
      </c>
      <c r="E44">
        <v>19.795000000000002</v>
      </c>
      <c r="F44">
        <v>1.75885E-3</v>
      </c>
      <c r="G44">
        <v>101.14</v>
      </c>
      <c r="H44">
        <v>-76.720500000000001</v>
      </c>
      <c r="I44">
        <v>-85.367000000000004</v>
      </c>
      <c r="J44">
        <v>23.299499999999998</v>
      </c>
      <c r="K44">
        <v>2.28502E-3</v>
      </c>
    </row>
    <row r="45" spans="1:11">
      <c r="A45">
        <v>17401</v>
      </c>
      <c r="B45">
        <v>85.563500000000005</v>
      </c>
      <c r="C45">
        <v>-78.218699999999998</v>
      </c>
      <c r="D45">
        <v>-87.328500000000005</v>
      </c>
      <c r="E45">
        <v>20.803000000000001</v>
      </c>
      <c r="F45">
        <v>1.89639E-3</v>
      </c>
      <c r="G45">
        <v>85.145799999999994</v>
      </c>
      <c r="H45">
        <v>-77.274799999999999</v>
      </c>
      <c r="I45">
        <v>-86.000500000000002</v>
      </c>
      <c r="J45">
        <v>22.740200000000002</v>
      </c>
      <c r="K45">
        <v>2.4249699999999998E-3</v>
      </c>
    </row>
    <row r="46" spans="1:11">
      <c r="A46">
        <v>18401</v>
      </c>
      <c r="B46">
        <v>71.984999999999999</v>
      </c>
      <c r="C46">
        <v>-77.324100000000001</v>
      </c>
      <c r="D46">
        <v>-86.731399999999994</v>
      </c>
      <c r="E46">
        <v>20.099599999999999</v>
      </c>
      <c r="F46">
        <v>2.51535E-3</v>
      </c>
      <c r="G46">
        <v>71.665700000000001</v>
      </c>
      <c r="H46">
        <v>-77.249700000000004</v>
      </c>
      <c r="I46">
        <v>-86.499700000000004</v>
      </c>
      <c r="J46">
        <v>20.7134</v>
      </c>
      <c r="K46">
        <v>2.6349099999999999E-3</v>
      </c>
    </row>
    <row r="47" spans="1:11">
      <c r="A47">
        <v>19401</v>
      </c>
      <c r="B47">
        <v>60.709099999999999</v>
      </c>
      <c r="C47">
        <v>-72.633899999999997</v>
      </c>
      <c r="D47">
        <v>-82.888199999999998</v>
      </c>
      <c r="E47">
        <v>19.119800000000001</v>
      </c>
      <c r="F47">
        <v>5.8852499999999999E-3</v>
      </c>
      <c r="G47">
        <v>60.4512</v>
      </c>
      <c r="H47">
        <v>-72.303600000000003</v>
      </c>
      <c r="I47">
        <v>-82.411900000000003</v>
      </c>
      <c r="J47">
        <v>19.739899999999999</v>
      </c>
      <c r="K47">
        <v>6.4137999999999999E-3</v>
      </c>
    </row>
    <row r="48" spans="1:11">
      <c r="A48">
        <v>20401</v>
      </c>
      <c r="B48">
        <v>51.378799999999998</v>
      </c>
      <c r="C48">
        <v>-69.043400000000005</v>
      </c>
      <c r="D48">
        <v>-79.897000000000006</v>
      </c>
      <c r="E48">
        <v>18.630299999999998</v>
      </c>
      <c r="F48">
        <v>1.1524700000000001E-2</v>
      </c>
      <c r="G48">
        <v>51.192599999999999</v>
      </c>
      <c r="H48">
        <v>-67.795100000000005</v>
      </c>
      <c r="I48">
        <v>-78.716800000000006</v>
      </c>
      <c r="J48">
        <v>18.902799999999999</v>
      </c>
      <c r="K48">
        <v>1.40415E-2</v>
      </c>
    </row>
    <row r="49" spans="1:11">
      <c r="A49">
        <v>21401</v>
      </c>
      <c r="B49">
        <v>43.616199999999999</v>
      </c>
      <c r="C49">
        <v>-64.997500000000002</v>
      </c>
      <c r="D49">
        <v>-75.963700000000003</v>
      </c>
      <c r="E49">
        <v>19.8459</v>
      </c>
      <c r="F49">
        <v>2.5623199999999999E-2</v>
      </c>
      <c r="G49">
        <v>43.503100000000003</v>
      </c>
      <c r="H49">
        <v>-63.745699999999999</v>
      </c>
      <c r="I49">
        <v>-75.358800000000002</v>
      </c>
      <c r="J49">
        <v>18.3811</v>
      </c>
      <c r="K49">
        <v>2.8247399999999999E-2</v>
      </c>
    </row>
    <row r="50" spans="1:11">
      <c r="A50">
        <v>22401</v>
      </c>
      <c r="B50">
        <v>37.132100000000001</v>
      </c>
      <c r="C50">
        <v>-61.785200000000003</v>
      </c>
      <c r="D50">
        <v>-72.957800000000006</v>
      </c>
      <c r="E50">
        <v>20.436800000000002</v>
      </c>
      <c r="F50">
        <v>4.7905799999999998E-2</v>
      </c>
      <c r="G50">
        <v>37.067100000000003</v>
      </c>
      <c r="H50">
        <v>-60.8765</v>
      </c>
      <c r="I50">
        <v>-72.920599999999993</v>
      </c>
      <c r="J50">
        <v>18.2226</v>
      </c>
      <c r="K50">
        <v>4.8261400000000003E-2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0"/>
  <sheetViews>
    <sheetView topLeftCell="A21" workbookViewId="0">
      <selection activeCell="G1" sqref="G1:J50"/>
    </sheetView>
  </sheetViews>
  <sheetFormatPr defaultRowHeight="12.75"/>
  <sheetData>
    <row r="1" spans="1:11">
      <c r="A1">
        <v>14.6</v>
      </c>
      <c r="B1">
        <v>975.13199999999995</v>
      </c>
      <c r="C1">
        <v>25.232600000000001</v>
      </c>
      <c r="D1">
        <v>21.918900000000001</v>
      </c>
      <c r="E1">
        <v>81.405600000000007</v>
      </c>
      <c r="F1">
        <v>17.2439</v>
      </c>
      <c r="G1">
        <v>975.91</v>
      </c>
      <c r="H1">
        <v>26.2697</v>
      </c>
      <c r="I1">
        <v>21.851700000000001</v>
      </c>
      <c r="J1">
        <v>76.070599999999999</v>
      </c>
      <c r="K1">
        <v>17.157399999999999</v>
      </c>
    </row>
    <row r="2" spans="1:11">
      <c r="A2">
        <v>46.1</v>
      </c>
      <c r="B2">
        <v>971.70100000000002</v>
      </c>
      <c r="C2">
        <v>24.646000000000001</v>
      </c>
      <c r="D2">
        <v>21.5167</v>
      </c>
      <c r="E2">
        <v>82.295000000000002</v>
      </c>
      <c r="F2">
        <v>16.8751</v>
      </c>
      <c r="G2">
        <v>972.49300000000005</v>
      </c>
      <c r="H2">
        <v>25.814699999999998</v>
      </c>
      <c r="I2">
        <v>21.238099999999999</v>
      </c>
      <c r="J2">
        <v>75.258799999999994</v>
      </c>
      <c r="K2">
        <v>16.568200000000001</v>
      </c>
    </row>
    <row r="3" spans="1:11">
      <c r="A3">
        <v>80.7</v>
      </c>
      <c r="B3">
        <v>967.93399999999997</v>
      </c>
      <c r="C3">
        <v>24.193200000000001</v>
      </c>
      <c r="D3">
        <v>21.279900000000001</v>
      </c>
      <c r="E3">
        <v>83.376900000000006</v>
      </c>
      <c r="F3">
        <v>16.6922</v>
      </c>
      <c r="G3">
        <v>968.73099999999999</v>
      </c>
      <c r="H3">
        <v>25.412199999999999</v>
      </c>
      <c r="I3">
        <v>20.909500000000001</v>
      </c>
      <c r="J3">
        <v>75.557199999999995</v>
      </c>
      <c r="K3">
        <v>16.293299999999999</v>
      </c>
    </row>
    <row r="4" spans="1:11">
      <c r="A4">
        <v>118.8</v>
      </c>
      <c r="B4">
        <v>963.79600000000005</v>
      </c>
      <c r="C4">
        <v>23.758800000000001</v>
      </c>
      <c r="D4">
        <v>21.0928</v>
      </c>
      <c r="E4">
        <v>84.645899999999997</v>
      </c>
      <c r="F4">
        <v>16.569400000000002</v>
      </c>
      <c r="G4">
        <v>964.60599999999999</v>
      </c>
      <c r="H4">
        <v>25.0153</v>
      </c>
      <c r="I4">
        <v>20.694700000000001</v>
      </c>
      <c r="J4">
        <v>76.379599999999996</v>
      </c>
      <c r="K4">
        <v>16.144500000000001</v>
      </c>
    </row>
    <row r="5" spans="1:11">
      <c r="A5">
        <v>160.69999999999999</v>
      </c>
      <c r="B5">
        <v>959.25599999999997</v>
      </c>
      <c r="C5">
        <v>23.313600000000001</v>
      </c>
      <c r="D5">
        <v>20.921900000000001</v>
      </c>
      <c r="E5">
        <v>86.084299999999999</v>
      </c>
      <c r="F5">
        <v>16.471499999999999</v>
      </c>
      <c r="G5">
        <v>960.07799999999997</v>
      </c>
      <c r="H5">
        <v>24.593699999999998</v>
      </c>
      <c r="I5">
        <v>20.5184</v>
      </c>
      <c r="J5">
        <v>77.519499999999994</v>
      </c>
      <c r="K5">
        <v>16.042899999999999</v>
      </c>
    </row>
    <row r="6" spans="1:11">
      <c r="A6">
        <v>206.7</v>
      </c>
      <c r="B6">
        <v>954.28099999999995</v>
      </c>
      <c r="C6">
        <v>22.844100000000001</v>
      </c>
      <c r="D6">
        <v>20.755500000000001</v>
      </c>
      <c r="E6">
        <v>87.710800000000006</v>
      </c>
      <c r="F6">
        <v>16.386600000000001</v>
      </c>
      <c r="G6">
        <v>955.11500000000001</v>
      </c>
      <c r="H6">
        <v>24.138999999999999</v>
      </c>
      <c r="I6">
        <v>20.354600000000001</v>
      </c>
      <c r="J6">
        <v>78.9041</v>
      </c>
      <c r="K6">
        <v>15.962</v>
      </c>
    </row>
    <row r="7" spans="1:11">
      <c r="A7">
        <v>257.39999999999998</v>
      </c>
      <c r="B7">
        <v>948.822</v>
      </c>
      <c r="C7">
        <v>22.340299999999999</v>
      </c>
      <c r="D7">
        <v>20.584800000000001</v>
      </c>
      <c r="E7">
        <v>89.542100000000005</v>
      </c>
      <c r="F7">
        <v>16.3065</v>
      </c>
      <c r="G7">
        <v>949.68600000000004</v>
      </c>
      <c r="H7">
        <v>23.6463</v>
      </c>
      <c r="I7">
        <v>20.194199999999999</v>
      </c>
      <c r="J7">
        <v>80.526300000000006</v>
      </c>
      <c r="K7">
        <v>15.8933</v>
      </c>
    </row>
    <row r="8" spans="1:11">
      <c r="A8">
        <v>313.10000000000002</v>
      </c>
      <c r="B8">
        <v>942.85199999999998</v>
      </c>
      <c r="C8">
        <v>21.798999999999999</v>
      </c>
      <c r="D8">
        <v>20.396799999999999</v>
      </c>
      <c r="E8">
        <v>91.534899999999993</v>
      </c>
      <c r="F8">
        <v>16.218299999999999</v>
      </c>
      <c r="G8">
        <v>943.73400000000004</v>
      </c>
      <c r="H8">
        <v>23.1099</v>
      </c>
      <c r="I8">
        <v>20.034800000000001</v>
      </c>
      <c r="J8">
        <v>82.417299999999997</v>
      </c>
      <c r="K8">
        <v>15.8352</v>
      </c>
    </row>
    <row r="9" spans="1:11">
      <c r="A9">
        <v>374.5</v>
      </c>
      <c r="B9">
        <v>936.31200000000001</v>
      </c>
      <c r="C9">
        <v>21.214500000000001</v>
      </c>
      <c r="D9">
        <v>20.1477</v>
      </c>
      <c r="E9">
        <v>93.474199999999996</v>
      </c>
      <c r="F9">
        <v>16.078700000000001</v>
      </c>
      <c r="G9">
        <v>937.21400000000006</v>
      </c>
      <c r="H9">
        <v>22.521599999999999</v>
      </c>
      <c r="I9">
        <v>19.8766</v>
      </c>
      <c r="J9">
        <v>84.642499999999998</v>
      </c>
      <c r="K9">
        <v>15.7888</v>
      </c>
    </row>
    <row r="10" spans="1:11">
      <c r="A10">
        <v>441.9</v>
      </c>
      <c r="B10">
        <v>929.15300000000002</v>
      </c>
      <c r="C10">
        <v>20.622</v>
      </c>
      <c r="D10">
        <v>19.634</v>
      </c>
      <c r="E10">
        <v>93.919899999999998</v>
      </c>
      <c r="F10">
        <v>15.685499999999999</v>
      </c>
      <c r="G10">
        <v>930.08</v>
      </c>
      <c r="H10">
        <v>21.8764</v>
      </c>
      <c r="I10">
        <v>19.7182</v>
      </c>
      <c r="J10">
        <v>87.247699999999995</v>
      </c>
      <c r="K10">
        <v>15.7536</v>
      </c>
    </row>
    <row r="11" spans="1:11">
      <c r="A11">
        <v>516.1</v>
      </c>
      <c r="B11">
        <v>921.33</v>
      </c>
      <c r="C11">
        <v>20.298200000000001</v>
      </c>
      <c r="D11">
        <v>18.058599999999998</v>
      </c>
      <c r="E11">
        <v>86.673699999999997</v>
      </c>
      <c r="F11">
        <v>14.305199999999999</v>
      </c>
      <c r="G11">
        <v>922.27300000000002</v>
      </c>
      <c r="H11">
        <v>21.169799999999999</v>
      </c>
      <c r="I11">
        <v>19.545999999999999</v>
      </c>
      <c r="J11">
        <v>90.217500000000001</v>
      </c>
      <c r="K11">
        <v>15.7171</v>
      </c>
    </row>
    <row r="12" spans="1:11">
      <c r="A12">
        <v>597.70000000000005</v>
      </c>
      <c r="B12">
        <v>912.78700000000003</v>
      </c>
      <c r="C12">
        <v>20.1952</v>
      </c>
      <c r="D12">
        <v>16.185199999999998</v>
      </c>
      <c r="E12">
        <v>77.282399999999996</v>
      </c>
      <c r="F12">
        <v>12.793799999999999</v>
      </c>
      <c r="G12">
        <v>913.745</v>
      </c>
      <c r="H12">
        <v>20.3995</v>
      </c>
      <c r="I12">
        <v>19.332899999999999</v>
      </c>
      <c r="J12">
        <v>93.439499999999995</v>
      </c>
      <c r="K12">
        <v>15.653499999999999</v>
      </c>
    </row>
    <row r="13" spans="1:11">
      <c r="A13">
        <v>687.5</v>
      </c>
      <c r="B13">
        <v>903.46199999999999</v>
      </c>
      <c r="C13">
        <v>19.8874</v>
      </c>
      <c r="D13">
        <v>15.078900000000001</v>
      </c>
      <c r="E13">
        <v>73.3078</v>
      </c>
      <c r="F13">
        <v>12.026999999999999</v>
      </c>
      <c r="G13">
        <v>904.43299999999999</v>
      </c>
      <c r="H13">
        <v>19.5839</v>
      </c>
      <c r="I13">
        <v>19.017700000000001</v>
      </c>
      <c r="J13">
        <v>96.447199999999995</v>
      </c>
      <c r="K13">
        <v>15.503500000000001</v>
      </c>
    </row>
    <row r="14" spans="1:11">
      <c r="A14">
        <v>786.2</v>
      </c>
      <c r="B14">
        <v>893.303</v>
      </c>
      <c r="C14">
        <v>19.424700000000001</v>
      </c>
      <c r="D14">
        <v>14.1631</v>
      </c>
      <c r="E14">
        <v>71.080100000000002</v>
      </c>
      <c r="F14">
        <v>11.455</v>
      </c>
      <c r="G14">
        <v>894.26900000000001</v>
      </c>
      <c r="H14">
        <v>18.7332</v>
      </c>
      <c r="I14">
        <v>18.4633</v>
      </c>
      <c r="J14">
        <v>98.280199999999994</v>
      </c>
      <c r="K14">
        <v>15.136900000000001</v>
      </c>
    </row>
    <row r="15" spans="1:11">
      <c r="A15">
        <v>895</v>
      </c>
      <c r="B15">
        <v>882.23099999999999</v>
      </c>
      <c r="C15">
        <v>18.908300000000001</v>
      </c>
      <c r="D15">
        <v>13.1661</v>
      </c>
      <c r="E15">
        <v>68.7637</v>
      </c>
      <c r="F15">
        <v>10.86</v>
      </c>
      <c r="G15">
        <v>883.18100000000004</v>
      </c>
      <c r="H15">
        <v>17.870200000000001</v>
      </c>
      <c r="I15">
        <v>17.8613</v>
      </c>
      <c r="J15">
        <v>99.938199999999995</v>
      </c>
      <c r="K15">
        <v>14.7494</v>
      </c>
    </row>
    <row r="16" spans="1:11">
      <c r="A16">
        <v>1014</v>
      </c>
      <c r="B16">
        <v>870.18700000000001</v>
      </c>
      <c r="C16">
        <v>18.387599999999999</v>
      </c>
      <c r="D16">
        <v>12.0077</v>
      </c>
      <c r="E16">
        <v>65.801699999999997</v>
      </c>
      <c r="F16">
        <v>10.1936</v>
      </c>
      <c r="G16">
        <v>871.10400000000004</v>
      </c>
      <c r="H16">
        <v>16.997</v>
      </c>
      <c r="I16">
        <v>16.997699999999998</v>
      </c>
      <c r="J16">
        <v>100</v>
      </c>
      <c r="K16">
        <v>14.1546</v>
      </c>
    </row>
    <row r="17" spans="1:11">
      <c r="A17">
        <v>1146</v>
      </c>
      <c r="B17">
        <v>857.10199999999998</v>
      </c>
      <c r="C17">
        <v>17.811199999999999</v>
      </c>
      <c r="D17">
        <v>10.6762</v>
      </c>
      <c r="E17">
        <v>62.424700000000001</v>
      </c>
      <c r="F17">
        <v>9.4640000000000004</v>
      </c>
      <c r="G17">
        <v>857.98500000000001</v>
      </c>
      <c r="H17">
        <v>17.145900000000001</v>
      </c>
      <c r="I17">
        <v>13.8134</v>
      </c>
      <c r="J17">
        <v>80.392499999999998</v>
      </c>
      <c r="K17">
        <v>11.662800000000001</v>
      </c>
    </row>
    <row r="18" spans="1:11">
      <c r="A18">
        <v>1290</v>
      </c>
      <c r="B18">
        <v>842.89800000000002</v>
      </c>
      <c r="C18">
        <v>17.194199999999999</v>
      </c>
      <c r="D18">
        <v>9.4069800000000008</v>
      </c>
      <c r="E18">
        <v>59.585799999999999</v>
      </c>
      <c r="F18">
        <v>8.8302600000000009</v>
      </c>
      <c r="G18">
        <v>843.75300000000004</v>
      </c>
      <c r="H18">
        <v>16.701000000000001</v>
      </c>
      <c r="I18">
        <v>12.1295</v>
      </c>
      <c r="J18">
        <v>73.961600000000004</v>
      </c>
      <c r="K18">
        <v>10.6045</v>
      </c>
    </row>
    <row r="19" spans="1:11">
      <c r="A19">
        <v>1449</v>
      </c>
      <c r="B19">
        <v>827.51400000000001</v>
      </c>
      <c r="C19">
        <v>16.494199999999999</v>
      </c>
      <c r="D19">
        <v>8.1859999999999999</v>
      </c>
      <c r="E19">
        <v>57.3367</v>
      </c>
      <c r="F19">
        <v>8.2739100000000008</v>
      </c>
      <c r="G19">
        <v>828.34</v>
      </c>
      <c r="H19">
        <v>16.162299999999998</v>
      </c>
      <c r="I19">
        <v>10.439299999999999</v>
      </c>
      <c r="J19">
        <v>68.346999999999994</v>
      </c>
      <c r="K19">
        <v>9.6418400000000002</v>
      </c>
    </row>
    <row r="20" spans="1:11">
      <c r="A20">
        <v>1624</v>
      </c>
      <c r="B20">
        <v>810.85699999999997</v>
      </c>
      <c r="C20">
        <v>15.7239</v>
      </c>
      <c r="D20">
        <v>6.8504899999999997</v>
      </c>
      <c r="E20">
        <v>54.956099999999999</v>
      </c>
      <c r="F20">
        <v>7.6999899999999997</v>
      </c>
      <c r="G20">
        <v>811.66899999999998</v>
      </c>
      <c r="H20">
        <v>15.5839</v>
      </c>
      <c r="I20">
        <v>8.4945400000000006</v>
      </c>
      <c r="J20">
        <v>62.143700000000003</v>
      </c>
      <c r="K20">
        <v>8.61876</v>
      </c>
    </row>
    <row r="21" spans="1:11">
      <c r="A21">
        <v>1817</v>
      </c>
      <c r="B21">
        <v>792.87099999999998</v>
      </c>
      <c r="C21">
        <v>14.874499999999999</v>
      </c>
      <c r="D21">
        <v>5.3581500000000002</v>
      </c>
      <c r="E21">
        <v>52.3322</v>
      </c>
      <c r="F21">
        <v>7.0955300000000001</v>
      </c>
      <c r="G21">
        <v>793.66700000000003</v>
      </c>
      <c r="H21">
        <v>14.9514</v>
      </c>
      <c r="I21">
        <v>6.2033699999999996</v>
      </c>
      <c r="J21">
        <v>55.2502</v>
      </c>
      <c r="K21">
        <v>7.5214400000000001</v>
      </c>
    </row>
    <row r="22" spans="1:11">
      <c r="A22">
        <v>2028</v>
      </c>
      <c r="B22">
        <v>773.47400000000005</v>
      </c>
      <c r="C22">
        <v>13.9519</v>
      </c>
      <c r="D22">
        <v>3.7151800000000001</v>
      </c>
      <c r="E22">
        <v>49.497599999999998</v>
      </c>
      <c r="F22">
        <v>6.4761499999999996</v>
      </c>
      <c r="G22">
        <v>774.26800000000003</v>
      </c>
      <c r="H22">
        <v>14.271699999999999</v>
      </c>
      <c r="I22">
        <v>3.48773</v>
      </c>
      <c r="J22">
        <v>47.681199999999997</v>
      </c>
      <c r="K22">
        <v>6.36531</v>
      </c>
    </row>
    <row r="23" spans="1:11">
      <c r="A23">
        <v>2261</v>
      </c>
      <c r="B23">
        <v>752.61099999999999</v>
      </c>
      <c r="C23">
        <v>12.818899999999999</v>
      </c>
      <c r="D23">
        <v>1.9529399999999999</v>
      </c>
      <c r="E23">
        <v>47.019199999999998</v>
      </c>
      <c r="F23">
        <v>5.86653</v>
      </c>
      <c r="G23">
        <v>753.41399999999999</v>
      </c>
      <c r="H23">
        <v>13.4748</v>
      </c>
      <c r="I23">
        <v>0.36340299999999998</v>
      </c>
      <c r="J23">
        <v>40.095399999999998</v>
      </c>
      <c r="K23">
        <v>5.2206000000000001</v>
      </c>
    </row>
    <row r="24" spans="1:11">
      <c r="A24">
        <v>2517</v>
      </c>
      <c r="B24">
        <v>730.21100000000001</v>
      </c>
      <c r="C24">
        <v>11.563800000000001</v>
      </c>
      <c r="D24">
        <v>4.6081499999999997E-2</v>
      </c>
      <c r="E24">
        <v>44.506900000000002</v>
      </c>
      <c r="F24">
        <v>5.2641</v>
      </c>
      <c r="G24">
        <v>731.03599999999994</v>
      </c>
      <c r="H24">
        <v>12.485200000000001</v>
      </c>
      <c r="I24">
        <v>-2.9795799999999999</v>
      </c>
      <c r="J24">
        <v>33.417900000000003</v>
      </c>
      <c r="K24">
        <v>4.20024</v>
      </c>
    </row>
    <row r="25" spans="1:11">
      <c r="A25">
        <v>2799</v>
      </c>
      <c r="B25">
        <v>706.21400000000006</v>
      </c>
      <c r="C25">
        <v>10.1111</v>
      </c>
      <c r="D25">
        <v>-1.91937</v>
      </c>
      <c r="E25">
        <v>42.454500000000003</v>
      </c>
      <c r="F25">
        <v>4.7080200000000003</v>
      </c>
      <c r="G25">
        <v>707.09199999999998</v>
      </c>
      <c r="H25">
        <v>11.361000000000001</v>
      </c>
      <c r="I25">
        <v>-6.1253399999999996</v>
      </c>
      <c r="J25">
        <v>28.356200000000001</v>
      </c>
      <c r="K25">
        <v>3.4185400000000001</v>
      </c>
    </row>
    <row r="26" spans="1:11">
      <c r="A26">
        <v>3109</v>
      </c>
      <c r="B26">
        <v>680.59199999999998</v>
      </c>
      <c r="C26">
        <v>8.4657599999999995</v>
      </c>
      <c r="D26">
        <v>-3.5543800000000001</v>
      </c>
      <c r="E26">
        <v>42.022199999999998</v>
      </c>
      <c r="F26">
        <v>4.3224799999999997</v>
      </c>
      <c r="G26">
        <v>681.54499999999996</v>
      </c>
      <c r="H26">
        <v>10.0909</v>
      </c>
      <c r="I26">
        <v>-7.8215599999999998</v>
      </c>
      <c r="J26">
        <v>27.081099999999999</v>
      </c>
      <c r="K26">
        <v>3.1095799999999998</v>
      </c>
    </row>
    <row r="27" spans="1:11">
      <c r="A27">
        <v>3450</v>
      </c>
      <c r="B27">
        <v>653.30499999999995</v>
      </c>
      <c r="C27">
        <v>6.6342499999999998</v>
      </c>
      <c r="D27">
        <v>-5.4040499999999998</v>
      </c>
      <c r="E27">
        <v>41.439599999999999</v>
      </c>
      <c r="F27">
        <v>3.9128099999999999</v>
      </c>
      <c r="G27">
        <v>654.36500000000001</v>
      </c>
      <c r="H27">
        <v>8.4476899999999997</v>
      </c>
      <c r="I27">
        <v>-9.6875</v>
      </c>
      <c r="J27">
        <v>26.1525</v>
      </c>
      <c r="K27">
        <v>2.7962799999999999</v>
      </c>
    </row>
    <row r="28" spans="1:11">
      <c r="A28">
        <v>3825</v>
      </c>
      <c r="B28">
        <v>624.35299999999995</v>
      </c>
      <c r="C28">
        <v>4.7503700000000002</v>
      </c>
      <c r="D28">
        <v>-7.4888000000000003</v>
      </c>
      <c r="E28">
        <v>40.255099999999999</v>
      </c>
      <c r="F28">
        <v>3.4854400000000001</v>
      </c>
      <c r="G28">
        <v>625.52800000000002</v>
      </c>
      <c r="H28">
        <v>6.3981300000000001</v>
      </c>
      <c r="I28">
        <v>-11.445499999999999</v>
      </c>
      <c r="J28">
        <v>26.185400000000001</v>
      </c>
      <c r="K28">
        <v>2.5416500000000002</v>
      </c>
    </row>
    <row r="29" spans="1:11">
      <c r="A29">
        <v>4237</v>
      </c>
      <c r="B29">
        <v>593.76099999999997</v>
      </c>
      <c r="C29">
        <v>2.5427599999999999</v>
      </c>
      <c r="D29">
        <v>-9.6758699999999997</v>
      </c>
      <c r="E29">
        <v>39.665799999999997</v>
      </c>
      <c r="F29">
        <v>3.08595</v>
      </c>
      <c r="G29">
        <v>595.03700000000003</v>
      </c>
      <c r="H29">
        <v>4.0312200000000002</v>
      </c>
      <c r="I29">
        <v>-13.1045</v>
      </c>
      <c r="J29">
        <v>27.037600000000001</v>
      </c>
      <c r="K29">
        <v>2.3354300000000001</v>
      </c>
    </row>
    <row r="30" spans="1:11">
      <c r="A30">
        <v>4691</v>
      </c>
      <c r="B30">
        <v>561.55799999999999</v>
      </c>
      <c r="C30">
        <v>-9.2742900000000003E-2</v>
      </c>
      <c r="D30">
        <v>-11.8611</v>
      </c>
      <c r="E30">
        <v>40.319000000000003</v>
      </c>
      <c r="F30">
        <v>2.7389000000000001</v>
      </c>
      <c r="G30">
        <v>562.91899999999998</v>
      </c>
      <c r="H30">
        <v>1.40768</v>
      </c>
      <c r="I30">
        <v>-14.8543</v>
      </c>
      <c r="J30">
        <v>28.260100000000001</v>
      </c>
      <c r="K30">
        <v>2.1373700000000002</v>
      </c>
    </row>
    <row r="31" spans="1:11">
      <c r="A31">
        <v>5190</v>
      </c>
      <c r="B31">
        <v>527.81200000000001</v>
      </c>
      <c r="C31">
        <v>-3.0533800000000002</v>
      </c>
      <c r="D31">
        <v>-14.027100000000001</v>
      </c>
      <c r="E31">
        <v>42.095399999999998</v>
      </c>
      <c r="F31">
        <v>2.4417599999999999</v>
      </c>
      <c r="G31">
        <v>529.25900000000001</v>
      </c>
      <c r="H31">
        <v>-1.59775</v>
      </c>
      <c r="I31">
        <v>-16.8947</v>
      </c>
      <c r="J31">
        <v>29.702300000000001</v>
      </c>
      <c r="K31">
        <v>1.9161900000000001</v>
      </c>
    </row>
    <row r="32" spans="1:11">
      <c r="A32">
        <v>5739</v>
      </c>
      <c r="B32">
        <v>492.61599999999999</v>
      </c>
      <c r="C32">
        <v>-6.5337800000000001</v>
      </c>
      <c r="D32">
        <v>-16.690999999999999</v>
      </c>
      <c r="E32">
        <v>43.958599999999997</v>
      </c>
      <c r="F32">
        <v>2.0949800000000001</v>
      </c>
      <c r="G32">
        <v>494.14699999999999</v>
      </c>
      <c r="H32">
        <v>-5.0031400000000001</v>
      </c>
      <c r="I32">
        <v>-18.850300000000001</v>
      </c>
      <c r="J32">
        <v>32.496400000000001</v>
      </c>
      <c r="K32">
        <v>1.7371700000000001</v>
      </c>
    </row>
    <row r="33" spans="1:11">
      <c r="A33">
        <v>6343</v>
      </c>
      <c r="B33">
        <v>456.1</v>
      </c>
      <c r="C33">
        <v>-10.607900000000001</v>
      </c>
      <c r="D33">
        <v>-20.411899999999999</v>
      </c>
      <c r="E33">
        <v>44.019799999999996</v>
      </c>
      <c r="F33">
        <v>1.6440399999999999</v>
      </c>
      <c r="G33">
        <v>457.73</v>
      </c>
      <c r="H33">
        <v>-8.8614499999999996</v>
      </c>
      <c r="I33">
        <v>-20.764600000000002</v>
      </c>
      <c r="J33">
        <v>37.140500000000003</v>
      </c>
      <c r="K33">
        <v>1.5884</v>
      </c>
    </row>
    <row r="34" spans="1:11">
      <c r="A34">
        <v>7008</v>
      </c>
      <c r="B34">
        <v>418.45600000000002</v>
      </c>
      <c r="C34">
        <v>-15.1134</v>
      </c>
      <c r="D34">
        <v>-23.964400000000001</v>
      </c>
      <c r="E34">
        <v>46.409300000000002</v>
      </c>
      <c r="F34">
        <v>1.30751</v>
      </c>
      <c r="G34">
        <v>420.20600000000002</v>
      </c>
      <c r="H34">
        <v>-13.194000000000001</v>
      </c>
      <c r="I34">
        <v>-23.3797</v>
      </c>
      <c r="J34">
        <v>41.736899999999999</v>
      </c>
      <c r="K34">
        <v>1.37239</v>
      </c>
    </row>
    <row r="35" spans="1:11">
      <c r="A35">
        <v>7738</v>
      </c>
      <c r="B35">
        <v>379.94900000000001</v>
      </c>
      <c r="C35">
        <v>-20.154699999999998</v>
      </c>
      <c r="D35">
        <v>-28.082899999999999</v>
      </c>
      <c r="E35">
        <v>48.828499999999998</v>
      </c>
      <c r="F35">
        <v>0.98610600000000004</v>
      </c>
      <c r="G35">
        <v>381.80200000000002</v>
      </c>
      <c r="H35">
        <v>-18.429200000000002</v>
      </c>
      <c r="I35">
        <v>-25.229600000000001</v>
      </c>
      <c r="J35">
        <v>54.764600000000002</v>
      </c>
      <c r="K35">
        <v>1.27782</v>
      </c>
    </row>
    <row r="36" spans="1:11">
      <c r="A36">
        <v>8542</v>
      </c>
      <c r="B36">
        <v>340.86900000000003</v>
      </c>
      <c r="C36">
        <v>-26.049099999999999</v>
      </c>
      <c r="D36">
        <v>-33.4589</v>
      </c>
      <c r="E36">
        <v>49.347099999999998</v>
      </c>
      <c r="F36">
        <v>0.655362</v>
      </c>
      <c r="G36">
        <v>342.78199999999998</v>
      </c>
      <c r="H36">
        <v>-24.493300000000001</v>
      </c>
      <c r="I36">
        <v>-28.265999999999998</v>
      </c>
      <c r="J36">
        <v>70.587400000000002</v>
      </c>
      <c r="K36">
        <v>1.0745899999999999</v>
      </c>
    </row>
    <row r="37" spans="1:11">
      <c r="A37">
        <v>9428</v>
      </c>
      <c r="B37">
        <v>301.52699999999999</v>
      </c>
      <c r="C37">
        <v>-32.724800000000002</v>
      </c>
      <c r="D37">
        <v>-38.462800000000001</v>
      </c>
      <c r="E37">
        <v>56.063400000000001</v>
      </c>
      <c r="F37">
        <v>0.44655499999999998</v>
      </c>
      <c r="G37">
        <v>303.428</v>
      </c>
      <c r="H37">
        <v>-31.574400000000001</v>
      </c>
      <c r="I37">
        <v>-35.192399999999999</v>
      </c>
      <c r="J37">
        <v>69.972099999999998</v>
      </c>
      <c r="K37">
        <v>0.61958599999999997</v>
      </c>
    </row>
    <row r="38" spans="1:11">
      <c r="A38">
        <v>10396</v>
      </c>
      <c r="B38">
        <v>262.60399999999998</v>
      </c>
      <c r="C38">
        <v>-40.078600000000002</v>
      </c>
      <c r="D38">
        <v>-47.779200000000003</v>
      </c>
      <c r="E38">
        <v>42.966200000000001</v>
      </c>
      <c r="F38">
        <v>0.186087</v>
      </c>
      <c r="G38">
        <v>264.43299999999999</v>
      </c>
      <c r="H38">
        <v>-39.006300000000003</v>
      </c>
      <c r="I38">
        <v>-46.4253</v>
      </c>
      <c r="J38">
        <v>44.763500000000001</v>
      </c>
      <c r="K38">
        <v>0.21544199999999999</v>
      </c>
    </row>
    <row r="39" spans="1:11">
      <c r="A39">
        <v>11401</v>
      </c>
      <c r="B39">
        <v>226.535</v>
      </c>
      <c r="C39">
        <v>-46.877899999999997</v>
      </c>
      <c r="D39">
        <v>-59.381300000000003</v>
      </c>
      <c r="E39">
        <v>22.027200000000001</v>
      </c>
      <c r="F39">
        <v>5.2646199999999997E-2</v>
      </c>
      <c r="G39">
        <v>228.20099999999999</v>
      </c>
      <c r="H39">
        <v>-46.709600000000002</v>
      </c>
      <c r="I39">
        <v>-59.553899999999999</v>
      </c>
      <c r="J39">
        <v>21.134499999999999</v>
      </c>
      <c r="K39">
        <v>5.11058E-2</v>
      </c>
    </row>
    <row r="40" spans="1:11">
      <c r="A40">
        <v>12401</v>
      </c>
      <c r="B40">
        <v>194.65799999999999</v>
      </c>
      <c r="C40">
        <v>-53.942300000000003</v>
      </c>
      <c r="D40">
        <v>-64.3215</v>
      </c>
      <c r="E40">
        <v>26.144400000000001</v>
      </c>
      <c r="F40">
        <v>3.1730700000000001E-2</v>
      </c>
      <c r="G40">
        <v>196.08600000000001</v>
      </c>
      <c r="H40">
        <v>-54.163800000000002</v>
      </c>
      <c r="I40">
        <v>-66.310699999999997</v>
      </c>
      <c r="J40">
        <v>20.388100000000001</v>
      </c>
      <c r="K40">
        <v>2.3909E-2</v>
      </c>
    </row>
    <row r="41" spans="1:11">
      <c r="A41">
        <v>13401</v>
      </c>
      <c r="B41">
        <v>166.476</v>
      </c>
      <c r="C41">
        <v>-60.433</v>
      </c>
      <c r="D41">
        <v>-70.410899999999998</v>
      </c>
      <c r="E41">
        <v>25.006900000000002</v>
      </c>
      <c r="F41">
        <v>1.5625699999999999E-2</v>
      </c>
      <c r="G41">
        <v>167.62200000000001</v>
      </c>
      <c r="H41">
        <v>-61.396999999999998</v>
      </c>
      <c r="I41">
        <v>-72.886899999999997</v>
      </c>
      <c r="J41">
        <v>19.610399999999998</v>
      </c>
      <c r="K41">
        <v>1.07186E-2</v>
      </c>
    </row>
    <row r="42" spans="1:11">
      <c r="A42">
        <v>14401</v>
      </c>
      <c r="B42">
        <v>141.72399999999999</v>
      </c>
      <c r="C42">
        <v>-66.184700000000007</v>
      </c>
      <c r="D42">
        <v>-75.790599999999998</v>
      </c>
      <c r="E42">
        <v>24.034600000000001</v>
      </c>
      <c r="F42">
        <v>8.0961499999999999E-3</v>
      </c>
      <c r="G42">
        <v>142.571</v>
      </c>
      <c r="H42">
        <v>-67.556899999999999</v>
      </c>
      <c r="I42">
        <v>-78.042000000000002</v>
      </c>
      <c r="J42">
        <v>20.3659</v>
      </c>
      <c r="K42">
        <v>5.6192000000000004E-3</v>
      </c>
    </row>
    <row r="43" spans="1:11">
      <c r="A43">
        <v>15401</v>
      </c>
      <c r="B43">
        <v>120.167</v>
      </c>
      <c r="C43">
        <v>-70.725700000000003</v>
      </c>
      <c r="D43">
        <v>-80.959199999999996</v>
      </c>
      <c r="E43">
        <v>19.9331</v>
      </c>
      <c r="F43">
        <v>4.1222000000000003E-3</v>
      </c>
      <c r="G43">
        <v>120.749</v>
      </c>
      <c r="H43">
        <v>-72.123999999999995</v>
      </c>
      <c r="I43">
        <v>-81.878799999999998</v>
      </c>
      <c r="J43">
        <v>21.012499999999999</v>
      </c>
      <c r="K43">
        <v>3.5114500000000002E-3</v>
      </c>
    </row>
    <row r="44" spans="1:11">
      <c r="A44">
        <v>16401</v>
      </c>
      <c r="B44">
        <v>101.491</v>
      </c>
      <c r="C44">
        <v>-75.653300000000002</v>
      </c>
      <c r="D44">
        <v>-84.799199999999999</v>
      </c>
      <c r="E44">
        <v>21.775099999999998</v>
      </c>
      <c r="F44">
        <v>2.5186800000000001E-3</v>
      </c>
      <c r="G44">
        <v>101.84699999999999</v>
      </c>
      <c r="H44">
        <v>-77.406700000000001</v>
      </c>
      <c r="I44">
        <v>-86.218599999999995</v>
      </c>
      <c r="J44">
        <v>22.312799999999999</v>
      </c>
      <c r="K44">
        <v>1.94764E-3</v>
      </c>
    </row>
    <row r="45" spans="1:11">
      <c r="A45">
        <v>17401</v>
      </c>
      <c r="B45">
        <v>85.473500000000001</v>
      </c>
      <c r="C45">
        <v>-77.484499999999997</v>
      </c>
      <c r="D45">
        <v>-86.084999999999994</v>
      </c>
      <c r="E45">
        <v>23.162400000000002</v>
      </c>
      <c r="F45">
        <v>2.3792399999999999E-3</v>
      </c>
      <c r="G45">
        <v>85.6327</v>
      </c>
      <c r="H45">
        <v>-79.508899999999997</v>
      </c>
      <c r="I45">
        <v>-87.372500000000002</v>
      </c>
      <c r="J45">
        <v>25.474399999999999</v>
      </c>
      <c r="K45">
        <v>1.8796399999999999E-3</v>
      </c>
    </row>
    <row r="46" spans="1:11">
      <c r="A46">
        <v>18401</v>
      </c>
      <c r="B46">
        <v>71.901600000000002</v>
      </c>
      <c r="C46">
        <v>-78.328599999999994</v>
      </c>
      <c r="D46">
        <v>-87.043700000000001</v>
      </c>
      <c r="E46">
        <v>22.3264</v>
      </c>
      <c r="F46">
        <v>2.3792399999999999E-3</v>
      </c>
      <c r="G46">
        <v>71.9208</v>
      </c>
      <c r="H46">
        <v>-79.970699999999994</v>
      </c>
      <c r="I46">
        <v>-87.946299999999994</v>
      </c>
      <c r="J46">
        <v>24.7605</v>
      </c>
      <c r="K46">
        <v>2.01563E-3</v>
      </c>
    </row>
    <row r="47" spans="1:11">
      <c r="A47">
        <v>19401</v>
      </c>
      <c r="B47">
        <v>60.570099999999996</v>
      </c>
      <c r="C47">
        <v>-74.271900000000002</v>
      </c>
      <c r="D47">
        <v>-83.575400000000002</v>
      </c>
      <c r="E47">
        <v>21.8003</v>
      </c>
      <c r="F47">
        <v>5.2376899999999997E-3</v>
      </c>
      <c r="G47">
        <v>60.515099999999997</v>
      </c>
      <c r="H47">
        <v>-75.414500000000004</v>
      </c>
      <c r="I47">
        <v>-84.241299999999995</v>
      </c>
      <c r="J47">
        <v>23.176400000000001</v>
      </c>
      <c r="K47">
        <v>4.66731E-3</v>
      </c>
    </row>
    <row r="48" spans="1:11">
      <c r="A48">
        <v>20401</v>
      </c>
      <c r="B48">
        <v>51.218400000000003</v>
      </c>
      <c r="C48">
        <v>-69.409599999999998</v>
      </c>
      <c r="D48">
        <v>-79.601200000000006</v>
      </c>
      <c r="E48">
        <v>20.630800000000001</v>
      </c>
      <c r="F48">
        <v>1.2139799999999999E-2</v>
      </c>
      <c r="G48">
        <v>51.133099999999999</v>
      </c>
      <c r="H48">
        <v>-70.087500000000006</v>
      </c>
      <c r="I48">
        <v>-80.137900000000002</v>
      </c>
      <c r="J48">
        <v>20.841100000000001</v>
      </c>
      <c r="K48">
        <v>1.1126499999999999E-2</v>
      </c>
    </row>
    <row r="49" spans="1:11">
      <c r="A49">
        <v>21401</v>
      </c>
      <c r="B49">
        <v>43.487000000000002</v>
      </c>
      <c r="C49">
        <v>-64.292299999999997</v>
      </c>
      <c r="D49">
        <v>-75.685000000000002</v>
      </c>
      <c r="E49">
        <v>18.8185</v>
      </c>
      <c r="F49">
        <v>2.68504E-2</v>
      </c>
      <c r="G49">
        <v>43.376899999999999</v>
      </c>
      <c r="H49">
        <v>-65.752799999999993</v>
      </c>
      <c r="I49">
        <v>-76.900999999999996</v>
      </c>
      <c r="J49">
        <v>18.996200000000002</v>
      </c>
      <c r="K49">
        <v>2.2209199999999998E-2</v>
      </c>
    </row>
    <row r="50" spans="1:11">
      <c r="A50">
        <v>22401</v>
      </c>
      <c r="B50">
        <v>37.042900000000003</v>
      </c>
      <c r="C50">
        <v>-61.023299999999999</v>
      </c>
      <c r="D50">
        <v>-73.002499999999998</v>
      </c>
      <c r="E50">
        <v>18.349</v>
      </c>
      <c r="F50">
        <v>4.7696200000000001E-2</v>
      </c>
      <c r="G50">
        <v>36.8977</v>
      </c>
      <c r="H50">
        <v>-63.177599999999998</v>
      </c>
      <c r="I50">
        <v>-74.882000000000005</v>
      </c>
      <c r="J50">
        <v>18.3309</v>
      </c>
      <c r="K50">
        <v>3.5875600000000001E-2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130320050900HL</vt:lpstr>
      <vt:lpstr>140320050900HL</vt:lpstr>
      <vt:lpstr>150320050900HL</vt:lpstr>
      <vt:lpstr>160320050900HL</vt:lpstr>
      <vt:lpstr>brutos13_14032005</vt:lpstr>
      <vt:lpstr>brutos15_16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Sonny</cp:lastModifiedBy>
  <dcterms:created xsi:type="dcterms:W3CDTF">2010-09-06T18:10:57Z</dcterms:created>
  <dcterms:modified xsi:type="dcterms:W3CDTF">2011-07-26T16:26:19Z</dcterms:modified>
</cp:coreProperties>
</file>